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/>
  <bookViews>
    <workbookView xWindow="0" yWindow="465" windowWidth="28800" windowHeight="16335" tabRatio="685" activeTab="6"/>
  </bookViews>
  <sheets>
    <sheet name="IMPROVMENT PROJECTS" sheetId="13" r:id="rId1"/>
    <sheet name="Sheet 1" sheetId="1" r:id="rId2"/>
    <sheet name="Offline Prep" sheetId="7" r:id="rId3"/>
    <sheet name="Offline Prep1" sheetId="15" r:id="rId4"/>
    <sheet name="Station1" sheetId="3" r:id="rId5"/>
    <sheet name="Station 2" sheetId="5" r:id="rId6"/>
    <sheet name="Station 3" sheetId="6" r:id="rId7"/>
    <sheet name="Station4" sheetId="2" r:id="rId8"/>
    <sheet name="Station 5" sheetId="4" r:id="rId9"/>
    <sheet name="Station 1 Training" sheetId="9" r:id="rId10"/>
    <sheet name="Employee List" sheetId="10" r:id="rId11"/>
    <sheet name="Station 2 Training" sheetId="14" r:id="rId12"/>
    <sheet name="custom option" sheetId="16" r:id="rId13"/>
  </sheets>
  <definedNames>
    <definedName name="_xlnm.Print_Area" localSheetId="9">'Station 1 Training'!$A$1:$AA$49</definedName>
    <definedName name="_xlnm.Print_Area" localSheetId="4">Station1!$C$1:$P$71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4" l="1"/>
  <c r="S3" i="4"/>
  <c r="S78" i="4" s="1"/>
  <c r="S79" i="4" s="1"/>
  <c r="I95" i="4" s="1"/>
  <c r="T3" i="4"/>
  <c r="U3" i="4"/>
  <c r="V3" i="4"/>
  <c r="W3" i="4"/>
  <c r="R4" i="4"/>
  <c r="S4" i="4"/>
  <c r="T4" i="4"/>
  <c r="U4" i="4"/>
  <c r="V4" i="4"/>
  <c r="W4" i="4"/>
  <c r="R5" i="4"/>
  <c r="S5" i="4"/>
  <c r="T5" i="4"/>
  <c r="U5" i="4"/>
  <c r="V5" i="4"/>
  <c r="W5" i="4"/>
  <c r="R6" i="4"/>
  <c r="S6" i="4"/>
  <c r="T6" i="4"/>
  <c r="U6" i="4"/>
  <c r="V6" i="4"/>
  <c r="W6" i="4"/>
  <c r="R7" i="4"/>
  <c r="S7" i="4"/>
  <c r="T7" i="4"/>
  <c r="U7" i="4"/>
  <c r="V7" i="4"/>
  <c r="W7" i="4"/>
  <c r="R8" i="4"/>
  <c r="S8" i="4"/>
  <c r="T8" i="4"/>
  <c r="U8" i="4"/>
  <c r="V8" i="4"/>
  <c r="W8" i="4"/>
  <c r="R9" i="4"/>
  <c r="S9" i="4"/>
  <c r="T9" i="4"/>
  <c r="U9" i="4"/>
  <c r="V9" i="4"/>
  <c r="W9" i="4"/>
  <c r="R10" i="4"/>
  <c r="S10" i="4"/>
  <c r="T10" i="4"/>
  <c r="U10" i="4"/>
  <c r="V10" i="4"/>
  <c r="W10" i="4"/>
  <c r="R11" i="4"/>
  <c r="S11" i="4"/>
  <c r="T11" i="4"/>
  <c r="U11" i="4"/>
  <c r="V11" i="4"/>
  <c r="W11" i="4"/>
  <c r="R12" i="4"/>
  <c r="S12" i="4"/>
  <c r="T12" i="4"/>
  <c r="U12" i="4"/>
  <c r="V12" i="4"/>
  <c r="W12" i="4"/>
  <c r="R13" i="4"/>
  <c r="S13" i="4"/>
  <c r="T13" i="4"/>
  <c r="U13" i="4"/>
  <c r="V13" i="4"/>
  <c r="W13" i="4"/>
  <c r="R14" i="4"/>
  <c r="S14" i="4"/>
  <c r="T14" i="4"/>
  <c r="U14" i="4"/>
  <c r="V14" i="4"/>
  <c r="W14" i="4"/>
  <c r="R15" i="4"/>
  <c r="S15" i="4"/>
  <c r="T15" i="4"/>
  <c r="U15" i="4"/>
  <c r="V15" i="4"/>
  <c r="W15" i="4"/>
  <c r="R16" i="4"/>
  <c r="S16" i="4"/>
  <c r="T16" i="4"/>
  <c r="U16" i="4"/>
  <c r="V16" i="4"/>
  <c r="W16" i="4"/>
  <c r="R17" i="4"/>
  <c r="S17" i="4"/>
  <c r="T17" i="4"/>
  <c r="U17" i="4"/>
  <c r="V17" i="4"/>
  <c r="W17" i="4"/>
  <c r="R18" i="4"/>
  <c r="S18" i="4"/>
  <c r="T18" i="4"/>
  <c r="U18" i="4"/>
  <c r="V18" i="4"/>
  <c r="W18" i="4"/>
  <c r="R19" i="4"/>
  <c r="S19" i="4"/>
  <c r="T19" i="4"/>
  <c r="U19" i="4"/>
  <c r="V19" i="4"/>
  <c r="W19" i="4"/>
  <c r="R20" i="4"/>
  <c r="S20" i="4"/>
  <c r="T20" i="4"/>
  <c r="U20" i="4"/>
  <c r="V20" i="4"/>
  <c r="W20" i="4"/>
  <c r="R21" i="4"/>
  <c r="S21" i="4"/>
  <c r="T21" i="4"/>
  <c r="U21" i="4"/>
  <c r="V21" i="4"/>
  <c r="W21" i="4"/>
  <c r="R22" i="4"/>
  <c r="S22" i="4"/>
  <c r="T22" i="4"/>
  <c r="U22" i="4"/>
  <c r="V22" i="4"/>
  <c r="W22" i="4"/>
  <c r="R23" i="4"/>
  <c r="S23" i="4"/>
  <c r="T23" i="4"/>
  <c r="U23" i="4"/>
  <c r="V23" i="4"/>
  <c r="W23" i="4"/>
  <c r="R24" i="4"/>
  <c r="S24" i="4"/>
  <c r="T24" i="4"/>
  <c r="U24" i="4"/>
  <c r="V24" i="4"/>
  <c r="W24" i="4"/>
  <c r="R25" i="4"/>
  <c r="S25" i="4"/>
  <c r="T25" i="4"/>
  <c r="U25" i="4"/>
  <c r="V25" i="4"/>
  <c r="W25" i="4"/>
  <c r="R26" i="4"/>
  <c r="S26" i="4"/>
  <c r="T26" i="4"/>
  <c r="U26" i="4"/>
  <c r="V26" i="4"/>
  <c r="W26" i="4"/>
  <c r="R27" i="4"/>
  <c r="S27" i="4"/>
  <c r="T27" i="4"/>
  <c r="U27" i="4"/>
  <c r="V27" i="4"/>
  <c r="W27" i="4"/>
  <c r="R28" i="4"/>
  <c r="S28" i="4"/>
  <c r="T28" i="4"/>
  <c r="U28" i="4"/>
  <c r="V28" i="4"/>
  <c r="W28" i="4"/>
  <c r="R29" i="4"/>
  <c r="S29" i="4"/>
  <c r="T29" i="4"/>
  <c r="U29" i="4"/>
  <c r="V29" i="4"/>
  <c r="W29" i="4"/>
  <c r="R30" i="4"/>
  <c r="S30" i="4"/>
  <c r="T30" i="4"/>
  <c r="U30" i="4"/>
  <c r="V30" i="4"/>
  <c r="W30" i="4"/>
  <c r="R31" i="4"/>
  <c r="S31" i="4"/>
  <c r="T31" i="4"/>
  <c r="U31" i="4"/>
  <c r="V31" i="4"/>
  <c r="W31" i="4"/>
  <c r="R32" i="4"/>
  <c r="S32" i="4"/>
  <c r="T32" i="4"/>
  <c r="U32" i="4"/>
  <c r="V32" i="4"/>
  <c r="W32" i="4"/>
  <c r="R33" i="4"/>
  <c r="S33" i="4"/>
  <c r="T33" i="4"/>
  <c r="U33" i="4"/>
  <c r="V33" i="4"/>
  <c r="W33" i="4"/>
  <c r="R34" i="4"/>
  <c r="S34" i="4"/>
  <c r="T34" i="4"/>
  <c r="U34" i="4"/>
  <c r="V34" i="4"/>
  <c r="W34" i="4"/>
  <c r="R35" i="4"/>
  <c r="S35" i="4"/>
  <c r="T35" i="4"/>
  <c r="U35" i="4"/>
  <c r="V35" i="4"/>
  <c r="W35" i="4"/>
  <c r="R36" i="4"/>
  <c r="S36" i="4"/>
  <c r="T36" i="4"/>
  <c r="U36" i="4"/>
  <c r="V36" i="4"/>
  <c r="W36" i="4"/>
  <c r="R37" i="4"/>
  <c r="S37" i="4"/>
  <c r="T37" i="4"/>
  <c r="U37" i="4"/>
  <c r="V37" i="4"/>
  <c r="W37" i="4"/>
  <c r="R38" i="4"/>
  <c r="S38" i="4"/>
  <c r="T38" i="4"/>
  <c r="U38" i="4"/>
  <c r="V38" i="4"/>
  <c r="W38" i="4"/>
  <c r="R39" i="4"/>
  <c r="S39" i="4"/>
  <c r="T39" i="4"/>
  <c r="U39" i="4"/>
  <c r="V39" i="4"/>
  <c r="W39" i="4"/>
  <c r="R40" i="4"/>
  <c r="S40" i="4"/>
  <c r="T40" i="4"/>
  <c r="U40" i="4"/>
  <c r="V40" i="4"/>
  <c r="W40" i="4"/>
  <c r="R41" i="4"/>
  <c r="S41" i="4"/>
  <c r="T41" i="4"/>
  <c r="U41" i="4"/>
  <c r="V41" i="4"/>
  <c r="W41" i="4"/>
  <c r="R42" i="4"/>
  <c r="S42" i="4"/>
  <c r="T42" i="4"/>
  <c r="U42" i="4"/>
  <c r="V42" i="4"/>
  <c r="W42" i="4"/>
  <c r="R43" i="4"/>
  <c r="S43" i="4"/>
  <c r="T43" i="4"/>
  <c r="U43" i="4"/>
  <c r="V43" i="4"/>
  <c r="W43" i="4"/>
  <c r="R44" i="4"/>
  <c r="S44" i="4"/>
  <c r="T44" i="4"/>
  <c r="U44" i="4"/>
  <c r="V44" i="4"/>
  <c r="W44" i="4"/>
  <c r="R45" i="4"/>
  <c r="S45" i="4"/>
  <c r="T45" i="4"/>
  <c r="U45" i="4"/>
  <c r="V45" i="4"/>
  <c r="W45" i="4"/>
  <c r="R46" i="4"/>
  <c r="S46" i="4"/>
  <c r="T46" i="4"/>
  <c r="U46" i="4"/>
  <c r="V46" i="4"/>
  <c r="W46" i="4"/>
  <c r="R47" i="4"/>
  <c r="S47" i="4"/>
  <c r="T47" i="4"/>
  <c r="U47" i="4"/>
  <c r="V47" i="4"/>
  <c r="W47" i="4"/>
  <c r="R48" i="4"/>
  <c r="S48" i="4"/>
  <c r="T48" i="4"/>
  <c r="U48" i="4"/>
  <c r="V48" i="4"/>
  <c r="W48" i="4"/>
  <c r="R49" i="4"/>
  <c r="S49" i="4"/>
  <c r="T49" i="4"/>
  <c r="U49" i="4"/>
  <c r="V49" i="4"/>
  <c r="W49" i="4"/>
  <c r="R50" i="4"/>
  <c r="S50" i="4"/>
  <c r="T50" i="4"/>
  <c r="U50" i="4"/>
  <c r="V50" i="4"/>
  <c r="W50" i="4"/>
  <c r="R51" i="4"/>
  <c r="S51" i="4"/>
  <c r="T51" i="4"/>
  <c r="U51" i="4"/>
  <c r="V51" i="4"/>
  <c r="W51" i="4"/>
  <c r="R52" i="4"/>
  <c r="S52" i="4"/>
  <c r="T52" i="4"/>
  <c r="U52" i="4"/>
  <c r="V52" i="4"/>
  <c r="W52" i="4"/>
  <c r="R53" i="4"/>
  <c r="S53" i="4"/>
  <c r="T53" i="4"/>
  <c r="U53" i="4"/>
  <c r="V53" i="4"/>
  <c r="W53" i="4"/>
  <c r="R54" i="4"/>
  <c r="S54" i="4"/>
  <c r="T54" i="4"/>
  <c r="U54" i="4"/>
  <c r="V54" i="4"/>
  <c r="W54" i="4"/>
  <c r="R55" i="4"/>
  <c r="S55" i="4"/>
  <c r="T55" i="4"/>
  <c r="U55" i="4"/>
  <c r="V55" i="4"/>
  <c r="W55" i="4"/>
  <c r="R56" i="4"/>
  <c r="S56" i="4"/>
  <c r="T56" i="4"/>
  <c r="U56" i="4"/>
  <c r="V56" i="4"/>
  <c r="W56" i="4"/>
  <c r="R57" i="4"/>
  <c r="S57" i="4"/>
  <c r="T57" i="4"/>
  <c r="U57" i="4"/>
  <c r="V57" i="4"/>
  <c r="W57" i="4"/>
  <c r="R58" i="4"/>
  <c r="S58" i="4"/>
  <c r="T58" i="4"/>
  <c r="U58" i="4"/>
  <c r="V58" i="4"/>
  <c r="W58" i="4"/>
  <c r="R59" i="4"/>
  <c r="S59" i="4"/>
  <c r="T59" i="4"/>
  <c r="U59" i="4"/>
  <c r="V59" i="4"/>
  <c r="W59" i="4"/>
  <c r="R60" i="4"/>
  <c r="S60" i="4"/>
  <c r="T60" i="4"/>
  <c r="U60" i="4"/>
  <c r="V60" i="4"/>
  <c r="W60" i="4"/>
  <c r="R61" i="4"/>
  <c r="S61" i="4"/>
  <c r="T61" i="4"/>
  <c r="U61" i="4"/>
  <c r="V61" i="4"/>
  <c r="W61" i="4"/>
  <c r="R62" i="4"/>
  <c r="S62" i="4"/>
  <c r="T62" i="4"/>
  <c r="U62" i="4"/>
  <c r="V62" i="4"/>
  <c r="W62" i="4"/>
  <c r="R63" i="4"/>
  <c r="S63" i="4"/>
  <c r="T63" i="4"/>
  <c r="U63" i="4"/>
  <c r="V63" i="4"/>
  <c r="W63" i="4"/>
  <c r="R64" i="4"/>
  <c r="S64" i="4"/>
  <c r="T64" i="4"/>
  <c r="U64" i="4"/>
  <c r="V64" i="4"/>
  <c r="W64" i="4"/>
  <c r="R65" i="4"/>
  <c r="S65" i="4"/>
  <c r="T65" i="4"/>
  <c r="U65" i="4"/>
  <c r="V65" i="4"/>
  <c r="W65" i="4"/>
  <c r="R66" i="4"/>
  <c r="S66" i="4"/>
  <c r="T66" i="4"/>
  <c r="U66" i="4"/>
  <c r="V66" i="4"/>
  <c r="W66" i="4"/>
  <c r="R67" i="4"/>
  <c r="S67" i="4"/>
  <c r="T67" i="4"/>
  <c r="U67" i="4"/>
  <c r="V67" i="4"/>
  <c r="W67" i="4"/>
  <c r="R68" i="4"/>
  <c r="S68" i="4"/>
  <c r="T68" i="4"/>
  <c r="U68" i="4"/>
  <c r="V68" i="4"/>
  <c r="W68" i="4"/>
  <c r="R69" i="4"/>
  <c r="S69" i="4"/>
  <c r="T69" i="4"/>
  <c r="U69" i="4"/>
  <c r="V69" i="4"/>
  <c r="W69" i="4"/>
  <c r="R70" i="4"/>
  <c r="S70" i="4"/>
  <c r="T70" i="4"/>
  <c r="U70" i="4"/>
  <c r="V70" i="4"/>
  <c r="W70" i="4"/>
  <c r="R71" i="4"/>
  <c r="S71" i="4"/>
  <c r="T71" i="4"/>
  <c r="U71" i="4"/>
  <c r="V71" i="4"/>
  <c r="W71" i="4"/>
  <c r="R72" i="4"/>
  <c r="S72" i="4"/>
  <c r="T72" i="4"/>
  <c r="U72" i="4"/>
  <c r="V72" i="4"/>
  <c r="W72" i="4"/>
  <c r="R73" i="4"/>
  <c r="S73" i="4"/>
  <c r="T73" i="4"/>
  <c r="U73" i="4"/>
  <c r="V73" i="4"/>
  <c r="W73" i="4"/>
  <c r="R74" i="4"/>
  <c r="S74" i="4"/>
  <c r="T74" i="4"/>
  <c r="U74" i="4"/>
  <c r="V74" i="4"/>
  <c r="W74" i="4"/>
  <c r="R75" i="4"/>
  <c r="S75" i="4"/>
  <c r="T75" i="4"/>
  <c r="U75" i="4"/>
  <c r="V75" i="4"/>
  <c r="W75" i="4"/>
  <c r="R3" i="2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R71" i="2"/>
  <c r="S71" i="2"/>
  <c r="T71" i="2"/>
  <c r="U71" i="2"/>
  <c r="V71" i="2"/>
  <c r="W71" i="2"/>
  <c r="R72" i="2"/>
  <c r="S72" i="2"/>
  <c r="T72" i="2"/>
  <c r="U72" i="2"/>
  <c r="V72" i="2"/>
  <c r="W72" i="2"/>
  <c r="R73" i="2"/>
  <c r="S73" i="2"/>
  <c r="T73" i="2"/>
  <c r="U73" i="2"/>
  <c r="V73" i="2"/>
  <c r="W73" i="2"/>
  <c r="R74" i="2"/>
  <c r="S74" i="2"/>
  <c r="T74" i="2"/>
  <c r="U74" i="2"/>
  <c r="V74" i="2"/>
  <c r="W74" i="2"/>
  <c r="R75" i="2"/>
  <c r="S75" i="2"/>
  <c r="T75" i="2"/>
  <c r="U75" i="2"/>
  <c r="V75" i="2"/>
  <c r="W75" i="2"/>
  <c r="R76" i="2"/>
  <c r="S76" i="2"/>
  <c r="T76" i="2"/>
  <c r="U76" i="2"/>
  <c r="V76" i="2"/>
  <c r="W76" i="2"/>
  <c r="R77" i="2"/>
  <c r="S77" i="2"/>
  <c r="T77" i="2"/>
  <c r="U77" i="2"/>
  <c r="V77" i="2"/>
  <c r="W77" i="2"/>
  <c r="R78" i="2"/>
  <c r="S78" i="2"/>
  <c r="T78" i="2"/>
  <c r="U78" i="2"/>
  <c r="V78" i="2"/>
  <c r="W78" i="2"/>
  <c r="R79" i="2"/>
  <c r="S79" i="2"/>
  <c r="T79" i="2"/>
  <c r="U79" i="2"/>
  <c r="V79" i="2"/>
  <c r="W79" i="2"/>
  <c r="R80" i="2"/>
  <c r="S80" i="2"/>
  <c r="T80" i="2"/>
  <c r="U80" i="2"/>
  <c r="V80" i="2"/>
  <c r="W80" i="2"/>
  <c r="R81" i="2"/>
  <c r="S81" i="2"/>
  <c r="T81" i="2"/>
  <c r="U81" i="2"/>
  <c r="V81" i="2"/>
  <c r="W81" i="2"/>
  <c r="R82" i="2"/>
  <c r="S82" i="2"/>
  <c r="T82" i="2"/>
  <c r="U82" i="2"/>
  <c r="V82" i="2"/>
  <c r="W82" i="2"/>
  <c r="R83" i="2"/>
  <c r="S83" i="2"/>
  <c r="T83" i="2"/>
  <c r="U83" i="2"/>
  <c r="V83" i="2"/>
  <c r="W83" i="2"/>
  <c r="R84" i="2"/>
  <c r="S84" i="2"/>
  <c r="T84" i="2"/>
  <c r="U84" i="2"/>
  <c r="V84" i="2"/>
  <c r="W84" i="2"/>
  <c r="R85" i="2"/>
  <c r="S85" i="2"/>
  <c r="T85" i="2"/>
  <c r="U85" i="2"/>
  <c r="V85" i="2"/>
  <c r="W85" i="2"/>
  <c r="R86" i="2"/>
  <c r="S86" i="2"/>
  <c r="T86" i="2"/>
  <c r="U86" i="2"/>
  <c r="V86" i="2"/>
  <c r="W86" i="2"/>
  <c r="R87" i="2"/>
  <c r="S87" i="2"/>
  <c r="T87" i="2"/>
  <c r="U87" i="2"/>
  <c r="V87" i="2"/>
  <c r="W87" i="2"/>
  <c r="R88" i="2"/>
  <c r="S88" i="2"/>
  <c r="T88" i="2"/>
  <c r="U88" i="2"/>
  <c r="V88" i="2"/>
  <c r="W88" i="2"/>
  <c r="R89" i="2"/>
  <c r="S89" i="2"/>
  <c r="T89" i="2"/>
  <c r="U89" i="2"/>
  <c r="V89" i="2"/>
  <c r="W89" i="2"/>
  <c r="R90" i="2"/>
  <c r="S90" i="2"/>
  <c r="T90" i="2"/>
  <c r="U90" i="2"/>
  <c r="V90" i="2"/>
  <c r="W90" i="2"/>
  <c r="R91" i="2"/>
  <c r="S91" i="2"/>
  <c r="T91" i="2"/>
  <c r="U91" i="2"/>
  <c r="V91" i="2"/>
  <c r="W91" i="2"/>
  <c r="R92" i="2"/>
  <c r="S92" i="2"/>
  <c r="T92" i="2"/>
  <c r="U92" i="2"/>
  <c r="V92" i="2"/>
  <c r="W92" i="2"/>
  <c r="R93" i="2"/>
  <c r="S93" i="2"/>
  <c r="T93" i="2"/>
  <c r="U93" i="2"/>
  <c r="V93" i="2"/>
  <c r="W93" i="2"/>
  <c r="R94" i="2"/>
  <c r="S94" i="2"/>
  <c r="T94" i="2"/>
  <c r="U94" i="2"/>
  <c r="V94" i="2"/>
  <c r="W94" i="2"/>
  <c r="R95" i="2"/>
  <c r="S95" i="2"/>
  <c r="T95" i="2"/>
  <c r="U95" i="2"/>
  <c r="V95" i="2"/>
  <c r="W95" i="2"/>
  <c r="R96" i="2"/>
  <c r="S96" i="2"/>
  <c r="T96" i="2"/>
  <c r="U96" i="2"/>
  <c r="V96" i="2"/>
  <c r="W96" i="2"/>
  <c r="R3" i="6"/>
  <c r="S3" i="6"/>
  <c r="T3" i="6"/>
  <c r="U3" i="6"/>
  <c r="V3" i="6"/>
  <c r="W3" i="6"/>
  <c r="R4" i="6"/>
  <c r="S4" i="6"/>
  <c r="T4" i="6"/>
  <c r="U4" i="6"/>
  <c r="V4" i="6"/>
  <c r="W4" i="6"/>
  <c r="R5" i="6"/>
  <c r="S5" i="6"/>
  <c r="T5" i="6"/>
  <c r="U5" i="6"/>
  <c r="V5" i="6"/>
  <c r="W5" i="6"/>
  <c r="R6" i="6"/>
  <c r="S6" i="6"/>
  <c r="T6" i="6"/>
  <c r="U6" i="6"/>
  <c r="V6" i="6"/>
  <c r="W6" i="6"/>
  <c r="R7" i="6"/>
  <c r="S7" i="6"/>
  <c r="T7" i="6"/>
  <c r="U7" i="6"/>
  <c r="V7" i="6"/>
  <c r="W7" i="6"/>
  <c r="R8" i="6"/>
  <c r="S8" i="6"/>
  <c r="T8" i="6"/>
  <c r="U8" i="6"/>
  <c r="V8" i="6"/>
  <c r="W8" i="6"/>
  <c r="R9" i="6"/>
  <c r="S9" i="6"/>
  <c r="T9" i="6"/>
  <c r="U9" i="6"/>
  <c r="V9" i="6"/>
  <c r="W9" i="6"/>
  <c r="R10" i="6"/>
  <c r="S10" i="6"/>
  <c r="T10" i="6"/>
  <c r="U10" i="6"/>
  <c r="V10" i="6"/>
  <c r="W10" i="6"/>
  <c r="R11" i="6"/>
  <c r="S11" i="6"/>
  <c r="T11" i="6"/>
  <c r="U11" i="6"/>
  <c r="V11" i="6"/>
  <c r="W11" i="6"/>
  <c r="R12" i="6"/>
  <c r="S12" i="6"/>
  <c r="T12" i="6"/>
  <c r="U12" i="6"/>
  <c r="V12" i="6"/>
  <c r="W12" i="6"/>
  <c r="R13" i="6"/>
  <c r="S13" i="6"/>
  <c r="T13" i="6"/>
  <c r="U13" i="6"/>
  <c r="V13" i="6"/>
  <c r="W13" i="6"/>
  <c r="R14" i="6"/>
  <c r="S14" i="6"/>
  <c r="T14" i="6"/>
  <c r="U14" i="6"/>
  <c r="V14" i="6"/>
  <c r="W14" i="6"/>
  <c r="R15" i="6"/>
  <c r="S15" i="6"/>
  <c r="T15" i="6"/>
  <c r="U15" i="6"/>
  <c r="V15" i="6"/>
  <c r="W15" i="6"/>
  <c r="R16" i="6"/>
  <c r="S16" i="6"/>
  <c r="T16" i="6"/>
  <c r="U16" i="6"/>
  <c r="V16" i="6"/>
  <c r="W16" i="6"/>
  <c r="R17" i="6"/>
  <c r="S17" i="6"/>
  <c r="T17" i="6"/>
  <c r="U17" i="6"/>
  <c r="V17" i="6"/>
  <c r="W17" i="6"/>
  <c r="R18" i="6"/>
  <c r="S18" i="6"/>
  <c r="T18" i="6"/>
  <c r="U18" i="6"/>
  <c r="V18" i="6"/>
  <c r="W18" i="6"/>
  <c r="R19" i="6"/>
  <c r="S19" i="6"/>
  <c r="T19" i="6"/>
  <c r="U19" i="6"/>
  <c r="V19" i="6"/>
  <c r="W19" i="6"/>
  <c r="R20" i="6"/>
  <c r="S20" i="6"/>
  <c r="T20" i="6"/>
  <c r="U20" i="6"/>
  <c r="V20" i="6"/>
  <c r="W20" i="6"/>
  <c r="R21" i="6"/>
  <c r="S21" i="6"/>
  <c r="T21" i="6"/>
  <c r="U21" i="6"/>
  <c r="V21" i="6"/>
  <c r="W21" i="6"/>
  <c r="R22" i="6"/>
  <c r="S22" i="6"/>
  <c r="T22" i="6"/>
  <c r="U22" i="6"/>
  <c r="V22" i="6"/>
  <c r="W22" i="6"/>
  <c r="R23" i="6"/>
  <c r="S23" i="6"/>
  <c r="T23" i="6"/>
  <c r="U23" i="6"/>
  <c r="V23" i="6"/>
  <c r="W23" i="6"/>
  <c r="R24" i="6"/>
  <c r="S24" i="6"/>
  <c r="T24" i="6"/>
  <c r="U24" i="6"/>
  <c r="V24" i="6"/>
  <c r="W24" i="6"/>
  <c r="R25" i="6"/>
  <c r="S25" i="6"/>
  <c r="T25" i="6"/>
  <c r="U25" i="6"/>
  <c r="V25" i="6"/>
  <c r="W25" i="6"/>
  <c r="R26" i="6"/>
  <c r="S26" i="6"/>
  <c r="T26" i="6"/>
  <c r="U26" i="6"/>
  <c r="V26" i="6"/>
  <c r="W26" i="6"/>
  <c r="R27" i="6"/>
  <c r="S27" i="6"/>
  <c r="T27" i="6"/>
  <c r="U27" i="6"/>
  <c r="V27" i="6"/>
  <c r="W27" i="6"/>
  <c r="R28" i="6"/>
  <c r="S28" i="6"/>
  <c r="T28" i="6"/>
  <c r="U28" i="6"/>
  <c r="V28" i="6"/>
  <c r="W28" i="6"/>
  <c r="R29" i="6"/>
  <c r="S29" i="6"/>
  <c r="T29" i="6"/>
  <c r="U29" i="6"/>
  <c r="V29" i="6"/>
  <c r="W29" i="6"/>
  <c r="R30" i="6"/>
  <c r="S30" i="6"/>
  <c r="T30" i="6"/>
  <c r="U30" i="6"/>
  <c r="V30" i="6"/>
  <c r="W30" i="6"/>
  <c r="R31" i="6"/>
  <c r="S31" i="6"/>
  <c r="T31" i="6"/>
  <c r="U31" i="6"/>
  <c r="V31" i="6"/>
  <c r="W31" i="6"/>
  <c r="R32" i="6"/>
  <c r="S32" i="6"/>
  <c r="T32" i="6"/>
  <c r="U32" i="6"/>
  <c r="V32" i="6"/>
  <c r="W32" i="6"/>
  <c r="R33" i="6"/>
  <c r="S33" i="6"/>
  <c r="T33" i="6"/>
  <c r="U33" i="6"/>
  <c r="V33" i="6"/>
  <c r="W33" i="6"/>
  <c r="R34" i="6"/>
  <c r="S34" i="6"/>
  <c r="T34" i="6"/>
  <c r="U34" i="6"/>
  <c r="V34" i="6"/>
  <c r="W34" i="6"/>
  <c r="R35" i="6"/>
  <c r="S35" i="6"/>
  <c r="T35" i="6"/>
  <c r="U35" i="6"/>
  <c r="V35" i="6"/>
  <c r="W35" i="6"/>
  <c r="R36" i="6"/>
  <c r="S36" i="6"/>
  <c r="T36" i="6"/>
  <c r="U36" i="6"/>
  <c r="V36" i="6"/>
  <c r="W36" i="6"/>
  <c r="R37" i="6"/>
  <c r="S37" i="6"/>
  <c r="T37" i="6"/>
  <c r="U37" i="6"/>
  <c r="V37" i="6"/>
  <c r="W37" i="6"/>
  <c r="R38" i="6"/>
  <c r="S38" i="6"/>
  <c r="T38" i="6"/>
  <c r="U38" i="6"/>
  <c r="V38" i="6"/>
  <c r="W38" i="6"/>
  <c r="R39" i="6"/>
  <c r="S39" i="6"/>
  <c r="T39" i="6"/>
  <c r="U39" i="6"/>
  <c r="V39" i="6"/>
  <c r="W39" i="6"/>
  <c r="R40" i="6"/>
  <c r="S40" i="6"/>
  <c r="T40" i="6"/>
  <c r="U40" i="6"/>
  <c r="V40" i="6"/>
  <c r="W40" i="6"/>
  <c r="R41" i="6"/>
  <c r="S41" i="6"/>
  <c r="T41" i="6"/>
  <c r="U41" i="6"/>
  <c r="V41" i="6"/>
  <c r="W41" i="6"/>
  <c r="R42" i="6"/>
  <c r="S42" i="6"/>
  <c r="T42" i="6"/>
  <c r="U42" i="6"/>
  <c r="V42" i="6"/>
  <c r="W42" i="6"/>
  <c r="R43" i="6"/>
  <c r="S43" i="6"/>
  <c r="T43" i="6"/>
  <c r="U43" i="6"/>
  <c r="V43" i="6"/>
  <c r="W43" i="6"/>
  <c r="R44" i="6"/>
  <c r="S44" i="6"/>
  <c r="T44" i="6"/>
  <c r="U44" i="6"/>
  <c r="V44" i="6"/>
  <c r="W44" i="6"/>
  <c r="R45" i="6"/>
  <c r="S45" i="6"/>
  <c r="T45" i="6"/>
  <c r="U45" i="6"/>
  <c r="V45" i="6"/>
  <c r="W45" i="6"/>
  <c r="R46" i="6"/>
  <c r="S46" i="6"/>
  <c r="T46" i="6"/>
  <c r="U46" i="6"/>
  <c r="V46" i="6"/>
  <c r="W46" i="6"/>
  <c r="R47" i="6"/>
  <c r="S47" i="6"/>
  <c r="T47" i="6"/>
  <c r="U47" i="6"/>
  <c r="V47" i="6"/>
  <c r="W47" i="6"/>
  <c r="R48" i="6"/>
  <c r="S48" i="6"/>
  <c r="T48" i="6"/>
  <c r="U48" i="6"/>
  <c r="V48" i="6"/>
  <c r="W48" i="6"/>
  <c r="R49" i="6"/>
  <c r="S49" i="6"/>
  <c r="T49" i="6"/>
  <c r="U49" i="6"/>
  <c r="V49" i="6"/>
  <c r="W49" i="6"/>
  <c r="R50" i="6"/>
  <c r="S50" i="6"/>
  <c r="T50" i="6"/>
  <c r="U50" i="6"/>
  <c r="V50" i="6"/>
  <c r="W50" i="6"/>
  <c r="R51" i="6"/>
  <c r="S51" i="6"/>
  <c r="T51" i="6"/>
  <c r="U51" i="6"/>
  <c r="V51" i="6"/>
  <c r="W51" i="6"/>
  <c r="R52" i="6"/>
  <c r="S52" i="6"/>
  <c r="T52" i="6"/>
  <c r="U52" i="6"/>
  <c r="V52" i="6"/>
  <c r="W52" i="6"/>
  <c r="R53" i="6"/>
  <c r="S53" i="6"/>
  <c r="T53" i="6"/>
  <c r="U53" i="6"/>
  <c r="V53" i="6"/>
  <c r="W53" i="6"/>
  <c r="R54" i="6"/>
  <c r="S54" i="6"/>
  <c r="T54" i="6"/>
  <c r="U54" i="6"/>
  <c r="V54" i="6"/>
  <c r="W54" i="6"/>
  <c r="R55" i="6"/>
  <c r="S55" i="6"/>
  <c r="T55" i="6"/>
  <c r="U55" i="6"/>
  <c r="V55" i="6"/>
  <c r="W55" i="6"/>
  <c r="R56" i="6"/>
  <c r="S56" i="6"/>
  <c r="T56" i="6"/>
  <c r="U56" i="6"/>
  <c r="V56" i="6"/>
  <c r="W56" i="6"/>
  <c r="R57" i="6"/>
  <c r="S57" i="6"/>
  <c r="T57" i="6"/>
  <c r="U57" i="6"/>
  <c r="V57" i="6"/>
  <c r="W57" i="6"/>
  <c r="R58" i="6"/>
  <c r="S58" i="6"/>
  <c r="T58" i="6"/>
  <c r="U58" i="6"/>
  <c r="V58" i="6"/>
  <c r="W58" i="6"/>
  <c r="R59" i="6"/>
  <c r="S59" i="6"/>
  <c r="T59" i="6"/>
  <c r="U59" i="6"/>
  <c r="V59" i="6"/>
  <c r="W59" i="6"/>
  <c r="R60" i="6"/>
  <c r="S60" i="6"/>
  <c r="T60" i="6"/>
  <c r="U60" i="6"/>
  <c r="V60" i="6"/>
  <c r="W60" i="6"/>
  <c r="R61" i="6"/>
  <c r="S61" i="6"/>
  <c r="T61" i="6"/>
  <c r="U61" i="6"/>
  <c r="V61" i="6"/>
  <c r="W61" i="6"/>
  <c r="R62" i="6"/>
  <c r="S62" i="6"/>
  <c r="T62" i="6"/>
  <c r="U62" i="6"/>
  <c r="V62" i="6"/>
  <c r="W62" i="6"/>
  <c r="R63" i="6"/>
  <c r="S63" i="6"/>
  <c r="T63" i="6"/>
  <c r="U63" i="6"/>
  <c r="V63" i="6"/>
  <c r="W63" i="6"/>
  <c r="R64" i="6"/>
  <c r="S64" i="6"/>
  <c r="T64" i="6"/>
  <c r="U64" i="6"/>
  <c r="V64" i="6"/>
  <c r="W64" i="6"/>
  <c r="R65" i="6"/>
  <c r="S65" i="6"/>
  <c r="T65" i="6"/>
  <c r="U65" i="6"/>
  <c r="V65" i="6"/>
  <c r="W65" i="6"/>
  <c r="R66" i="6"/>
  <c r="S66" i="6"/>
  <c r="T66" i="6"/>
  <c r="U66" i="6"/>
  <c r="V66" i="6"/>
  <c r="W66" i="6"/>
  <c r="R67" i="6"/>
  <c r="S67" i="6"/>
  <c r="T67" i="6"/>
  <c r="U67" i="6"/>
  <c r="V67" i="6"/>
  <c r="W67" i="6"/>
  <c r="R68" i="6"/>
  <c r="S68" i="6"/>
  <c r="T68" i="6"/>
  <c r="U68" i="6"/>
  <c r="V68" i="6"/>
  <c r="W68" i="6"/>
  <c r="R69" i="6"/>
  <c r="S69" i="6"/>
  <c r="T69" i="6"/>
  <c r="U69" i="6"/>
  <c r="V69" i="6"/>
  <c r="W69" i="6"/>
  <c r="R70" i="6"/>
  <c r="S70" i="6"/>
  <c r="T70" i="6"/>
  <c r="U70" i="6"/>
  <c r="V70" i="6"/>
  <c r="W70" i="6"/>
  <c r="R71" i="6"/>
  <c r="S71" i="6"/>
  <c r="T71" i="6"/>
  <c r="U71" i="6"/>
  <c r="V71" i="6"/>
  <c r="W71" i="6"/>
  <c r="R72" i="6"/>
  <c r="S72" i="6"/>
  <c r="T72" i="6"/>
  <c r="U72" i="6"/>
  <c r="V72" i="6"/>
  <c r="W72" i="6"/>
  <c r="R73" i="6"/>
  <c r="S73" i="6"/>
  <c r="T73" i="6"/>
  <c r="U73" i="6"/>
  <c r="V73" i="6"/>
  <c r="W73" i="6"/>
  <c r="R74" i="6"/>
  <c r="S74" i="6"/>
  <c r="T74" i="6"/>
  <c r="U74" i="6"/>
  <c r="V74" i="6"/>
  <c r="W74" i="6"/>
  <c r="R75" i="6"/>
  <c r="S75" i="6"/>
  <c r="T75" i="6"/>
  <c r="U75" i="6"/>
  <c r="V75" i="6"/>
  <c r="W75" i="6"/>
  <c r="R76" i="6"/>
  <c r="S76" i="6"/>
  <c r="T76" i="6"/>
  <c r="U76" i="6"/>
  <c r="V76" i="6"/>
  <c r="W76" i="6"/>
  <c r="R77" i="6"/>
  <c r="S77" i="6"/>
  <c r="T77" i="6"/>
  <c r="U77" i="6"/>
  <c r="V77" i="6"/>
  <c r="W77" i="6"/>
  <c r="R78" i="6"/>
  <c r="S78" i="6"/>
  <c r="T78" i="6"/>
  <c r="U78" i="6"/>
  <c r="V78" i="6"/>
  <c r="W78" i="6"/>
  <c r="R79" i="6"/>
  <c r="S79" i="6"/>
  <c r="T79" i="6"/>
  <c r="U79" i="6"/>
  <c r="V79" i="6"/>
  <c r="W79" i="6"/>
  <c r="R80" i="6"/>
  <c r="S80" i="6"/>
  <c r="T80" i="6"/>
  <c r="U80" i="6"/>
  <c r="V80" i="6"/>
  <c r="W80" i="6"/>
  <c r="R81" i="6"/>
  <c r="S81" i="6"/>
  <c r="T81" i="6"/>
  <c r="U81" i="6"/>
  <c r="V81" i="6"/>
  <c r="W81" i="6"/>
  <c r="R82" i="6"/>
  <c r="S82" i="6"/>
  <c r="T82" i="6"/>
  <c r="U82" i="6"/>
  <c r="V82" i="6"/>
  <c r="W82" i="6"/>
  <c r="R83" i="6"/>
  <c r="S83" i="6"/>
  <c r="T83" i="6"/>
  <c r="U83" i="6"/>
  <c r="V83" i="6"/>
  <c r="W83" i="6"/>
  <c r="R84" i="6"/>
  <c r="S84" i="6"/>
  <c r="T84" i="6"/>
  <c r="U84" i="6"/>
  <c r="V84" i="6"/>
  <c r="W84" i="6"/>
  <c r="R85" i="6"/>
  <c r="S85" i="6"/>
  <c r="T85" i="6"/>
  <c r="U85" i="6"/>
  <c r="V85" i="6"/>
  <c r="W85" i="6"/>
  <c r="R86" i="6"/>
  <c r="S86" i="6"/>
  <c r="T86" i="6"/>
  <c r="U86" i="6"/>
  <c r="V86" i="6"/>
  <c r="W86" i="6"/>
  <c r="R87" i="6"/>
  <c r="S87" i="6"/>
  <c r="T87" i="6"/>
  <c r="U87" i="6"/>
  <c r="V87" i="6"/>
  <c r="W87" i="6"/>
  <c r="R88" i="6"/>
  <c r="S88" i="6"/>
  <c r="T88" i="6"/>
  <c r="U88" i="6"/>
  <c r="V88" i="6"/>
  <c r="W88" i="6"/>
  <c r="R89" i="6"/>
  <c r="S89" i="6"/>
  <c r="T89" i="6"/>
  <c r="U89" i="6"/>
  <c r="V89" i="6"/>
  <c r="W89" i="6"/>
  <c r="R90" i="6"/>
  <c r="S90" i="6"/>
  <c r="T90" i="6"/>
  <c r="U90" i="6"/>
  <c r="V90" i="6"/>
  <c r="W90" i="6"/>
  <c r="R91" i="6"/>
  <c r="S91" i="6"/>
  <c r="T91" i="6"/>
  <c r="U91" i="6"/>
  <c r="V91" i="6"/>
  <c r="W91" i="6"/>
  <c r="R92" i="6"/>
  <c r="S92" i="6"/>
  <c r="T92" i="6"/>
  <c r="U92" i="6"/>
  <c r="V92" i="6"/>
  <c r="W92" i="6"/>
  <c r="R93" i="6"/>
  <c r="S93" i="6"/>
  <c r="T93" i="6"/>
  <c r="U93" i="6"/>
  <c r="V93" i="6"/>
  <c r="W93" i="6"/>
  <c r="R94" i="6"/>
  <c r="S94" i="6"/>
  <c r="T94" i="6"/>
  <c r="U94" i="6"/>
  <c r="V94" i="6"/>
  <c r="W94" i="6"/>
  <c r="R95" i="6"/>
  <c r="S95" i="6"/>
  <c r="T95" i="6"/>
  <c r="U95" i="6"/>
  <c r="V95" i="6"/>
  <c r="W95" i="6"/>
  <c r="R96" i="6"/>
  <c r="S96" i="6"/>
  <c r="T96" i="6"/>
  <c r="U96" i="6"/>
  <c r="V96" i="6"/>
  <c r="W96" i="6"/>
  <c r="R97" i="6"/>
  <c r="S97" i="6"/>
  <c r="T97" i="6"/>
  <c r="U97" i="6"/>
  <c r="V97" i="6"/>
  <c r="W97" i="6"/>
  <c r="R98" i="6"/>
  <c r="S98" i="6"/>
  <c r="T98" i="6"/>
  <c r="U98" i="6"/>
  <c r="V98" i="6"/>
  <c r="W98" i="6"/>
  <c r="R99" i="6"/>
  <c r="S99" i="6"/>
  <c r="T99" i="6"/>
  <c r="U99" i="6"/>
  <c r="V99" i="6"/>
  <c r="W99" i="6"/>
  <c r="R100" i="6"/>
  <c r="S100" i="6"/>
  <c r="T100" i="6"/>
  <c r="U100" i="6"/>
  <c r="V100" i="6"/>
  <c r="W100" i="6"/>
  <c r="R101" i="6"/>
  <c r="S101" i="6"/>
  <c r="T101" i="6"/>
  <c r="U101" i="6"/>
  <c r="V101" i="6"/>
  <c r="W101" i="6"/>
  <c r="R102" i="6"/>
  <c r="S102" i="6"/>
  <c r="T102" i="6"/>
  <c r="U102" i="6"/>
  <c r="V102" i="6"/>
  <c r="W102" i="6"/>
  <c r="R103" i="6"/>
  <c r="S103" i="6"/>
  <c r="T103" i="6"/>
  <c r="U103" i="6"/>
  <c r="V103" i="6"/>
  <c r="W103" i="6"/>
  <c r="R104" i="6"/>
  <c r="S104" i="6"/>
  <c r="T104" i="6"/>
  <c r="U104" i="6"/>
  <c r="V104" i="6"/>
  <c r="W104" i="6"/>
  <c r="R105" i="6"/>
  <c r="S105" i="6"/>
  <c r="T105" i="6"/>
  <c r="U105" i="6"/>
  <c r="V105" i="6"/>
  <c r="W105" i="6"/>
  <c r="R106" i="6"/>
  <c r="S106" i="6"/>
  <c r="T106" i="6"/>
  <c r="U106" i="6"/>
  <c r="V106" i="6"/>
  <c r="W106" i="6"/>
  <c r="R107" i="6"/>
  <c r="S107" i="6"/>
  <c r="T107" i="6"/>
  <c r="U107" i="6"/>
  <c r="V107" i="6"/>
  <c r="W107" i="6"/>
  <c r="R2" i="6"/>
  <c r="S2" i="6"/>
  <c r="T2" i="6"/>
  <c r="U2" i="6"/>
  <c r="V2" i="6"/>
  <c r="W2" i="6"/>
  <c r="Q3" i="3"/>
  <c r="R3" i="3"/>
  <c r="S3" i="3"/>
  <c r="T3" i="3"/>
  <c r="U3" i="3"/>
  <c r="V3" i="3"/>
  <c r="Q4" i="3"/>
  <c r="R4" i="3"/>
  <c r="S4" i="3"/>
  <c r="T4" i="3"/>
  <c r="U4" i="3"/>
  <c r="V4" i="3"/>
  <c r="Q5" i="3"/>
  <c r="H5" i="3"/>
  <c r="R5" i="3" s="1"/>
  <c r="V5" i="3"/>
  <c r="Q6" i="3"/>
  <c r="H6" i="3"/>
  <c r="R6" i="3" s="1"/>
  <c r="V6" i="3"/>
  <c r="G7" i="3"/>
  <c r="Q7" i="3"/>
  <c r="Q70" i="3" s="1"/>
  <c r="Q71" i="3" s="1"/>
  <c r="H91" i="4" s="1"/>
  <c r="H7" i="3"/>
  <c r="R7" i="3"/>
  <c r="I7" i="3"/>
  <c r="S7" i="3"/>
  <c r="J7" i="3"/>
  <c r="T7" i="3"/>
  <c r="K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H11" i="3"/>
  <c r="R11" i="3"/>
  <c r="I11" i="3"/>
  <c r="S11" i="3"/>
  <c r="J11" i="3"/>
  <c r="T11" i="3"/>
  <c r="K11" i="3"/>
  <c r="U11" i="3"/>
  <c r="V11" i="3"/>
  <c r="Q12" i="3"/>
  <c r="H12" i="3"/>
  <c r="R12" i="3"/>
  <c r="I12" i="3"/>
  <c r="S12" i="3"/>
  <c r="J12" i="3"/>
  <c r="T12" i="3"/>
  <c r="K12" i="3"/>
  <c r="U12" i="3"/>
  <c r="V12" i="3"/>
  <c r="G13" i="3"/>
  <c r="Q13" i="3" s="1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Q36" i="3"/>
  <c r="R36" i="3"/>
  <c r="S36" i="3"/>
  <c r="T36" i="3"/>
  <c r="U36" i="3"/>
  <c r="V36" i="3"/>
  <c r="Q37" i="3"/>
  <c r="R37" i="3"/>
  <c r="S37" i="3"/>
  <c r="T37" i="3"/>
  <c r="U37" i="3"/>
  <c r="V37" i="3"/>
  <c r="Q38" i="3"/>
  <c r="R38" i="3"/>
  <c r="S38" i="3"/>
  <c r="T38" i="3"/>
  <c r="U38" i="3"/>
  <c r="V38" i="3"/>
  <c r="Q39" i="3"/>
  <c r="R39" i="3"/>
  <c r="S39" i="3"/>
  <c r="T39" i="3"/>
  <c r="U39" i="3"/>
  <c r="V39" i="3"/>
  <c r="Q40" i="3"/>
  <c r="R40" i="3"/>
  <c r="S40" i="3"/>
  <c r="T40" i="3"/>
  <c r="U40" i="3"/>
  <c r="V40" i="3"/>
  <c r="Q41" i="3"/>
  <c r="R41" i="3"/>
  <c r="S41" i="3"/>
  <c r="T41" i="3"/>
  <c r="U41" i="3"/>
  <c r="V41" i="3"/>
  <c r="Q42" i="3"/>
  <c r="R42" i="3"/>
  <c r="S42" i="3"/>
  <c r="T42" i="3"/>
  <c r="U42" i="3"/>
  <c r="V42" i="3"/>
  <c r="Q43" i="3"/>
  <c r="R43" i="3"/>
  <c r="S43" i="3"/>
  <c r="T43" i="3"/>
  <c r="U43" i="3"/>
  <c r="V43" i="3"/>
  <c r="Q44" i="3"/>
  <c r="R44" i="3"/>
  <c r="S44" i="3"/>
  <c r="T44" i="3"/>
  <c r="U44" i="3"/>
  <c r="V44" i="3"/>
  <c r="Q45" i="3"/>
  <c r="R45" i="3"/>
  <c r="S45" i="3"/>
  <c r="T45" i="3"/>
  <c r="U45" i="3"/>
  <c r="V45" i="3"/>
  <c r="Q46" i="3"/>
  <c r="R46" i="3"/>
  <c r="S46" i="3"/>
  <c r="T46" i="3"/>
  <c r="U46" i="3"/>
  <c r="V46" i="3"/>
  <c r="Q47" i="3"/>
  <c r="R47" i="3"/>
  <c r="S47" i="3"/>
  <c r="T47" i="3"/>
  <c r="U47" i="3"/>
  <c r="V47" i="3"/>
  <c r="Q48" i="3"/>
  <c r="H48" i="3"/>
  <c r="R48" i="3" s="1"/>
  <c r="S48" i="3"/>
  <c r="T48" i="3"/>
  <c r="U48" i="3"/>
  <c r="V48" i="3"/>
  <c r="Q49" i="3"/>
  <c r="R49" i="3"/>
  <c r="S49" i="3"/>
  <c r="T49" i="3"/>
  <c r="U49" i="3"/>
  <c r="V49" i="3"/>
  <c r="Q50" i="3"/>
  <c r="R50" i="3"/>
  <c r="S50" i="3"/>
  <c r="T50" i="3"/>
  <c r="U50" i="3"/>
  <c r="V50" i="3"/>
  <c r="Q51" i="3"/>
  <c r="R51" i="3"/>
  <c r="S51" i="3"/>
  <c r="T51" i="3"/>
  <c r="U51" i="3"/>
  <c r="V51" i="3"/>
  <c r="Q52" i="3"/>
  <c r="R52" i="3"/>
  <c r="S52" i="3"/>
  <c r="T52" i="3"/>
  <c r="U52" i="3"/>
  <c r="V52" i="3"/>
  <c r="Q53" i="3"/>
  <c r="R53" i="3"/>
  <c r="S53" i="3"/>
  <c r="T53" i="3"/>
  <c r="U53" i="3"/>
  <c r="V53" i="3"/>
  <c r="Q54" i="3"/>
  <c r="R54" i="3"/>
  <c r="S54" i="3"/>
  <c r="T54" i="3"/>
  <c r="U54" i="3"/>
  <c r="V54" i="3"/>
  <c r="Q55" i="3"/>
  <c r="R55" i="3"/>
  <c r="S55" i="3"/>
  <c r="T55" i="3"/>
  <c r="U55" i="3"/>
  <c r="V55" i="3"/>
  <c r="Q56" i="3"/>
  <c r="R56" i="3"/>
  <c r="S56" i="3"/>
  <c r="T56" i="3"/>
  <c r="U56" i="3"/>
  <c r="V56" i="3"/>
  <c r="Q57" i="3"/>
  <c r="R57" i="3"/>
  <c r="S57" i="3"/>
  <c r="T57" i="3"/>
  <c r="U57" i="3"/>
  <c r="V57" i="3"/>
  <c r="Q58" i="3"/>
  <c r="R58" i="3"/>
  <c r="S58" i="3"/>
  <c r="T58" i="3"/>
  <c r="U58" i="3"/>
  <c r="V58" i="3"/>
  <c r="Q59" i="3"/>
  <c r="R59" i="3"/>
  <c r="S59" i="3"/>
  <c r="T59" i="3"/>
  <c r="U59" i="3"/>
  <c r="V59" i="3"/>
  <c r="Q60" i="3"/>
  <c r="R60" i="3"/>
  <c r="S60" i="3"/>
  <c r="T60" i="3"/>
  <c r="U60" i="3"/>
  <c r="V60" i="3"/>
  <c r="Q61" i="3"/>
  <c r="R61" i="3"/>
  <c r="S61" i="3"/>
  <c r="T61" i="3"/>
  <c r="U61" i="3"/>
  <c r="V61" i="3"/>
  <c r="Q62" i="3"/>
  <c r="R62" i="3"/>
  <c r="S62" i="3"/>
  <c r="T62" i="3"/>
  <c r="U62" i="3"/>
  <c r="V62" i="3"/>
  <c r="Q63" i="3"/>
  <c r="H63" i="3"/>
  <c r="R63" i="3"/>
  <c r="I63" i="3"/>
  <c r="S63" i="3"/>
  <c r="J63" i="3"/>
  <c r="T63" i="3"/>
  <c r="K63" i="3"/>
  <c r="U63" i="3"/>
  <c r="V63" i="3"/>
  <c r="Q64" i="3"/>
  <c r="R64" i="3"/>
  <c r="S64" i="3"/>
  <c r="T64" i="3"/>
  <c r="U64" i="3"/>
  <c r="V64" i="3"/>
  <c r="Q65" i="3"/>
  <c r="R65" i="3"/>
  <c r="S65" i="3"/>
  <c r="T65" i="3"/>
  <c r="U65" i="3"/>
  <c r="V65" i="3"/>
  <c r="Q66" i="3"/>
  <c r="R66" i="3"/>
  <c r="S66" i="3"/>
  <c r="T66" i="3"/>
  <c r="U66" i="3"/>
  <c r="V66" i="3"/>
  <c r="Q67" i="3"/>
  <c r="R67" i="3"/>
  <c r="S67" i="3"/>
  <c r="T67" i="3"/>
  <c r="U67" i="3"/>
  <c r="V67" i="3"/>
  <c r="Q68" i="3"/>
  <c r="R68" i="3"/>
  <c r="S68" i="3"/>
  <c r="T68" i="3"/>
  <c r="U68" i="3"/>
  <c r="V68" i="3"/>
  <c r="Q3" i="5"/>
  <c r="R3" i="5"/>
  <c r="S3" i="5"/>
  <c r="T3" i="5"/>
  <c r="U3" i="5"/>
  <c r="V3" i="5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Q37" i="5"/>
  <c r="R37" i="5"/>
  <c r="S37" i="5"/>
  <c r="T37" i="5"/>
  <c r="U37" i="5"/>
  <c r="V37" i="5"/>
  <c r="Q38" i="5"/>
  <c r="R38" i="5"/>
  <c r="S38" i="5"/>
  <c r="T38" i="5"/>
  <c r="U38" i="5"/>
  <c r="V38" i="5"/>
  <c r="Q39" i="5"/>
  <c r="R39" i="5"/>
  <c r="S39" i="5"/>
  <c r="T39" i="5"/>
  <c r="U39" i="5"/>
  <c r="V39" i="5"/>
  <c r="Q40" i="5"/>
  <c r="R40" i="5"/>
  <c r="S40" i="5"/>
  <c r="T40" i="5"/>
  <c r="U40" i="5"/>
  <c r="V40" i="5"/>
  <c r="Q41" i="5"/>
  <c r="R41" i="5"/>
  <c r="S41" i="5"/>
  <c r="T41" i="5"/>
  <c r="U41" i="5"/>
  <c r="V41" i="5"/>
  <c r="Q42" i="5"/>
  <c r="R42" i="5"/>
  <c r="S42" i="5"/>
  <c r="T42" i="5"/>
  <c r="U42" i="5"/>
  <c r="V42" i="5"/>
  <c r="Q43" i="5"/>
  <c r="R43" i="5"/>
  <c r="S43" i="5"/>
  <c r="T43" i="5"/>
  <c r="U43" i="5"/>
  <c r="V43" i="5"/>
  <c r="Q44" i="5"/>
  <c r="R44" i="5"/>
  <c r="S44" i="5"/>
  <c r="T44" i="5"/>
  <c r="U44" i="5"/>
  <c r="V44" i="5"/>
  <c r="Q45" i="5"/>
  <c r="R45" i="5"/>
  <c r="S45" i="5"/>
  <c r="T45" i="5"/>
  <c r="U45" i="5"/>
  <c r="V45" i="5"/>
  <c r="Q46" i="5"/>
  <c r="R46" i="5"/>
  <c r="S46" i="5"/>
  <c r="T46" i="5"/>
  <c r="U46" i="5"/>
  <c r="V46" i="5"/>
  <c r="Q47" i="5"/>
  <c r="R47" i="5"/>
  <c r="S47" i="5"/>
  <c r="T47" i="5"/>
  <c r="U47" i="5"/>
  <c r="V47" i="5"/>
  <c r="Q48" i="5"/>
  <c r="R48" i="5"/>
  <c r="S48" i="5"/>
  <c r="T48" i="5"/>
  <c r="U48" i="5"/>
  <c r="V48" i="5"/>
  <c r="Q49" i="5"/>
  <c r="R49" i="5"/>
  <c r="S49" i="5"/>
  <c r="T49" i="5"/>
  <c r="U49" i="5"/>
  <c r="V49" i="5"/>
  <c r="Q50" i="5"/>
  <c r="R50" i="5"/>
  <c r="S50" i="5"/>
  <c r="T50" i="5"/>
  <c r="U50" i="5"/>
  <c r="V50" i="5"/>
  <c r="Q51" i="5"/>
  <c r="R51" i="5"/>
  <c r="S51" i="5"/>
  <c r="T51" i="5"/>
  <c r="U51" i="5"/>
  <c r="V51" i="5"/>
  <c r="Q52" i="5"/>
  <c r="R52" i="5"/>
  <c r="S52" i="5"/>
  <c r="T52" i="5"/>
  <c r="U52" i="5"/>
  <c r="V52" i="5"/>
  <c r="Q53" i="5"/>
  <c r="R53" i="5"/>
  <c r="S53" i="5"/>
  <c r="T53" i="5"/>
  <c r="U53" i="5"/>
  <c r="V53" i="5"/>
  <c r="Q54" i="5"/>
  <c r="R54" i="5"/>
  <c r="S54" i="5"/>
  <c r="T54" i="5"/>
  <c r="U54" i="5"/>
  <c r="V54" i="5"/>
  <c r="Q55" i="5"/>
  <c r="R55" i="5"/>
  <c r="S55" i="5"/>
  <c r="T55" i="5"/>
  <c r="U55" i="5"/>
  <c r="V55" i="5"/>
  <c r="Q56" i="5"/>
  <c r="R56" i="5"/>
  <c r="S56" i="5"/>
  <c r="T56" i="5"/>
  <c r="U56" i="5"/>
  <c r="V56" i="5"/>
  <c r="Q57" i="5"/>
  <c r="R57" i="5"/>
  <c r="S57" i="5"/>
  <c r="T57" i="5"/>
  <c r="U57" i="5"/>
  <c r="V57" i="5"/>
  <c r="Q58" i="5"/>
  <c r="R58" i="5"/>
  <c r="S58" i="5"/>
  <c r="T58" i="5"/>
  <c r="U58" i="5"/>
  <c r="V58" i="5"/>
  <c r="Q59" i="5"/>
  <c r="R59" i="5"/>
  <c r="S59" i="5"/>
  <c r="T59" i="5"/>
  <c r="U59" i="5"/>
  <c r="V59" i="5"/>
  <c r="Q60" i="5"/>
  <c r="R60" i="5"/>
  <c r="S60" i="5"/>
  <c r="T60" i="5"/>
  <c r="U60" i="5"/>
  <c r="V60" i="5"/>
  <c r="Q61" i="5"/>
  <c r="R61" i="5"/>
  <c r="S61" i="5"/>
  <c r="T61" i="5"/>
  <c r="U61" i="5"/>
  <c r="V61" i="5"/>
  <c r="Q62" i="5"/>
  <c r="R62" i="5"/>
  <c r="S62" i="5"/>
  <c r="T62" i="5"/>
  <c r="U62" i="5"/>
  <c r="V62" i="5"/>
  <c r="Q63" i="5"/>
  <c r="R63" i="5"/>
  <c r="S63" i="5"/>
  <c r="T63" i="5"/>
  <c r="U63" i="5"/>
  <c r="V63" i="5"/>
  <c r="Q64" i="5"/>
  <c r="R64" i="5"/>
  <c r="S64" i="5"/>
  <c r="T64" i="5"/>
  <c r="U64" i="5"/>
  <c r="V64" i="5"/>
  <c r="Q65" i="5"/>
  <c r="R65" i="5"/>
  <c r="S65" i="5"/>
  <c r="T65" i="5"/>
  <c r="U65" i="5"/>
  <c r="V65" i="5"/>
  <c r="Q66" i="5"/>
  <c r="R66" i="5"/>
  <c r="S66" i="5"/>
  <c r="T66" i="5"/>
  <c r="U66" i="5"/>
  <c r="V66" i="5"/>
  <c r="Q67" i="5"/>
  <c r="R67" i="5"/>
  <c r="S67" i="5"/>
  <c r="T67" i="5"/>
  <c r="U67" i="5"/>
  <c r="V67" i="5"/>
  <c r="Q68" i="5"/>
  <c r="R68" i="5"/>
  <c r="S68" i="5"/>
  <c r="T68" i="5"/>
  <c r="U68" i="5"/>
  <c r="V68" i="5"/>
  <c r="Q69" i="5"/>
  <c r="R69" i="5"/>
  <c r="S69" i="5"/>
  <c r="T69" i="5"/>
  <c r="U69" i="5"/>
  <c r="V69" i="5"/>
  <c r="Q70" i="5"/>
  <c r="R70" i="5"/>
  <c r="S70" i="5"/>
  <c r="T70" i="5"/>
  <c r="U70" i="5"/>
  <c r="V70" i="5"/>
  <c r="Q71" i="5"/>
  <c r="R71" i="5"/>
  <c r="S71" i="5"/>
  <c r="T71" i="5"/>
  <c r="U71" i="5"/>
  <c r="V71" i="5"/>
  <c r="Q72" i="5"/>
  <c r="R72" i="5"/>
  <c r="S72" i="5"/>
  <c r="T72" i="5"/>
  <c r="U72" i="5"/>
  <c r="V72" i="5"/>
  <c r="Q73" i="5"/>
  <c r="R73" i="5"/>
  <c r="S73" i="5"/>
  <c r="T73" i="5"/>
  <c r="U73" i="5"/>
  <c r="V73" i="5"/>
  <c r="Q74" i="5"/>
  <c r="R74" i="5"/>
  <c r="S74" i="5"/>
  <c r="T74" i="5"/>
  <c r="U74" i="5"/>
  <c r="V74" i="5"/>
  <c r="Q75" i="5"/>
  <c r="R75" i="5"/>
  <c r="S75" i="5"/>
  <c r="T75" i="5"/>
  <c r="U75" i="5"/>
  <c r="V75" i="5"/>
  <c r="Q76" i="5"/>
  <c r="R76" i="5"/>
  <c r="S76" i="5"/>
  <c r="T76" i="5"/>
  <c r="U76" i="5"/>
  <c r="V76" i="5"/>
  <c r="Q77" i="5"/>
  <c r="R77" i="5"/>
  <c r="S77" i="5"/>
  <c r="T77" i="5"/>
  <c r="U77" i="5"/>
  <c r="V77" i="5"/>
  <c r="Q78" i="5"/>
  <c r="R78" i="5"/>
  <c r="S78" i="5"/>
  <c r="T78" i="5"/>
  <c r="U78" i="5"/>
  <c r="V78" i="5"/>
  <c r="Q79" i="5"/>
  <c r="R79" i="5"/>
  <c r="S79" i="5"/>
  <c r="T79" i="5"/>
  <c r="U79" i="5"/>
  <c r="V79" i="5"/>
  <c r="Q80" i="5"/>
  <c r="R80" i="5"/>
  <c r="S80" i="5"/>
  <c r="T80" i="5"/>
  <c r="U80" i="5"/>
  <c r="V80" i="5"/>
  <c r="I98" i="2"/>
  <c r="I99" i="2" s="1"/>
  <c r="I86" i="4" s="1"/>
  <c r="J98" i="2"/>
  <c r="J99" i="2"/>
  <c r="J86" i="4" s="1"/>
  <c r="K98" i="2"/>
  <c r="K99" i="2" s="1"/>
  <c r="K86" i="4" s="1"/>
  <c r="L98" i="2"/>
  <c r="L99" i="2"/>
  <c r="L86" i="4" s="1"/>
  <c r="M98" i="2"/>
  <c r="M99" i="2" s="1"/>
  <c r="M86" i="4" s="1"/>
  <c r="R109" i="6"/>
  <c r="R110" i="6"/>
  <c r="H85" i="4" s="1"/>
  <c r="I109" i="6"/>
  <c r="I110" i="6" s="1"/>
  <c r="I93" i="4" s="1"/>
  <c r="J109" i="6"/>
  <c r="J110" i="6"/>
  <c r="J93" i="4" s="1"/>
  <c r="K109" i="6"/>
  <c r="K110" i="6" s="1"/>
  <c r="K93" i="4" s="1"/>
  <c r="L109" i="6"/>
  <c r="L110" i="6"/>
  <c r="L93" i="4" s="1"/>
  <c r="M109" i="6"/>
  <c r="M110" i="6" s="1"/>
  <c r="M93" i="4" s="1"/>
  <c r="H109" i="6"/>
  <c r="H110" i="6"/>
  <c r="H93" i="4" s="1"/>
  <c r="W109" i="6"/>
  <c r="W110" i="6" s="1"/>
  <c r="V109" i="6"/>
  <c r="V110" i="6" s="1"/>
  <c r="U109" i="6"/>
  <c r="U110" i="6" s="1"/>
  <c r="T109" i="6"/>
  <c r="T110" i="6" s="1"/>
  <c r="S109" i="6"/>
  <c r="S110" i="6" s="1"/>
  <c r="U2" i="2"/>
  <c r="S2" i="2"/>
  <c r="T2" i="2"/>
  <c r="T98" i="2"/>
  <c r="T99" i="2" s="1"/>
  <c r="J94" i="4" s="1"/>
  <c r="V2" i="2"/>
  <c r="V98" i="2" s="1"/>
  <c r="V99" i="2"/>
  <c r="L94" i="4" s="1"/>
  <c r="W2" i="2"/>
  <c r="W98" i="2"/>
  <c r="W99" i="2" s="1"/>
  <c r="L5" i="5"/>
  <c r="L13" i="5"/>
  <c r="L82" i="5"/>
  <c r="K5" i="5"/>
  <c r="K13" i="5"/>
  <c r="K82" i="5" s="1"/>
  <c r="J5" i="5"/>
  <c r="J13" i="5"/>
  <c r="J82" i="5"/>
  <c r="I5" i="5"/>
  <c r="I13" i="5"/>
  <c r="I82" i="5" s="1"/>
  <c r="H5" i="5"/>
  <c r="H13" i="5"/>
  <c r="H82" i="5"/>
  <c r="G5" i="5"/>
  <c r="G13" i="5"/>
  <c r="G82" i="5" s="1"/>
  <c r="V2" i="5"/>
  <c r="V82" i="5" s="1"/>
  <c r="U2" i="5"/>
  <c r="T2" i="5"/>
  <c r="T82" i="5" s="1"/>
  <c r="S2" i="5"/>
  <c r="R2" i="5"/>
  <c r="R82" i="5" s="1"/>
  <c r="Q2" i="5"/>
  <c r="Q2" i="3"/>
  <c r="R2" i="3"/>
  <c r="S2" i="3"/>
  <c r="T2" i="3"/>
  <c r="U2" i="3"/>
  <c r="V2" i="3"/>
  <c r="M2" i="7"/>
  <c r="N2" i="7"/>
  <c r="O2" i="7"/>
  <c r="P2" i="7"/>
  <c r="Q2" i="7"/>
  <c r="R2" i="7"/>
  <c r="M3" i="7"/>
  <c r="N3" i="7"/>
  <c r="O3" i="7"/>
  <c r="P3" i="7"/>
  <c r="Q3" i="7"/>
  <c r="R3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M16" i="7"/>
  <c r="N16" i="7"/>
  <c r="O16" i="7"/>
  <c r="P16" i="7"/>
  <c r="Q16" i="7"/>
  <c r="R16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R4" i="7"/>
  <c r="R58" i="7" s="1"/>
  <c r="R59" i="7" s="1"/>
  <c r="M90" i="4" s="1"/>
  <c r="Q4" i="7"/>
  <c r="P4" i="7"/>
  <c r="P58" i="7" s="1"/>
  <c r="O4" i="7"/>
  <c r="N4" i="7"/>
  <c r="M4" i="7"/>
  <c r="R1" i="7"/>
  <c r="Q1" i="7"/>
  <c r="P1" i="7"/>
  <c r="O1" i="7"/>
  <c r="N1" i="7"/>
  <c r="M1" i="7"/>
  <c r="N58" i="7"/>
  <c r="N59" i="7" s="1"/>
  <c r="I90" i="4" s="1"/>
  <c r="P59" i="7"/>
  <c r="K90" i="4" s="1"/>
  <c r="O58" i="7"/>
  <c r="O59" i="7" s="1"/>
  <c r="J90" i="4" s="1"/>
  <c r="O2" i="9"/>
  <c r="P2" i="14"/>
  <c r="O2" i="14"/>
  <c r="M2" i="14"/>
  <c r="K2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8" i="14"/>
  <c r="B9" i="14"/>
  <c r="B10" i="14"/>
  <c r="B11" i="14"/>
  <c r="B12" i="14"/>
  <c r="B13" i="14"/>
  <c r="B14" i="14"/>
  <c r="B7" i="14"/>
  <c r="J2" i="14"/>
  <c r="S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U41" i="14"/>
  <c r="V41" i="14" s="1"/>
  <c r="U40" i="14"/>
  <c r="V40" i="14" s="1"/>
  <c r="U39" i="14"/>
  <c r="V39" i="14" s="1"/>
  <c r="U38" i="14"/>
  <c r="V38" i="14" s="1"/>
  <c r="U37" i="14"/>
  <c r="V37" i="14" s="1"/>
  <c r="U36" i="14"/>
  <c r="V36" i="14" s="1"/>
  <c r="U35" i="14"/>
  <c r="V35" i="14" s="1"/>
  <c r="U34" i="14"/>
  <c r="V34" i="14" s="1"/>
  <c r="U33" i="14"/>
  <c r="V33" i="14" s="1"/>
  <c r="U32" i="14"/>
  <c r="V32" i="14" s="1"/>
  <c r="U31" i="14"/>
  <c r="V31" i="14" s="1"/>
  <c r="U30" i="14"/>
  <c r="V30" i="14" s="1"/>
  <c r="U29" i="14"/>
  <c r="V29" i="14" s="1"/>
  <c r="U28" i="14"/>
  <c r="V28" i="14" s="1"/>
  <c r="U27" i="14"/>
  <c r="V27" i="14" s="1"/>
  <c r="U26" i="14"/>
  <c r="V26" i="14" s="1"/>
  <c r="U25" i="14"/>
  <c r="V25" i="14" s="1"/>
  <c r="U24" i="14"/>
  <c r="V24" i="14" s="1"/>
  <c r="U23" i="14"/>
  <c r="V23" i="14" s="1"/>
  <c r="U22" i="14"/>
  <c r="V22" i="14" s="1"/>
  <c r="U21" i="14"/>
  <c r="V21" i="14" s="1"/>
  <c r="U20" i="14"/>
  <c r="V20" i="14" s="1"/>
  <c r="U19" i="14"/>
  <c r="V19" i="14" s="1"/>
  <c r="U18" i="14"/>
  <c r="V18" i="14" s="1"/>
  <c r="U17" i="14"/>
  <c r="V17" i="14" s="1"/>
  <c r="U16" i="14"/>
  <c r="V16" i="14" s="1"/>
  <c r="U15" i="14"/>
  <c r="V15" i="14" s="1"/>
  <c r="U14" i="14"/>
  <c r="V14" i="14" s="1"/>
  <c r="U13" i="14"/>
  <c r="V13" i="14" s="1"/>
  <c r="U12" i="14"/>
  <c r="V12" i="14" s="1"/>
  <c r="U11" i="14"/>
  <c r="V11" i="14" s="1"/>
  <c r="U10" i="14"/>
  <c r="V10" i="14" s="1"/>
  <c r="U9" i="14"/>
  <c r="V9" i="14" s="1"/>
  <c r="U8" i="14"/>
  <c r="V8" i="14" s="1"/>
  <c r="U7" i="14"/>
  <c r="V7" i="14"/>
  <c r="C4" i="14"/>
  <c r="I2" i="14"/>
  <c r="H2" i="14"/>
  <c r="G2" i="14"/>
  <c r="F2" i="14"/>
  <c r="E2" i="14"/>
  <c r="H78" i="4"/>
  <c r="H79" i="4"/>
  <c r="H87" i="4" s="1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I105" i="4"/>
  <c r="J105" i="4"/>
  <c r="K105" i="4"/>
  <c r="L105" i="4"/>
  <c r="M105" i="4"/>
  <c r="I106" i="4"/>
  <c r="J106" i="4"/>
  <c r="K106" i="4"/>
  <c r="L106" i="4"/>
  <c r="M106" i="4"/>
  <c r="I107" i="4"/>
  <c r="J107" i="4"/>
  <c r="K107" i="4"/>
  <c r="L107" i="4"/>
  <c r="M107" i="4"/>
  <c r="I108" i="4"/>
  <c r="J108" i="4"/>
  <c r="K108" i="4"/>
  <c r="L108" i="4"/>
  <c r="M108" i="4"/>
  <c r="I109" i="4"/>
  <c r="J109" i="4"/>
  <c r="K109" i="4"/>
  <c r="L109" i="4"/>
  <c r="M109" i="4"/>
  <c r="I110" i="4"/>
  <c r="J110" i="4"/>
  <c r="K110" i="4"/>
  <c r="L110" i="4"/>
  <c r="M110" i="4"/>
  <c r="H106" i="4"/>
  <c r="H107" i="4"/>
  <c r="H108" i="4"/>
  <c r="H109" i="4"/>
  <c r="H110" i="4"/>
  <c r="H105" i="4"/>
  <c r="R83" i="5"/>
  <c r="I92" i="4" s="1"/>
  <c r="T83" i="5"/>
  <c r="K92" i="4" s="1"/>
  <c r="V83" i="5"/>
  <c r="M92" i="4" s="1"/>
  <c r="R2" i="2"/>
  <c r="R98" i="2" s="1"/>
  <c r="R99" i="2" s="1"/>
  <c r="H94" i="4" s="1"/>
  <c r="S2" i="4"/>
  <c r="T2" i="4"/>
  <c r="T78" i="4" s="1"/>
  <c r="T79" i="4" s="1"/>
  <c r="J95" i="4" s="1"/>
  <c r="U2" i="4"/>
  <c r="V2" i="4"/>
  <c r="W2" i="4"/>
  <c r="R2" i="4"/>
  <c r="R78" i="4" s="1"/>
  <c r="R79" i="4" s="1"/>
  <c r="H95" i="4" s="1"/>
  <c r="G58" i="7"/>
  <c r="G59" i="7" s="1"/>
  <c r="I82" i="4" s="1"/>
  <c r="H58" i="7"/>
  <c r="H59" i="7" s="1"/>
  <c r="J82" i="4" s="1"/>
  <c r="I58" i="7"/>
  <c r="I59" i="7" s="1"/>
  <c r="K82" i="4" s="1"/>
  <c r="J58" i="7"/>
  <c r="J59" i="7" s="1"/>
  <c r="L82" i="4" s="1"/>
  <c r="K58" i="7"/>
  <c r="K59" i="7" s="1"/>
  <c r="M82" i="4" s="1"/>
  <c r="F58" i="7"/>
  <c r="F59" i="7" s="1"/>
  <c r="H82" i="4" s="1"/>
  <c r="H83" i="5"/>
  <c r="I84" i="4" s="1"/>
  <c r="J83" i="5"/>
  <c r="K84" i="4" s="1"/>
  <c r="K83" i="5"/>
  <c r="L84" i="4" s="1"/>
  <c r="J85" i="4"/>
  <c r="L85" i="4"/>
  <c r="M85" i="4"/>
  <c r="I78" i="4"/>
  <c r="I79" i="4"/>
  <c r="I87" i="4" s="1"/>
  <c r="J78" i="4"/>
  <c r="J79" i="4" s="1"/>
  <c r="J87" i="4" s="1"/>
  <c r="K78" i="4"/>
  <c r="K79" i="4"/>
  <c r="K87" i="4" s="1"/>
  <c r="L78" i="4"/>
  <c r="L79" i="4" s="1"/>
  <c r="L87" i="4" s="1"/>
  <c r="M78" i="4"/>
  <c r="M79" i="4"/>
  <c r="M87" i="4" s="1"/>
  <c r="G83" i="5"/>
  <c r="H84" i="4" s="1"/>
  <c r="Q2" i="9"/>
  <c r="B41" i="9"/>
  <c r="B37" i="9"/>
  <c r="B38" i="9"/>
  <c r="B39" i="9"/>
  <c r="B40" i="9"/>
  <c r="B33" i="9"/>
  <c r="B34" i="9"/>
  <c r="B35" i="9"/>
  <c r="B36" i="9"/>
  <c r="B27" i="9"/>
  <c r="B28" i="9"/>
  <c r="B29" i="9"/>
  <c r="B30" i="9"/>
  <c r="B31" i="9"/>
  <c r="B32" i="9"/>
  <c r="B18" i="9"/>
  <c r="B19" i="9"/>
  <c r="B20" i="9"/>
  <c r="B21" i="9"/>
  <c r="B22" i="9"/>
  <c r="B23" i="9"/>
  <c r="B24" i="9"/>
  <c r="B25" i="9"/>
  <c r="B26" i="9"/>
  <c r="B8" i="9"/>
  <c r="B9" i="9"/>
  <c r="B10" i="9"/>
  <c r="B11" i="9"/>
  <c r="B12" i="9"/>
  <c r="B13" i="9"/>
  <c r="B14" i="9"/>
  <c r="B15" i="9"/>
  <c r="B16" i="9"/>
  <c r="B17" i="9"/>
  <c r="B7" i="9"/>
  <c r="L70" i="3"/>
  <c r="L71" i="3"/>
  <c r="M83" i="4" s="1"/>
  <c r="U15" i="9"/>
  <c r="U16" i="9"/>
  <c r="V16" i="9"/>
  <c r="U17" i="9"/>
  <c r="U18" i="9"/>
  <c r="V18" i="9" s="1"/>
  <c r="U19" i="9"/>
  <c r="U20" i="9"/>
  <c r="V20" i="9"/>
  <c r="U21" i="9"/>
  <c r="U22" i="9"/>
  <c r="V22" i="9" s="1"/>
  <c r="U23" i="9"/>
  <c r="U24" i="9"/>
  <c r="V24" i="9"/>
  <c r="U25" i="9"/>
  <c r="U26" i="9"/>
  <c r="V26" i="9" s="1"/>
  <c r="U27" i="9"/>
  <c r="V27" i="9" s="1"/>
  <c r="U28" i="9"/>
  <c r="V28" i="9"/>
  <c r="U29" i="9"/>
  <c r="U30" i="9"/>
  <c r="V30" i="9" s="1"/>
  <c r="U31" i="9"/>
  <c r="V31" i="9" s="1"/>
  <c r="U32" i="9"/>
  <c r="V32" i="9"/>
  <c r="U33" i="9"/>
  <c r="U34" i="9"/>
  <c r="V34" i="9" s="1"/>
  <c r="U35" i="9"/>
  <c r="V35" i="9" s="1"/>
  <c r="U36" i="9"/>
  <c r="V36" i="9"/>
  <c r="U37" i="9"/>
  <c r="U38" i="9"/>
  <c r="V38" i="9" s="1"/>
  <c r="U39" i="9"/>
  <c r="V39" i="9" s="1"/>
  <c r="U40" i="9"/>
  <c r="V40" i="9"/>
  <c r="U41" i="9"/>
  <c r="U8" i="9"/>
  <c r="V8" i="9" s="1"/>
  <c r="U9" i="9"/>
  <c r="V9" i="9" s="1"/>
  <c r="U10" i="9"/>
  <c r="V10" i="9"/>
  <c r="U11" i="9"/>
  <c r="U12" i="9"/>
  <c r="V12" i="9" s="1"/>
  <c r="U13" i="9"/>
  <c r="V13" i="9" s="1"/>
  <c r="U14" i="9"/>
  <c r="V14" i="9"/>
  <c r="U7" i="9"/>
  <c r="V25" i="9"/>
  <c r="V29" i="9"/>
  <c r="V33" i="9"/>
  <c r="V37" i="9"/>
  <c r="V41" i="9"/>
  <c r="F2" i="9"/>
  <c r="G2" i="9"/>
  <c r="H2" i="9"/>
  <c r="I2" i="9"/>
  <c r="J2" i="9"/>
  <c r="L2" i="9"/>
  <c r="N2" i="9"/>
  <c r="E2" i="9"/>
  <c r="S42" i="9"/>
  <c r="P42" i="9"/>
  <c r="O42" i="9"/>
  <c r="N42" i="9"/>
  <c r="M42" i="9"/>
  <c r="L42" i="9"/>
  <c r="K42" i="9"/>
  <c r="J42" i="9"/>
  <c r="I42" i="9"/>
  <c r="H42" i="9"/>
  <c r="G42" i="9"/>
  <c r="F42" i="9"/>
  <c r="E42" i="9"/>
  <c r="V23" i="9"/>
  <c r="V21" i="9"/>
  <c r="V19" i="9"/>
  <c r="V17" i="9"/>
  <c r="V15" i="9"/>
  <c r="V11" i="9"/>
  <c r="V7" i="9"/>
  <c r="C4" i="9"/>
  <c r="D218" i="1"/>
  <c r="E218" i="1" s="1"/>
  <c r="D220" i="1"/>
  <c r="E220" i="1" s="1"/>
  <c r="H98" i="2"/>
  <c r="H99" i="2" s="1"/>
  <c r="H86" i="4" s="1"/>
  <c r="D221" i="1"/>
  <c r="E221" i="1"/>
  <c r="D219" i="1"/>
  <c r="E219" i="1"/>
  <c r="D222" i="1"/>
  <c r="E222" i="1"/>
  <c r="D195" i="1"/>
  <c r="D74" i="1"/>
  <c r="D215" i="1" s="1"/>
  <c r="M94" i="4"/>
  <c r="L83" i="5"/>
  <c r="M84" i="4"/>
  <c r="I83" i="5"/>
  <c r="J84" i="4" s="1"/>
  <c r="U78" i="4"/>
  <c r="U79" i="4" s="1"/>
  <c r="K95" i="4" s="1"/>
  <c r="V70" i="3"/>
  <c r="V71" i="3" s="1"/>
  <c r="M91" i="4" s="1"/>
  <c r="I85" i="4"/>
  <c r="W78" i="4"/>
  <c r="W79" i="4" s="1"/>
  <c r="M95" i="4" s="1"/>
  <c r="V78" i="4"/>
  <c r="V79" i="4" s="1"/>
  <c r="L95" i="4" s="1"/>
  <c r="G70" i="3"/>
  <c r="G71" i="3" s="1"/>
  <c r="H83" i="4" s="1"/>
  <c r="R70" i="3"/>
  <c r="R71" i="3" s="1"/>
  <c r="I91" i="4" s="1"/>
  <c r="H88" i="4" l="1"/>
  <c r="M96" i="4"/>
  <c r="M102" i="4" s="1"/>
  <c r="M88" i="4"/>
  <c r="Q58" i="7"/>
  <c r="Q59" i="7" s="1"/>
  <c r="L90" i="4" s="1"/>
  <c r="M58" i="7"/>
  <c r="M59" i="7" s="1"/>
  <c r="H90" i="4" s="1"/>
  <c r="H70" i="3"/>
  <c r="H71" i="3" s="1"/>
  <c r="I83" i="4" s="1"/>
  <c r="I88" i="4" s="1"/>
  <c r="K85" i="4"/>
  <c r="D223" i="1"/>
  <c r="E223" i="1" s="1"/>
  <c r="Q82" i="5"/>
  <c r="Q83" i="5" s="1"/>
  <c r="H92" i="4" s="1"/>
  <c r="S82" i="5"/>
  <c r="S83" i="5" s="1"/>
  <c r="J92" i="4" s="1"/>
  <c r="U82" i="5"/>
  <c r="U83" i="5" s="1"/>
  <c r="L92" i="4" s="1"/>
  <c r="S98" i="2"/>
  <c r="S99" i="2" s="1"/>
  <c r="I94" i="4" s="1"/>
  <c r="I96" i="4" s="1"/>
  <c r="I102" i="4" s="1"/>
  <c r="U98" i="2"/>
  <c r="U99" i="2" s="1"/>
  <c r="K94" i="4" s="1"/>
  <c r="I6" i="3"/>
  <c r="I5" i="3"/>
  <c r="S5" i="3" l="1"/>
  <c r="I70" i="3"/>
  <c r="I71" i="3" s="1"/>
  <c r="J83" i="4" s="1"/>
  <c r="J88" i="4" s="1"/>
  <c r="J5" i="3"/>
  <c r="S6" i="3"/>
  <c r="J6" i="3"/>
  <c r="H96" i="4"/>
  <c r="H102" i="4" s="1"/>
  <c r="T6" i="3" l="1"/>
  <c r="K6" i="3"/>
  <c r="T5" i="3"/>
  <c r="K5" i="3"/>
  <c r="J70" i="3"/>
  <c r="J71" i="3" s="1"/>
  <c r="K83" i="4" s="1"/>
  <c r="K88" i="4" s="1"/>
  <c r="S70" i="3"/>
  <c r="S71" i="3" s="1"/>
  <c r="J91" i="4" s="1"/>
  <c r="J96" i="4" s="1"/>
  <c r="J102" i="4" s="1"/>
  <c r="T70" i="3" l="1"/>
  <c r="T71" i="3" s="1"/>
  <c r="K91" i="4" s="1"/>
  <c r="K96" i="4" s="1"/>
  <c r="K102" i="4" s="1"/>
  <c r="U6" i="3"/>
  <c r="U5" i="3"/>
  <c r="U70" i="3" s="1"/>
  <c r="U71" i="3" s="1"/>
  <c r="L91" i="4" s="1"/>
  <c r="L96" i="4" s="1"/>
  <c r="L102" i="4" s="1"/>
  <c r="K70" i="3"/>
  <c r="K71" i="3" s="1"/>
  <c r="L83" i="4" s="1"/>
  <c r="L88" i="4" s="1"/>
</calcChain>
</file>

<file path=xl/sharedStrings.xml><?xml version="1.0" encoding="utf-8"?>
<sst xmlns="http://schemas.openxmlformats.org/spreadsheetml/2006/main" count="2508" uniqueCount="889">
  <si>
    <t>Process #</t>
  </si>
  <si>
    <t>Process</t>
  </si>
  <si>
    <t>Time</t>
  </si>
  <si>
    <t>Cards to Print</t>
  </si>
  <si>
    <t>Lay Out Frame</t>
  </si>
  <si>
    <t>Tack Frame</t>
  </si>
  <si>
    <t>8.5x20                                   Weld Frame</t>
  </si>
  <si>
    <t>Drill Weep Holes</t>
  </si>
  <si>
    <t>Stamp VIN on Frame</t>
  </si>
  <si>
    <t>Set Axles and Tires</t>
  </si>
  <si>
    <t>Make Fresh Tank Brackets</t>
  </si>
  <si>
    <t>Read Order</t>
  </si>
  <si>
    <t>Pull All Parts</t>
  </si>
  <si>
    <t>Prep Tanks</t>
  </si>
  <si>
    <t>Wire Brakes</t>
  </si>
  <si>
    <t>Drill Grey &amp; Black Tank Flat Brackets and Angles</t>
  </si>
  <si>
    <t>Make Wire Harness</t>
  </si>
  <si>
    <t>Fasten Tanks</t>
  </si>
  <si>
    <t>Fasten Water Line</t>
  </si>
  <si>
    <t>Hook Up Wires</t>
  </si>
  <si>
    <t>Waste Tanks Drain Pumbing</t>
  </si>
  <si>
    <t>Mount Spare Tire</t>
  </si>
  <si>
    <t>Fresh Water Fill and Vent Hoses</t>
  </si>
  <si>
    <t>Top Weld</t>
  </si>
  <si>
    <t>Install Coupler</t>
  </si>
  <si>
    <t>Install D-Rings</t>
  </si>
  <si>
    <t>Cut A-Track Slots</t>
  </si>
  <si>
    <t>Cut 1st Piece of Flooring</t>
  </si>
  <si>
    <t>Level Frame</t>
  </si>
  <si>
    <t>Grind Top Welds</t>
  </si>
  <si>
    <t>Set Wheel wells or Wheel Well Metal</t>
  </si>
  <si>
    <t>Spare Tire</t>
  </si>
  <si>
    <t>Install Flooring</t>
  </si>
  <si>
    <t>Weld in A-Track Backer</t>
  </si>
  <si>
    <t>Install A-Track</t>
  </si>
  <si>
    <t>Drill Plumbing Holes and Toilet Drains</t>
  </si>
  <si>
    <t>Drill Holes for Gas Lines and Low Points</t>
  </si>
  <si>
    <t>Cover Floor</t>
  </si>
  <si>
    <t>Mirror All Openings and Top Rail VHB Around Wheel Well Area</t>
  </si>
  <si>
    <t>Set Walls              Rear Header                 Front Walls</t>
  </si>
  <si>
    <t>Roof Bows</t>
  </si>
  <si>
    <t>Final Weld on Sidewalls</t>
  </si>
  <si>
    <t>Grind Sidewalls</t>
  </si>
  <si>
    <t>Square Front and Rear Ends</t>
  </si>
  <si>
    <t>Cut Out Doorway and Weld in 1 1/2" Flat</t>
  </si>
  <si>
    <t>Caulk Floor Around Outside Edge</t>
  </si>
  <si>
    <t>Radius Blocks in Window Corners</t>
  </si>
  <si>
    <t>Azdel Front End</t>
  </si>
  <si>
    <t>Set Interior Front Wall and Cage</t>
  </si>
  <si>
    <t>Drill Holes for Wiring</t>
  </si>
  <si>
    <t>Grommet All Holes Where Needed</t>
  </si>
  <si>
    <t>Rough Wire Unit</t>
  </si>
  <si>
    <t>Install Ground Wires</t>
  </si>
  <si>
    <t>Front Cage</t>
  </si>
  <si>
    <t>Battery Shelf</t>
  </si>
  <si>
    <t>Water Shelf</t>
  </si>
  <si>
    <t>Prep Water Heater</t>
  </si>
  <si>
    <t>Drop Water Heater On Shelf</t>
  </si>
  <si>
    <t>Wire Water Heater</t>
  </si>
  <si>
    <t>Ceiling Panel</t>
  </si>
  <si>
    <t>Azdel Inside Front Wall</t>
  </si>
  <si>
    <t>Install 1st Piece of Azdel On Each Side of Sidewall</t>
  </si>
  <si>
    <t>Bathroom Upper Cabinet and Counter Top</t>
  </si>
  <si>
    <t>Set Tall Linen Cabinet In Bathroom</t>
  </si>
  <si>
    <t>Set Tall Kitchen in Broom Closet</t>
  </si>
  <si>
    <t>Prep Shower for Install</t>
  </si>
  <si>
    <t>Shower Faucet</t>
  </si>
  <si>
    <t>Low Point Drains and Water Lines</t>
  </si>
  <si>
    <t>Install Shower</t>
  </si>
  <si>
    <t>Set Bath Wall and Drill Holes for Plumbing and Wiring</t>
  </si>
  <si>
    <t>Panel Interior Front Wall Bath</t>
  </si>
  <si>
    <t>Panel Interior Bathroom</t>
  </si>
  <si>
    <t>Plumb Drain Vents</t>
  </si>
  <si>
    <t>Panel Outside of Bath Wall</t>
  </si>
  <si>
    <t>Panel All Interior Walls</t>
  </si>
  <si>
    <t>Route All Openings and Cut All Switches and Recepts</t>
  </si>
  <si>
    <t>Add Backer for Wall Switches</t>
  </si>
  <si>
    <t>Install Plumbing and Vent Pipes</t>
  </si>
  <si>
    <t>Insulate</t>
  </si>
  <si>
    <t>Insulate Front End</t>
  </si>
  <si>
    <t>Refer Cabinet</t>
  </si>
  <si>
    <t>Hang Rear Corners Stainless Steel</t>
  </si>
  <si>
    <t>Prep for CS Metal</t>
  </si>
  <si>
    <t>Degabond CS</t>
  </si>
  <si>
    <t>Hang CS Metal</t>
  </si>
  <si>
    <t>Route CS Metal</t>
  </si>
  <si>
    <t>Prep for RS Metal</t>
  </si>
  <si>
    <t>Degabond RS</t>
  </si>
  <si>
    <t>Hang RS Metal</t>
  </si>
  <si>
    <t>Route RS Metal</t>
  </si>
  <si>
    <t>Prep Front End For Metal</t>
  </si>
  <si>
    <t>Metal Front End</t>
  </si>
  <si>
    <t>Gravel Guard</t>
  </si>
  <si>
    <t>Front Trim Pieces</t>
  </si>
  <si>
    <t>Route Baggage Doors</t>
  </si>
  <si>
    <t>Set Furnace and Install Furnace Vent</t>
  </si>
  <si>
    <t>Install Intellipower</t>
  </si>
  <si>
    <t>Battery Disconnect and Divider Panel</t>
  </si>
  <si>
    <t>Install Water Heater</t>
  </si>
  <si>
    <t>3 LB LP Test</t>
  </si>
  <si>
    <t>Assemble and Test LP Lines</t>
  </si>
  <si>
    <t>Install LP Lines</t>
  </si>
  <si>
    <t>Mount Pump</t>
  </si>
  <si>
    <t>Install and Hook Up Front Plumbing Kit</t>
  </si>
  <si>
    <t>Outside Water Fill</t>
  </si>
  <si>
    <t>Outside Shower</t>
  </si>
  <si>
    <t>LP Tray and Tanks</t>
  </si>
  <si>
    <t>Rope Rings</t>
  </si>
  <si>
    <t>Recept Install</t>
  </si>
  <si>
    <t>Prep Puck Lights in Overhead</t>
  </si>
  <si>
    <t>Assemble Kitchen Overhead Install Puck</t>
  </si>
  <si>
    <t>Interior Switch Hook Up</t>
  </si>
  <si>
    <t>Interior Hook Up</t>
  </si>
  <si>
    <t>Install Bargmen Cord and Junction Box</t>
  </si>
  <si>
    <t>Install Battery               Single 20                        Double 60</t>
  </si>
  <si>
    <t>Loom Wires Where Needed</t>
  </si>
  <si>
    <t>Set Kitchen Base</t>
  </si>
  <si>
    <t xml:space="preserve">Main Switch Panel Hook Up               No Stereo 45 </t>
  </si>
  <si>
    <t>Battery Disconnect</t>
  </si>
  <si>
    <t>Stereo Ant.</t>
  </si>
  <si>
    <t>Wire Cover</t>
  </si>
  <si>
    <t>Install Kitchen Overhead</t>
  </si>
  <si>
    <t>Set Refer</t>
  </si>
  <si>
    <t>Trim Refer Cabinet</t>
  </si>
  <si>
    <t>Insulate Roof</t>
  </si>
  <si>
    <t>Metal Roof and Deggabond</t>
  </si>
  <si>
    <t>Upper Rub Rail</t>
  </si>
  <si>
    <t>Awning Rail</t>
  </si>
  <si>
    <t>Front Roof Radius</t>
  </si>
  <si>
    <t>Clearance Lights</t>
  </si>
  <si>
    <t>Holes for Plumbing Vents</t>
  </si>
  <si>
    <t>Route Roof Vents</t>
  </si>
  <si>
    <t>Set A/C</t>
  </si>
  <si>
    <t>Install Vents and Seal Around Sides of Maxxair Brackets</t>
  </si>
  <si>
    <t>Install Maxxair Covers</t>
  </si>
  <si>
    <t>Install Plumbing Vent Covers and Tailpipes</t>
  </si>
  <si>
    <t>Seal Roof</t>
  </si>
  <si>
    <t>Seal Under Front Radius and Down Front Edge of Front Trim Pieces</t>
  </si>
  <si>
    <t>Seal Under Rub Rail</t>
  </si>
  <si>
    <t>Fenders</t>
  </si>
  <si>
    <t>Lower Rub Rail                 7x20: 35 min</t>
  </si>
  <si>
    <t>Cut Fenders to Proper Length and Front Trim</t>
  </si>
  <si>
    <t>Wire Lower Clearence Lights</t>
  </si>
  <si>
    <t>Fender Lights</t>
  </si>
  <si>
    <t>Install Kitchen Counter Top</t>
  </si>
  <si>
    <t>Install Microwave</t>
  </si>
  <si>
    <t>Kitchen Plumbing</t>
  </si>
  <si>
    <t>Refer Hook Up</t>
  </si>
  <si>
    <t>Outside Refer Vent</t>
  </si>
  <si>
    <t>Outside Water Heater and Furnace Vent</t>
  </si>
  <si>
    <t>Install Outside Water Heater Door</t>
  </si>
  <si>
    <t>Wire Upper Cleanance and Loading Lights (Int. Hook Up)</t>
  </si>
  <si>
    <t>Trim Ramp Door Opening</t>
  </si>
  <si>
    <t>Flow Through Vents</t>
  </si>
  <si>
    <t>Install Windows</t>
  </si>
  <si>
    <t>Day and Night Shades</t>
  </si>
  <si>
    <t>ATP Kickplate</t>
  </si>
  <si>
    <t>Hook Up A/C</t>
  </si>
  <si>
    <t>Install Motorbase</t>
  </si>
  <si>
    <t>Install Outside Coax</t>
  </si>
  <si>
    <t>Exterior Recept Install</t>
  </si>
  <si>
    <t>Exterior 12V Outlet</t>
  </si>
  <si>
    <t>Drill External Speaker Holes</t>
  </si>
  <si>
    <t>Drill Holes for Scene Lights</t>
  </si>
  <si>
    <t>Install Speakers</t>
  </si>
  <si>
    <t>Install Scene Light</t>
  </si>
  <si>
    <t>Cove</t>
  </si>
  <si>
    <t>Trim Interior</t>
  </si>
  <si>
    <t>Speaker Covers</t>
  </si>
  <si>
    <t>Vents Garnish</t>
  </si>
  <si>
    <t>Living Room Overhead</t>
  </si>
  <si>
    <t>Trim Shower</t>
  </si>
  <si>
    <t>Towel Bar</t>
  </si>
  <si>
    <t>Install Mirror</t>
  </si>
  <si>
    <t>Shower Curtain Rod</t>
  </si>
  <si>
    <t>Install Toilet</t>
  </si>
  <si>
    <t>Hi-pot Check</t>
  </si>
  <si>
    <t>Electrical Systems Check</t>
  </si>
  <si>
    <t>Enterance Door</t>
  </si>
  <si>
    <t>Grab Handle Enterance Door</t>
  </si>
  <si>
    <t>Trim Enterance Door</t>
  </si>
  <si>
    <t>Refer Panels</t>
  </si>
  <si>
    <t>Awning</t>
  </si>
  <si>
    <t>Front Baggage Door</t>
  </si>
  <si>
    <t>Bathdoor</t>
  </si>
  <si>
    <t>Trim Bathroom Door</t>
  </si>
  <si>
    <t>Flip Up Table</t>
  </si>
  <si>
    <t>Trim Wheel Wells (8.5' wide only)</t>
  </si>
  <si>
    <t>License Plate</t>
  </si>
  <si>
    <t>Grab Handles (Ramp)</t>
  </si>
  <si>
    <t>Happijac</t>
  </si>
  <si>
    <t xml:space="preserve"> Install Bed Door</t>
  </si>
  <si>
    <t>Fold Up Sofa</t>
  </si>
  <si>
    <t>Vinyl Zippered Rear Opening</t>
  </si>
  <si>
    <t>Flood Test</t>
  </si>
  <si>
    <t>Clean Exterior</t>
  </si>
  <si>
    <t>Exterior Stickers and Logos</t>
  </si>
  <si>
    <t>Caulk Exterior</t>
  </si>
  <si>
    <t>Clean Interior</t>
  </si>
  <si>
    <t>Interior Stickers</t>
  </si>
  <si>
    <t>Caulk Interior</t>
  </si>
  <si>
    <t>Shower Curtain</t>
  </si>
  <si>
    <t>Foam all Holes Through Floor</t>
  </si>
  <si>
    <t>Grease Caps</t>
  </si>
  <si>
    <t>Tighten Wheel Lugs</t>
  </si>
  <si>
    <t>Total Man Hours</t>
  </si>
  <si>
    <t>Station</t>
  </si>
  <si>
    <t>Station 1</t>
  </si>
  <si>
    <t>Station 2</t>
  </si>
  <si>
    <t>Station 3</t>
  </si>
  <si>
    <t>Station 4</t>
  </si>
  <si>
    <t>Station 5</t>
  </si>
  <si>
    <t>Ramp Door Install</t>
  </si>
  <si>
    <t>x</t>
  </si>
  <si>
    <t>Work Standard priority</t>
  </si>
  <si>
    <t xml:space="preserve"> </t>
  </si>
  <si>
    <t>Install Front Roof Trim Piece</t>
  </si>
  <si>
    <t>Upper Clearance Lights</t>
  </si>
  <si>
    <t>Rear Loading Lights</t>
  </si>
  <si>
    <t>prep table</t>
  </si>
  <si>
    <t xml:space="preserve">tack R/S sidewall </t>
  </si>
  <si>
    <t>weld R/S sidewall</t>
  </si>
  <si>
    <t>F</t>
  </si>
  <si>
    <t>Wire Upper Clearance and Loading Lights (Int. Hook Up)</t>
  </si>
  <si>
    <t>wire upper clearence lights</t>
  </si>
  <si>
    <t>Team Members</t>
  </si>
  <si>
    <t>Notes</t>
  </si>
  <si>
    <t>Jason Schlabach</t>
  </si>
  <si>
    <t>Number
Required</t>
  </si>
  <si>
    <t>Number
Trained</t>
  </si>
  <si>
    <r>
      <t>Over/</t>
    </r>
    <r>
      <rPr>
        <sz val="24"/>
        <color rgb="FFFF0000"/>
        <rFont val="Calibri"/>
        <family val="2"/>
        <scheme val="minor"/>
      </rPr>
      <t>(Under)</t>
    </r>
  </si>
  <si>
    <t>Date</t>
  </si>
  <si>
    <t xml:space="preserve">                    Task</t>
  </si>
  <si>
    <t>Turnover/
Work Performance</t>
  </si>
  <si>
    <t>Legend</t>
  </si>
  <si>
    <t xml:space="preserve"> - Repeated Back Steps, Key Points, &amp; Reasons     </t>
  </si>
  <si>
    <t xml:space="preserve"> - Not Trained</t>
  </si>
  <si>
    <t xml:space="preserve"> -  In Training</t>
  </si>
  <si>
    <t xml:space="preserve"> - Trained - Needs Supervision</t>
  </si>
  <si>
    <t xml:space="preserve"> - Fully Trained</t>
  </si>
  <si>
    <t xml:space="preserve"> - Trainer</t>
  </si>
  <si>
    <t>Dale Davis</t>
  </si>
  <si>
    <t>Ian Kettering</t>
  </si>
  <si>
    <t>Cristy Miller</t>
  </si>
  <si>
    <t>Mark Cosby</t>
  </si>
  <si>
    <t>Leon Hochstetler</t>
  </si>
  <si>
    <t>No</t>
  </si>
  <si>
    <t>ARV Station 1</t>
  </si>
  <si>
    <t>Welding</t>
  </si>
  <si>
    <t>ARV RV</t>
  </si>
  <si>
    <t>Walt Mason</t>
  </si>
  <si>
    <t>Heath Hawkins</t>
  </si>
  <si>
    <t>Leon Schwartz</t>
  </si>
  <si>
    <t>Prep Table</t>
  </si>
  <si>
    <t>Lay Out R/S Sidewall</t>
  </si>
  <si>
    <t>Lay Out C/S Sidewall</t>
  </si>
  <si>
    <t xml:space="preserve">tack C/S sidewall </t>
  </si>
  <si>
    <t>weld C/S sidewall</t>
  </si>
  <si>
    <t>Weld roof parts together</t>
  </si>
  <si>
    <t xml:space="preserve">Table prep for 1 pc roof </t>
  </si>
  <si>
    <t>Roof lay out</t>
  </si>
  <si>
    <t xml:space="preserve">Tack roof </t>
  </si>
  <si>
    <t xml:space="preserve">Weld 1 pc roof </t>
  </si>
  <si>
    <t>Weld front radius wall x 2</t>
  </si>
  <si>
    <t>Upper front wall</t>
  </si>
  <si>
    <t>Lower front wall</t>
  </si>
  <si>
    <t xml:space="preserve">Rear wall header </t>
  </si>
  <si>
    <t>Set Generator</t>
  </si>
  <si>
    <t>Generator cover prep</t>
  </si>
  <si>
    <t>cover install</t>
  </si>
  <si>
    <t>Wire in generator to transfer switch</t>
  </si>
  <si>
    <t>Generator test</t>
  </si>
  <si>
    <t>Fresh tank</t>
  </si>
  <si>
    <t>Tank wiring and plumbing hook up</t>
  </si>
  <si>
    <t>Brake wires</t>
  </si>
  <si>
    <t xml:space="preserve">Set Axles </t>
  </si>
  <si>
    <t>Install wheels</t>
  </si>
  <si>
    <t>Tighten Wheel Lugs &amp; check air presure in tires</t>
  </si>
  <si>
    <t>SR</t>
  </si>
  <si>
    <t xml:space="preserve">Main Switch Panel Hook Up      No Stereo 45 </t>
  </si>
  <si>
    <t>BM</t>
  </si>
  <si>
    <t>MH</t>
  </si>
  <si>
    <t>ST 1</t>
  </si>
  <si>
    <t>ST 2</t>
  </si>
  <si>
    <t>ST 4</t>
  </si>
  <si>
    <t>ST 3</t>
  </si>
  <si>
    <t>ST 5</t>
  </si>
  <si>
    <t>offline</t>
  </si>
  <si>
    <t>hook up fuel lines @ fuel  tank</t>
  </si>
  <si>
    <t>hook up fuel fill station</t>
  </si>
  <si>
    <t>Undercoat Wheel Well</t>
  </si>
  <si>
    <t>VBH on End Tubes and at Wheels</t>
  </si>
  <si>
    <t>Rough Wire Unit (Front Bedroom: 4.5 hrs)</t>
  </si>
  <si>
    <t>Fasten Backers for Ducting and Above Cove</t>
  </si>
  <si>
    <t>Prep Front End Metal</t>
  </si>
  <si>
    <t>Metal Roof and Degabond</t>
  </si>
  <si>
    <t>Bend Down Edge of Metal Roof</t>
  </si>
  <si>
    <t>Set AC</t>
  </si>
  <si>
    <t>Install Vents and Seal MaxAir Brackets</t>
  </si>
  <si>
    <t>Install Plumbing and Vent Covers and Tail Pipes</t>
  </si>
  <si>
    <t>Clean Roof</t>
  </si>
  <si>
    <t>Seal Under Front Radius and Down Front Edge</t>
  </si>
  <si>
    <t>Refer Vent Cap</t>
  </si>
  <si>
    <t>*</t>
  </si>
  <si>
    <t>caulk  exterior corners of wheelwells</t>
  </si>
  <si>
    <t>RS</t>
  </si>
  <si>
    <t>NT</t>
  </si>
  <si>
    <t>JR</t>
  </si>
  <si>
    <t>cut first piece of flooring  (7' wide)</t>
  </si>
  <si>
    <t>mark wall lines on floor/cover floor</t>
  </si>
  <si>
    <t>Top weld and axles</t>
  </si>
  <si>
    <t>Install flooring ( 2 people)</t>
  </si>
  <si>
    <t>Quality Standard</t>
  </si>
  <si>
    <t>Total</t>
  </si>
  <si>
    <t>Prep</t>
  </si>
  <si>
    <t>7.0x20</t>
  </si>
  <si>
    <t>7.0x24</t>
  </si>
  <si>
    <t>8.5x20</t>
  </si>
  <si>
    <t>8.5x24</t>
  </si>
  <si>
    <t>8.5x28</t>
  </si>
  <si>
    <t>Total (Hours)</t>
  </si>
  <si>
    <t>Total (Min)</t>
  </si>
  <si>
    <t>Weld roof trusses (2 min ea)</t>
  </si>
  <si>
    <t>Roof Truss Setup Time</t>
  </si>
  <si>
    <t>Rob Smith</t>
  </si>
  <si>
    <t>TS</t>
  </si>
  <si>
    <t>Hi-Pot Test</t>
  </si>
  <si>
    <t>Electrical Systems check</t>
  </si>
  <si>
    <t>People</t>
  </si>
  <si>
    <t>8528FB</t>
  </si>
  <si>
    <t>leon schwartz</t>
  </si>
  <si>
    <t>heath hawkins</t>
  </si>
  <si>
    <t>mike hochstetler</t>
  </si>
  <si>
    <t>brian miller</t>
  </si>
  <si>
    <t>rob smith</t>
  </si>
  <si>
    <t>gary schlabach</t>
  </si>
  <si>
    <t>steve rodman</t>
  </si>
  <si>
    <t>journey wood</t>
  </si>
  <si>
    <t>nate turner</t>
  </si>
  <si>
    <t>tanner swihart</t>
  </si>
  <si>
    <t>tony chupp</t>
  </si>
  <si>
    <t>merle farmwald</t>
  </si>
  <si>
    <t>Install recept for hoist in station 5</t>
  </si>
  <si>
    <t>Build 2nd box for control panel install</t>
  </si>
  <si>
    <t>IMPROVEMENT PROJECTS</t>
  </si>
  <si>
    <t xml:space="preserve">Exterior transition piece 6 x 99 (mill &amp; black) for roof/front wall - put on Kan Ban </t>
  </si>
  <si>
    <t>install &amp; hook up LP tanks</t>
  </si>
  <si>
    <t>Install remainder of ceiling panals</t>
  </si>
  <si>
    <t>Who</t>
  </si>
  <si>
    <t>When</t>
  </si>
  <si>
    <t>Status</t>
  </si>
  <si>
    <t>John M</t>
  </si>
  <si>
    <t>9/7/16: Looking into bandsaw guide</t>
  </si>
  <si>
    <t>Benefit</t>
  </si>
  <si>
    <t>Guide for band saw
Cut Trim, Top of Cabinets, …</t>
  </si>
  <si>
    <t>Gary / Tony</t>
  </si>
  <si>
    <t>Kitted Parts box for battery install
- Design Box</t>
  </si>
  <si>
    <t>Kitted Parts box for intellipower install</t>
  </si>
  <si>
    <t>Kitted Battery cart for units without battery option, jumper cables</t>
  </si>
  <si>
    <t>Wire harness for electrical
-Whole Unit (Roof Wire Harness)</t>
  </si>
  <si>
    <t>Run separate electical circuit for router in station 3</t>
  </si>
  <si>
    <t>9/7/16: Need to Verify Tag Request</t>
  </si>
  <si>
    <t>9/7/16: Kit DONE, need to add picklist to cart, cart to be filled at mini-market / kitting station</t>
  </si>
  <si>
    <t>Gary</t>
  </si>
  <si>
    <t>9/7/16: DONE</t>
  </si>
  <si>
    <t>Wire Harness for intellipower</t>
  </si>
  <si>
    <t>f.b. - install kitchen base cab. &amp; countertop</t>
  </si>
  <si>
    <t>f. b. -install toilet &amp; shower faucet</t>
  </si>
  <si>
    <t>f. b. - install bath vanity &amp; overhead cab</t>
  </si>
  <si>
    <t>f. b. - install front cabinets</t>
  </si>
  <si>
    <t>f.b. - only install plumbing kit</t>
  </si>
  <si>
    <t>f.b. - only install gas lines</t>
  </si>
  <si>
    <t>f. b. - install radius metal on bath- kit. Wall</t>
  </si>
  <si>
    <t>Station Carts for 2, 3, 4, 5</t>
  </si>
  <si>
    <t>Low point drains &amp; water lines.     (std. unit)</t>
  </si>
  <si>
    <t>Mount pump &amp; hook up electric</t>
  </si>
  <si>
    <t>make new cart for flooring</t>
  </si>
  <si>
    <t>Leon S.</t>
  </si>
  <si>
    <t>make divider wall @ weld station for jigs</t>
  </si>
  <si>
    <t>?</t>
  </si>
  <si>
    <t>A/C Ducting…</t>
  </si>
  <si>
    <t>Option</t>
  </si>
  <si>
    <t>Finish Water Heater</t>
  </si>
  <si>
    <t>Vents Garnish - Roof</t>
  </si>
  <si>
    <t>Trim Entrance Door</t>
  </si>
  <si>
    <t>rear loading lights</t>
  </si>
  <si>
    <t>install scene lights</t>
  </si>
  <si>
    <t>drill holes for scene lights</t>
  </si>
  <si>
    <t>No Options</t>
  </si>
  <si>
    <t>All Options</t>
  </si>
  <si>
    <t>Time (Min)</t>
  </si>
  <si>
    <t>Tag</t>
  </si>
  <si>
    <t>Tag #</t>
  </si>
  <si>
    <t>A/C Ducting - Single</t>
  </si>
  <si>
    <t>A/C Ducting - Double</t>
  </si>
  <si>
    <t>Weld frame</t>
  </si>
  <si>
    <t>Lower Rub Rail</t>
  </si>
  <si>
    <t>Productivity</t>
  </si>
  <si>
    <t>Target Number of Hours</t>
  </si>
  <si>
    <t>Productivity - Current</t>
  </si>
  <si>
    <t>Dealer Price</t>
  </si>
  <si>
    <t>install rest of azdel</t>
  </si>
  <si>
    <t>insulate entire exterior</t>
  </si>
  <si>
    <t>Patio Installation</t>
  </si>
  <si>
    <t>Tie Down Rings</t>
  </si>
  <si>
    <t>Trim Exterior Metal for Wheel Wells (8.5' wide only)</t>
  </si>
  <si>
    <t>Cut Stainless</t>
  </si>
  <si>
    <t>Grab Handle Entrance Door</t>
  </si>
  <si>
    <t>Install Entrance Door</t>
  </si>
  <si>
    <t>ARV Station 2</t>
  </si>
  <si>
    <t>install kitchen backsplash</t>
  </si>
  <si>
    <t>install bath backsplash</t>
  </si>
  <si>
    <t>Black Package Metal under Ramp Door (Hinge)</t>
  </si>
  <si>
    <t>Install Battery</t>
  </si>
  <si>
    <t>3 Season Plumbing</t>
  </si>
  <si>
    <t>Radio Hook up</t>
  </si>
  <si>
    <t>Install Front Bedroom Bed Frame</t>
  </si>
  <si>
    <t>Install Vinyl Zippered Rear Opening</t>
  </si>
  <si>
    <t>Install Windows (All Std)</t>
  </si>
  <si>
    <t>Install Outside Shower</t>
  </si>
  <si>
    <t>Wire Lower Clearance Lights</t>
  </si>
  <si>
    <t>wire upper clearance lights</t>
  </si>
  <si>
    <t>Wire Loading Lights</t>
  </si>
  <si>
    <t>cover floor</t>
  </si>
  <si>
    <t>final weld on front walls</t>
  </si>
  <si>
    <t>4in Addition Ht Sub Frame</t>
  </si>
  <si>
    <t>CS Bed Door</t>
  </si>
  <si>
    <t xml:space="preserve">* </t>
  </si>
  <si>
    <t>RS Bed Door</t>
  </si>
  <si>
    <t>Airline Track</t>
  </si>
  <si>
    <t>Tongue Tray - Generator</t>
  </si>
  <si>
    <t>Tongue Tray - STD</t>
  </si>
  <si>
    <t>Fuel Tank</t>
  </si>
  <si>
    <t>Run Fuel Line for Filling Station</t>
  </si>
  <si>
    <t>Run fuel lines &amp; carb canister for Gen</t>
  </si>
  <si>
    <t>office</t>
  </si>
  <si>
    <t>improve design of front end of sidewalls</t>
  </si>
  <si>
    <t>yes</t>
  </si>
  <si>
    <t>reconfigure front cage for  square fit</t>
  </si>
  <si>
    <t>supply boxes for airline track install</t>
  </si>
  <si>
    <t>determine which size of sidewall parts are best for kan-ban</t>
  </si>
  <si>
    <t xml:space="preserve">yes </t>
  </si>
  <si>
    <t>jigs for plumb holes and wall locations</t>
  </si>
  <si>
    <t>sheets for 5S</t>
  </si>
  <si>
    <t>two tone metal</t>
  </si>
  <si>
    <t>stainless steel metal</t>
  </si>
  <si>
    <t>storage rack h style</t>
  </si>
  <si>
    <t>route exterior shower</t>
  </si>
  <si>
    <t xml:space="preserve">install flood lights </t>
  </si>
  <si>
    <t>install solar panal controller</t>
  </si>
  <si>
    <t>install solar panal</t>
  </si>
  <si>
    <t>PREP AND LOAD CHASSIE CART</t>
  </si>
  <si>
    <t xml:space="preserve">4 HR </t>
  </si>
  <si>
    <t>TOTAL</t>
  </si>
  <si>
    <t>Prep black tank plumbing</t>
  </si>
  <si>
    <t>Prep fresh water lines (three season)</t>
  </si>
  <si>
    <t>Prep fresh water tank (three season)</t>
  </si>
  <si>
    <t>prep waste tanks (three season)</t>
  </si>
  <si>
    <t>Prep fuel lines</t>
  </si>
  <si>
    <t>Prep wire harness   (three season)</t>
  </si>
  <si>
    <t>Prep wire harness     (standard)</t>
  </si>
  <si>
    <t>LOAD market parts</t>
  </si>
  <si>
    <t>PREP AND LOAD BLUE CART</t>
  </si>
  <si>
    <t>2HR 45MIN</t>
  </si>
  <si>
    <t>IN TOTAL</t>
  </si>
  <si>
    <t>Load market items for blue cart</t>
  </si>
  <si>
    <t>Prep water lines</t>
  </si>
  <si>
    <t>Prep shower</t>
  </si>
  <si>
    <t>Prep water heater</t>
  </si>
  <si>
    <t>Prep roof vent</t>
  </si>
  <si>
    <t>Prep battery box</t>
  </si>
  <si>
    <t>Load market parts</t>
  </si>
  <si>
    <t>Prep automatic transfer switch   (OPTION)</t>
  </si>
  <si>
    <t>PREP AND LOAD RED CART</t>
  </si>
  <si>
    <t>3HR</t>
  </si>
  <si>
    <t xml:space="preserve">Prep refer </t>
  </si>
  <si>
    <t>Prep breaker box</t>
  </si>
  <si>
    <t>Prep furnace</t>
  </si>
  <si>
    <t>Prep windows</t>
  </si>
  <si>
    <t>Prep LP tanks</t>
  </si>
  <si>
    <t>Prep furnace platform</t>
  </si>
  <si>
    <t>Overlay spkr covers and rad trim  (FR.BEDROOM)</t>
  </si>
  <si>
    <t>Prep exterior shower                       (OPTION)</t>
  </si>
  <si>
    <t>Prep spare tire carier</t>
  </si>
  <si>
    <t>Pick black pkg.</t>
  </si>
  <si>
    <t>Front bedroom trim overlay</t>
  </si>
  <si>
    <t>Install hinge on dropleaf</t>
  </si>
  <si>
    <t>Install hinge on dinette table</t>
  </si>
  <si>
    <t>Prep fresh and waste tank brackets    (per four)</t>
  </si>
  <si>
    <t>Carry and cover cabinet doors</t>
  </si>
  <si>
    <t xml:space="preserve">Load AC unit </t>
  </si>
  <si>
    <t>Cut azdel and foam</t>
  </si>
  <si>
    <t>Prep generator</t>
  </si>
  <si>
    <t>Prep gen cover</t>
  </si>
  <si>
    <t>Prep interior walls</t>
  </si>
  <si>
    <t>Pick up metal cart and fenders</t>
  </si>
  <si>
    <t>Water Heater Hookup</t>
  </si>
  <si>
    <t>Window CS Middle - Radius Blocks</t>
  </si>
  <si>
    <t>Route Azdel Openings</t>
  </si>
  <si>
    <t>Window CS Middle - Route Opening</t>
  </si>
  <si>
    <t>Window RS Middle - Radius Blocks</t>
  </si>
  <si>
    <t>Window RS Middle - Route Opening</t>
  </si>
  <si>
    <t xml:space="preserve">Cut Out Flooring for Doorway </t>
  </si>
  <si>
    <t>Install Graphics</t>
  </si>
  <si>
    <t>Sofa - CS - Middle</t>
  </si>
  <si>
    <t>Sofa - RS - Middle</t>
  </si>
  <si>
    <t>Options</t>
  </si>
  <si>
    <t>Option Name</t>
  </si>
  <si>
    <t>1st box done 9/28/16. use on vin 205511</t>
  </si>
  <si>
    <t>done    9/29/16</t>
  </si>
  <si>
    <t>install /remove scaffold</t>
  </si>
  <si>
    <t>done  9/26/16</t>
  </si>
  <si>
    <t>make wall for station 2 tools</t>
  </si>
  <si>
    <t>order another dega-bond for station 2</t>
  </si>
  <si>
    <t>done 9/30/16</t>
  </si>
  <si>
    <t>create work standards for all processes</t>
  </si>
  <si>
    <t>Gary/Leon</t>
  </si>
  <si>
    <t>done 10/3/16</t>
  </si>
  <si>
    <t>leon&amp;gary</t>
  </si>
  <si>
    <t>kitted box for electrical hook up ".lights, switches,ect."</t>
  </si>
  <si>
    <t>kitted box for plumbing grommets and waterfill</t>
  </si>
  <si>
    <t>Leon</t>
  </si>
  <si>
    <t>add spacer pieces on weld table</t>
  </si>
  <si>
    <t>wheel well config</t>
  </si>
  <si>
    <t>color markers for weld table</t>
  </si>
  <si>
    <t>move recepts for welders</t>
  </si>
  <si>
    <t>John M.</t>
  </si>
  <si>
    <t>waiting on quotes from Ian</t>
  </si>
  <si>
    <t>have had the second con.w/ John M.   10/4/16</t>
  </si>
  <si>
    <t>have 5 waiting on 7 more from John M.</t>
  </si>
  <si>
    <t>need help w/  idea</t>
  </si>
  <si>
    <t>incorporated w/ sidewall reconfigure</t>
  </si>
  <si>
    <t>make cover for toilets. To prevent damage.</t>
  </si>
  <si>
    <t>gary</t>
  </si>
  <si>
    <t>done 10/12/16</t>
  </si>
  <si>
    <t>create work sheet for time spent on custom options</t>
  </si>
  <si>
    <t>create work sheet for time spent on rework</t>
  </si>
  <si>
    <t>make new jig for intellipower install</t>
  </si>
  <si>
    <t>gary &amp; leon</t>
  </si>
  <si>
    <t>done 10/13/16</t>
  </si>
  <si>
    <t>done 10/14/16</t>
  </si>
  <si>
    <t>done/ front bedroom 10/14/16</t>
  </si>
  <si>
    <t>table for welding rafters/parts</t>
  </si>
  <si>
    <t>leon</t>
  </si>
  <si>
    <t>done10/14/16</t>
  </si>
  <si>
    <t>kitted box for recepts</t>
  </si>
  <si>
    <t>floor jig for standard trailers</t>
  </si>
  <si>
    <t>Choice_Value</t>
  </si>
  <si>
    <t>AC_Choices_Prod</t>
  </si>
  <si>
    <t>Package_FrontBedroom_Choices_Prod</t>
  </si>
  <si>
    <t>BedDoor_Choices_ProdCS</t>
  </si>
  <si>
    <t>Happijac - Middle</t>
  </si>
  <si>
    <t>Happijac - Rear</t>
  </si>
  <si>
    <t>BedLift_Choices_ProdM</t>
  </si>
  <si>
    <t>BedLift_Choices_ProdR</t>
  </si>
  <si>
    <t xml:space="preserve">Sofa - CS - Front </t>
  </si>
  <si>
    <t xml:space="preserve">Sofa - RS - Rear </t>
  </si>
  <si>
    <t xml:space="preserve">Sofa - CS - Rear </t>
  </si>
  <si>
    <t>Weld interior walls -Std Unit</t>
  </si>
  <si>
    <t>Weld interior walls -Front Bedroom</t>
  </si>
  <si>
    <t>Dinette CS - Front</t>
  </si>
  <si>
    <t>Dinette CS - Middle</t>
  </si>
  <si>
    <t>Dinette CS - Rear</t>
  </si>
  <si>
    <t>Dinette RS - Middle</t>
  </si>
  <si>
    <t>Dinette RS - Rear</t>
  </si>
  <si>
    <t>Window CS - Middle</t>
  </si>
  <si>
    <t>Window RS - Middle</t>
  </si>
  <si>
    <t>SofaFront_Choices_ProdCSF</t>
  </si>
  <si>
    <t>SofaMiddle_Choices_ProdCSM</t>
  </si>
  <si>
    <t>SofaRear_Choices_ProdCSR</t>
  </si>
  <si>
    <t>SofaMiddle_Choices_ProdRSM</t>
  </si>
  <si>
    <t>SofaRear_Choices_ProdRSR</t>
  </si>
  <si>
    <t>Frame_Lift_Choices_Prod</t>
  </si>
  <si>
    <t>Plumbing_3Season_Choices_Prod</t>
  </si>
  <si>
    <t>Generator_Choices_ProdFuelTank</t>
  </si>
  <si>
    <t>Generator_Choices_ProdGenPlate</t>
  </si>
  <si>
    <t>Generator_Choices_ProdGenFuelLine</t>
  </si>
  <si>
    <t>Generator_Choices_ProdTankFuelLine</t>
  </si>
  <si>
    <t>7.0x20_</t>
  </si>
  <si>
    <t>7.0x24_</t>
  </si>
  <si>
    <t>8.5x20_</t>
  </si>
  <si>
    <t>8.5x24_</t>
  </si>
  <si>
    <t>8.5x28_</t>
  </si>
  <si>
    <t>8528FB_</t>
  </si>
  <si>
    <t>Process_#</t>
  </si>
  <si>
    <t>Process_Name</t>
  </si>
  <si>
    <t>done 10/17/16</t>
  </si>
  <si>
    <t>Dinette_Choices_ProdCSF</t>
  </si>
  <si>
    <t>Dinette_Choices_ProdCSM</t>
  </si>
  <si>
    <t>Dinette_Choices_ProdCSR</t>
  </si>
  <si>
    <t>Dinette_Choices_ProdRSM</t>
  </si>
  <si>
    <t>Dinette_Choices_ProdRSR</t>
  </si>
  <si>
    <t>WindowsRS_Choices_Prod</t>
  </si>
  <si>
    <t>WindowsCS_Choices_Prod</t>
  </si>
  <si>
    <t>TieDownsFloor_Choices_ProdATrack</t>
  </si>
  <si>
    <t>Choice_Name</t>
  </si>
  <si>
    <t>8.5x28FB</t>
  </si>
  <si>
    <t xml:space="preserve">Waste tanks </t>
  </si>
  <si>
    <t>Custom Options</t>
  </si>
  <si>
    <t>VIN</t>
  </si>
  <si>
    <t>OPTION</t>
  </si>
  <si>
    <t>TIME SPENT</t>
  </si>
  <si>
    <t>WHO</t>
  </si>
  <si>
    <t xml:space="preserve">stationary ladder: backers wrong location                                             </t>
  </si>
  <si>
    <t>3.5 hrs.</t>
  </si>
  <si>
    <t>gary-leon-steve -tony</t>
  </si>
  <si>
    <t>DATE</t>
  </si>
  <si>
    <t>new refer &amp; sink cabinets built wrong</t>
  </si>
  <si>
    <t>rebuild sink cab.  Add new side panal for</t>
  </si>
  <si>
    <t>refer cab. Repair floor. Make jig for</t>
  </si>
  <si>
    <t>intellipower install.</t>
  </si>
  <si>
    <t>5.5 hrs.</t>
  </si>
  <si>
    <t>gary cristy-J.R.-</t>
  </si>
  <si>
    <t>steve - leon</t>
  </si>
  <si>
    <t xml:space="preserve">LP Gen- finding parts, researching fittings &amp; </t>
  </si>
  <si>
    <t>lines for hook up.</t>
  </si>
  <si>
    <t>1.5 hrs.</t>
  </si>
  <si>
    <t>cristy - gary</t>
  </si>
  <si>
    <t>for intellipower &amp; transfer switch</t>
  </si>
  <si>
    <t>2 hrs</t>
  </si>
  <si>
    <t>gary - tanner</t>
  </si>
  <si>
    <t>refer cab.- door hung wrong. Interior divider</t>
  </si>
  <si>
    <t>panal has lips bent backwards.</t>
  </si>
  <si>
    <t>.5 hrs.</t>
  </si>
  <si>
    <t>order says white exterior - should be silverfrost</t>
  </si>
  <si>
    <t>1 hr.</t>
  </si>
  <si>
    <t>gary mike</t>
  </si>
  <si>
    <t>order issue: exterior metal , medium charcoal;</t>
  </si>
  <si>
    <t>should be light pewter metallic                                                                        1hr.</t>
  </si>
  <si>
    <t>gary-mike-jason</t>
  </si>
  <si>
    <t>jig for bed layout  in front bedroom</t>
  </si>
  <si>
    <t>done 10/19/16</t>
  </si>
  <si>
    <t>kitted box for exterior electrical componants</t>
  </si>
  <si>
    <t>gary&amp;tony</t>
  </si>
  <si>
    <t>install bathroom upper cab. &amp; countertop</t>
  </si>
  <si>
    <t>set linen in bathroom</t>
  </si>
  <si>
    <t>set kitchen broom closet</t>
  </si>
  <si>
    <t>install bargman cord &amp; junction box</t>
  </si>
  <si>
    <t>wire electric jack</t>
  </si>
  <si>
    <t>screen wall for rear opening-door screen and roll</t>
  </si>
  <si>
    <t>up windows. Can not option with screened in porch option.</t>
  </si>
  <si>
    <t xml:space="preserve">that is not on order.  </t>
  </si>
  <si>
    <t>order calls for vent cover roof maxxair garage- black</t>
  </si>
  <si>
    <t>unit has no vent in garage.</t>
  </si>
  <si>
    <t>.5 hr.</t>
  </si>
  <si>
    <t xml:space="preserve">counter top extension is 21". Needs to be 15" when </t>
  </si>
  <si>
    <t>you add dinette on r/s location.</t>
  </si>
  <si>
    <t>gary - nate</t>
  </si>
  <si>
    <t>Responsible</t>
  </si>
  <si>
    <t>exterior ladder has no backers in sidewall</t>
  </si>
  <si>
    <t>9 hrs.</t>
  </si>
  <si>
    <t>leon-gary-j.r.-mike-nate</t>
  </si>
  <si>
    <t>no ramp door parts-install outdoors</t>
  </si>
  <si>
    <t>2.5hrs</t>
  </si>
  <si>
    <t>mike-nate-jr</t>
  </si>
  <si>
    <t>cut all holes for switches &amp; recepts</t>
  </si>
  <si>
    <t>add backers for switches &amp; recepts</t>
  </si>
  <si>
    <t>install recepts</t>
  </si>
  <si>
    <t>install switches</t>
  </si>
  <si>
    <t>install intellipower</t>
  </si>
  <si>
    <t>install battery disconnect &amp; divider panal</t>
  </si>
  <si>
    <t>install transfer switch</t>
  </si>
  <si>
    <t xml:space="preserve">order says ship loose dinette table. Supposed to be </t>
  </si>
  <si>
    <t>installed.</t>
  </si>
  <si>
    <t>nate - tony</t>
  </si>
  <si>
    <t>no ramp door no porch</t>
  </si>
  <si>
    <t>dinette seat brackets,scratched, need replaced.</t>
  </si>
  <si>
    <t xml:space="preserve">painted for shipment. </t>
  </si>
  <si>
    <t>.5 hrs</t>
  </si>
  <si>
    <t>nate</t>
  </si>
  <si>
    <t>dinette &amp; sofa brackets scratched, need replaced</t>
  </si>
  <si>
    <t xml:space="preserve">nate </t>
  </si>
  <si>
    <t>Radio_Choices_Prod</t>
  </si>
  <si>
    <t>VentCover_Bathroom_Choices_Prod</t>
  </si>
  <si>
    <t>VentCover_Garage_Choices_Prod</t>
  </si>
  <si>
    <t>VentCover_Bedroom_Choices_Prod</t>
  </si>
  <si>
    <t>VentCover_Kitchen_Choices_Prod</t>
  </si>
  <si>
    <t>TieDownsFloor_Choices_ProdDRing</t>
  </si>
  <si>
    <t>Antenna_Choices_Prod</t>
  </si>
  <si>
    <t>LightsFlood_Choices_Prod</t>
  </si>
  <si>
    <t>LightsLoading_Choices_Prod</t>
  </si>
  <si>
    <t>Microwave_Choices_Prod</t>
  </si>
  <si>
    <t>BedDoor_Choices_ProdRS</t>
  </si>
  <si>
    <t>Battery_Choices_Prod</t>
  </si>
  <si>
    <t>CarpetBedroom_Choices_Prod</t>
  </si>
  <si>
    <t>CarpetGarage_Choices_Prod</t>
  </si>
  <si>
    <t>CarpetKitchen_Choices_Prod</t>
  </si>
  <si>
    <t>CertificationCanadianDOT_Choices_Prod</t>
  </si>
  <si>
    <t>CertificationWashingtonState_Choices_Prod</t>
  </si>
  <si>
    <t>CabinetGarageUpperCS_Choices_ProdCSF</t>
  </si>
  <si>
    <t>CabinetGarageUpperCS_Choices_ProdCSM</t>
  </si>
  <si>
    <t>CabinetGarageUpperCS_Choices_ProdCSR</t>
  </si>
  <si>
    <t>Clean Interior - Cabinets CS Front</t>
  </si>
  <si>
    <t>Clean Interior - Cabinets CS Middle</t>
  </si>
  <si>
    <t>Clean Interior - Cabinets CS Rear</t>
  </si>
  <si>
    <t>Clean Interior - Cabinets RS Rear</t>
  </si>
  <si>
    <t>Clean Interior - Cabinets RS Middle</t>
  </si>
  <si>
    <t>CabinetGarageUpperRS_Choices_ProdRSM</t>
  </si>
  <si>
    <t>CabinetGarageUpperRS_Choices_ProdRSR</t>
  </si>
  <si>
    <t>Install Carpet - Bedroom</t>
  </si>
  <si>
    <t>Install Carpet - Garage</t>
  </si>
  <si>
    <t>Install Carpet - Kitchen</t>
  </si>
  <si>
    <t>GeneratorCover_Choices_Prod</t>
  </si>
  <si>
    <t>Graphics_Choices_Prod</t>
  </si>
  <si>
    <t>Insulation_Choices_Prod</t>
  </si>
  <si>
    <t>Jacks_Choices_Prod</t>
  </si>
  <si>
    <t>Package_BlackExterior_Choices_Prod</t>
  </si>
  <si>
    <t>ShowerExterior_Choices_Prod</t>
  </si>
  <si>
    <t>Solar_Choices_Prod</t>
  </si>
  <si>
    <t>StoragePlatform_Choices_Prod</t>
  </si>
  <si>
    <t>StorageRack_Choices_Prod</t>
  </si>
  <si>
    <t>TongueStorage_Choices_Prod</t>
  </si>
  <si>
    <t>TrimPanel_Choices_Prod</t>
  </si>
  <si>
    <t>VentBathroom_Choices_Prod</t>
  </si>
  <si>
    <t>VentKitchen_Choices_Prod</t>
  </si>
  <si>
    <t>Winch_Choices_Prod</t>
  </si>
  <si>
    <t>TV_Choices_ProdGar</t>
  </si>
  <si>
    <t>TV_Choices_ProdBed</t>
  </si>
  <si>
    <t>VentBedroom_Choices_ProdMax</t>
  </si>
  <si>
    <t>VentBedroom_Choices_ProdStd</t>
  </si>
  <si>
    <t>VinylInsert_Choices_ProdScreen</t>
  </si>
  <si>
    <t>VinylInsert_Choices_ProdPatio</t>
  </si>
  <si>
    <t>Install Bed Door - CS</t>
  </si>
  <si>
    <t>Install Bed Door - RS</t>
  </si>
  <si>
    <t xml:space="preserve">Install Sofa - CS - Front </t>
  </si>
  <si>
    <t>Install Sofa - CS - Middle</t>
  </si>
  <si>
    <t xml:space="preserve">Install Sofa - CS - Rear </t>
  </si>
  <si>
    <t>Install Sofa - RS - Middle</t>
  </si>
  <si>
    <t xml:space="preserve">Install Sofa - RS - Rear </t>
  </si>
  <si>
    <t>Install Dinette CS - Front</t>
  </si>
  <si>
    <t>Install Dinette CS - Middle</t>
  </si>
  <si>
    <t>Install Dinette CS - Rear</t>
  </si>
  <si>
    <t>Install Dinette RS - Middle</t>
  </si>
  <si>
    <t>Install Dinette RS - Rear</t>
  </si>
  <si>
    <t>Hook Up A/C (1st)</t>
  </si>
  <si>
    <t>Hook Up A/C (2nd)</t>
  </si>
  <si>
    <t>Install  - Cabinets CS Middle</t>
  </si>
  <si>
    <t>Install  - Cabinets CS Rear</t>
  </si>
  <si>
    <t>Install  - Cabinets RS Middle</t>
  </si>
  <si>
    <t>Install  - Cabinets RS Rear</t>
  </si>
  <si>
    <t>Install  - Cabinets CS Front</t>
  </si>
  <si>
    <t>RW</t>
  </si>
  <si>
    <t>Remove Option</t>
  </si>
  <si>
    <t>Date_Studied</t>
  </si>
  <si>
    <t>improve build &amp; installation of front bath wall in standard units</t>
  </si>
  <si>
    <t xml:space="preserve">improve wheel well to floor construction, "to eliminate hump in floor" &amp; "installation of wheel </t>
  </si>
  <si>
    <t>well trim"  &amp; "kitchen cabinet installation"</t>
  </si>
  <si>
    <t>Inspection / Walk Through</t>
  </si>
  <si>
    <t>Standard Rework</t>
  </si>
  <si>
    <t>Install Happijac - Middle</t>
  </si>
  <si>
    <t>Install Happijac - Rear</t>
  </si>
  <si>
    <t>Install Windows - Middle CS</t>
  </si>
  <si>
    <t>Install Windows - Middle RS</t>
  </si>
  <si>
    <t>Fenders - 7 Wide</t>
  </si>
  <si>
    <t>Cut Fenders to Proper Length and Front Trim - 8.5 Wide</t>
  </si>
  <si>
    <t>Fender Lights - 7.0 Wide</t>
  </si>
  <si>
    <t>Prep Bed Door - CS</t>
  </si>
  <si>
    <t>Prep Bed Door - RS</t>
  </si>
  <si>
    <t>trailerWidth70</t>
  </si>
  <si>
    <t>trailerWidth85</t>
  </si>
  <si>
    <t>Battery_Choices_Qty_Prod</t>
  </si>
  <si>
    <t>Set 2 Acs</t>
  </si>
  <si>
    <t>Install MaxAir Covers - Bathroom</t>
  </si>
  <si>
    <t>Install MaxAir Covers - Bedroom</t>
  </si>
  <si>
    <t>Install MaxAir Covers - Garage</t>
  </si>
  <si>
    <t>Install MaxAir Covers - Kitchen</t>
  </si>
  <si>
    <t>Actual_Person</t>
  </si>
  <si>
    <t>Install 2 Batteries</t>
  </si>
  <si>
    <t>ColorExteriorMetal_Choices_Prod</t>
  </si>
  <si>
    <t>digital antenna</t>
  </si>
  <si>
    <t>Finish installing shower (rivets) &amp; shower head with accesseries</t>
  </si>
  <si>
    <t>Hook Up Fuel Lines</t>
  </si>
  <si>
    <t>CabinetGarageUpperCS_Choices_ProdF</t>
  </si>
  <si>
    <t>CabinetGarageUpperCS_Choices_ProdM</t>
  </si>
  <si>
    <t>CabinetGarageUpperCS_Choices_ProdR</t>
  </si>
  <si>
    <t>CabinetGarageUpperRS_Choices_ProdM</t>
  </si>
  <si>
    <t>CabinetGarageUpperRS_Choices_ProdR</t>
  </si>
  <si>
    <t>Functionallity Test</t>
  </si>
  <si>
    <t>Tail Lights - License Plate Light Installed</t>
  </si>
  <si>
    <t>LP Test - Water Test</t>
  </si>
  <si>
    <t>Upper Flow Thru Vent - Scene Light - Speakers</t>
  </si>
  <si>
    <t>f. b. - install furnace - water heater - shower.install kitchen radius &amp; azdel</t>
  </si>
  <si>
    <t>f. b. - install mechanical cab - Set bedroom wall - Install azdel &amp; radius</t>
  </si>
  <si>
    <t>f.b. - install refer cab &amp; trim</t>
  </si>
  <si>
    <t>Paint at Openings (Windows - etc)</t>
  </si>
  <si>
    <t>Set Walls - Rear Header - Front Walls</t>
  </si>
  <si>
    <t>ShowerExternal_Choices_Prod</t>
  </si>
  <si>
    <t>install 3 inch grommmets for holes</t>
  </si>
  <si>
    <t>storage platform ATP W/ 6 inch side rails</t>
  </si>
  <si>
    <t>Functionallity Test - Bed Door - CS</t>
  </si>
  <si>
    <t>Functionallity Test - Bed Door - RS</t>
  </si>
  <si>
    <t>Functionallity Test - Happijac - Middle</t>
  </si>
  <si>
    <t>Functionallity Test - Happijac - Rear</t>
  </si>
  <si>
    <t>Functionallity Test - Sofa - CS - Front</t>
  </si>
  <si>
    <t>Functionallity Test - Sofa - CS - Middle</t>
  </si>
  <si>
    <t>Functionallity Test - Sofa - CS - Rear</t>
  </si>
  <si>
    <t>Functionallity Test - Sofa - RS - Middle</t>
  </si>
  <si>
    <t>Functionallity Test - Sofa - RS - Rear</t>
  </si>
  <si>
    <t>Functionallity Test - Dinette CS - Front</t>
  </si>
  <si>
    <t>Functionallity Test - Dinette CS - Middle</t>
  </si>
  <si>
    <t>Functionallity Test - Dinette CS - Rear</t>
  </si>
  <si>
    <t>Functionallity Test - Dinette RS - Middle</t>
  </si>
  <si>
    <t>Functionallity Test - Dinette RS - Rear</t>
  </si>
  <si>
    <t>Functionallity Test - Microwave</t>
  </si>
  <si>
    <t>Functionallity Test - TV - Garage</t>
  </si>
  <si>
    <t>Functionallity Test - TV - Bedroom</t>
  </si>
  <si>
    <t>Functionallity Test - Stereo</t>
  </si>
  <si>
    <t>Functionallity Test - Vinyl Rear Opening</t>
  </si>
  <si>
    <t xml:space="preserve">Functionallity Test - Patio </t>
  </si>
  <si>
    <t>Functionallity Test - Generator with Fuel Station</t>
  </si>
  <si>
    <t>Functionallity Test - Generator</t>
  </si>
  <si>
    <t>Functionallity Test - Fuel Station</t>
  </si>
  <si>
    <t>Clean Interior - Happijac - Rear</t>
  </si>
  <si>
    <t>Clean Interior - Bed Door - CS</t>
  </si>
  <si>
    <t>Clean Interior - Bed Door - RS</t>
  </si>
  <si>
    <t>Clean Interior - Happijac - Middle</t>
  </si>
  <si>
    <t>Clean Interior - Sofa - CS - Front</t>
  </si>
  <si>
    <t>Clean Interior - Sofa - CS - Middle</t>
  </si>
  <si>
    <t>Clean Interior - Sofa - CS - Rear</t>
  </si>
  <si>
    <t>Clean Interior - Sofa - RS - Middle</t>
  </si>
  <si>
    <t>Clean Interior - Sofa - RS - Rear</t>
  </si>
  <si>
    <t>Clean Interior - Dinette CS - Front</t>
  </si>
  <si>
    <t>Clean Interior - Dinette CS - Middle</t>
  </si>
  <si>
    <t>Clean Interior - Dinette CS - Rear</t>
  </si>
  <si>
    <t>Clean Interior - Dinette RS - Middle</t>
  </si>
  <si>
    <t>Clean Interior - Dinette RS - Rear</t>
  </si>
  <si>
    <t>Rough Wire - Happijac - Middle</t>
  </si>
  <si>
    <t>Rough Wire - Happijac - Rear</t>
  </si>
  <si>
    <t>Rough Wire - Dinette CS - Front</t>
  </si>
  <si>
    <t>Rough Wire - Dinette CS - Middle</t>
  </si>
  <si>
    <t>Rough Wire - Dinette CS - Rear</t>
  </si>
  <si>
    <t>Rough Wire - Dinette RS - Middle</t>
  </si>
  <si>
    <t>Rough Wire - Dinette RS - Rear</t>
  </si>
  <si>
    <t>Rough Wire - A/C - 1st</t>
  </si>
  <si>
    <t>Rough Wire - A/C - 2nd</t>
  </si>
  <si>
    <t>Rough Wire - MaxxAir - Garage</t>
  </si>
  <si>
    <t>Rough Wire - MaxxAir - Kitchen</t>
  </si>
  <si>
    <t>Rough Wire - MaxxAir - Bathroom</t>
  </si>
  <si>
    <t>Rough Wire - MaxxAir - Bedroom</t>
  </si>
  <si>
    <t>Rough Wire - Digital Antenna</t>
  </si>
  <si>
    <t>Rough Wire - Stereo</t>
  </si>
  <si>
    <t>Rough Wire - Scene Lights</t>
  </si>
  <si>
    <t>Rough Wire - Loading Lights</t>
  </si>
  <si>
    <t>Rough Wire - Solar Panel</t>
  </si>
  <si>
    <t>Rough Wire - Fuel Station</t>
  </si>
  <si>
    <t>Rough Wire - Generator</t>
  </si>
  <si>
    <t>Awning cradle</t>
  </si>
  <si>
    <t xml:space="preserve">Ramp Door Set </t>
  </si>
  <si>
    <t>Set Roof</t>
  </si>
  <si>
    <t>Weld Roof</t>
  </si>
  <si>
    <t>NT - MH</t>
  </si>
  <si>
    <t>Cristy</t>
  </si>
  <si>
    <t>Ian</t>
  </si>
  <si>
    <t>Clean Interior - Insulation - floor</t>
  </si>
  <si>
    <t>RW - NT</t>
  </si>
  <si>
    <t>Trim Above Entry Closet</t>
  </si>
  <si>
    <t>Install Pull Down Screen - 8.5 Wide</t>
  </si>
  <si>
    <t>Install Pull Down Screen - 7.0 Wide</t>
  </si>
  <si>
    <t>Install_Pull_Down_Screen_7.0</t>
  </si>
  <si>
    <t>Install_Pull_Down_Screen_8.5</t>
  </si>
  <si>
    <t>Before Station 4</t>
  </si>
  <si>
    <t>Install Battery Prep - 1st</t>
  </si>
  <si>
    <t>Install Battery Prep - 2nd</t>
  </si>
  <si>
    <t>Battery Prep Option</t>
  </si>
  <si>
    <t>Install Upper Graphics</t>
  </si>
  <si>
    <t>After Station 3</t>
  </si>
  <si>
    <t>1st. Box done ,   11/18/16</t>
  </si>
  <si>
    <t>HH</t>
  </si>
  <si>
    <t>HH - LH</t>
  </si>
  <si>
    <t>Grind -  tape -  flip -  weld -  grind R/S sidewall</t>
  </si>
  <si>
    <t>Install Jacks -  Sewer Hose -  Spare Tire Rack -  sewage hose holder</t>
  </si>
  <si>
    <t>Grind -  tape -  flip -  weld -  grind C/S sidewall</t>
  </si>
  <si>
    <t>Polish and Buff Welds and Splatter</t>
  </si>
  <si>
    <t>Weld Backer Under Trailer - D-Ring</t>
  </si>
  <si>
    <t>Weld Backer Under Trailer - Airline Track</t>
  </si>
  <si>
    <t>Run Wires for running lights</t>
  </si>
  <si>
    <t>RS - BM</t>
  </si>
  <si>
    <t>Grommet black /gray tank and fresh tank hoses</t>
  </si>
  <si>
    <t>build fenderettes</t>
  </si>
  <si>
    <t>Fire Ext. - LP Detector - Carbon Monoxide Detector</t>
  </si>
  <si>
    <t>JR - MH</t>
  </si>
  <si>
    <t>LH</t>
  </si>
  <si>
    <t>Upper Flow Thru Vent -  Scene Light -  Speakers</t>
  </si>
  <si>
    <t>Tail Lights -  License Plate Light Installed</t>
  </si>
  <si>
    <t>LP Test -  Water Test</t>
  </si>
  <si>
    <t>Fire Ext. -  LP Detector -  Carbon Monoxide Detector</t>
  </si>
  <si>
    <t>Install Jacks -  Sewer Hose -  Spare Tire Rack</t>
  </si>
  <si>
    <t>new refer cab.- refabing installation installationation process</t>
  </si>
  <si>
    <t>no sofa or dinette dinette or ramp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</si>
</sst>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0.0"/>
    <numFmt numFmtId="166" formatCode="&quot;$&quot;#,##0.00"/>
    <numFmt numFmtId="167" formatCode="&quot;$&quot;#,##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name val="Calibri"/>
      <family val="2"/>
    </font>
    <font>
      <sz val="26"/>
      <color theme="1"/>
      <name val="Times New Roman"/>
      <family val="1"/>
    </font>
    <font>
      <b/>
      <sz val="26"/>
      <color rgb="FF3F3F3F"/>
      <name val="Times New Roman"/>
      <family val="1"/>
    </font>
    <font>
      <sz val="26"/>
      <name val="Calibri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3" borderId="7" applyNumberFormat="0" applyAlignment="0" applyProtection="0"/>
  </cellStyleXfs>
  <cellXfs count="26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1" fillId="0" borderId="6" xfId="0" applyFont="1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9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2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 wrapText="1" readingOrder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/>
    <xf numFmtId="0" fontId="10" fillId="0" borderId="8" xfId="0" applyFont="1" applyBorder="1" applyAlignment="1"/>
    <xf numFmtId="0" fontId="10" fillId="0" borderId="3" xfId="0" applyFont="1" applyBorder="1" applyAlignme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5" fillId="0" borderId="11" xfId="0" applyFont="1" applyFill="1" applyBorder="1" applyAlignment="1">
      <alignment vertical="top"/>
    </xf>
    <xf numFmtId="0" fontId="16" fillId="0" borderId="11" xfId="1" applyFont="1" applyFill="1" applyBorder="1" applyAlignment="1">
      <alignment vertical="top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0" xfId="0" applyFill="1"/>
    <xf numFmtId="0" fontId="0" fillId="0" borderId="0" xfId="0" applyFont="1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1" fillId="0" borderId="1" xfId="0" applyFont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1" fillId="0" borderId="0" xfId="0" applyNumberFormat="1" applyFont="1" applyBorder="1"/>
    <xf numFmtId="165" fontId="21" fillId="0" borderId="1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inden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3" fillId="0" borderId="1" xfId="0" applyFont="1" applyBorder="1"/>
    <xf numFmtId="0" fontId="24" fillId="0" borderId="1" xfId="0" applyFont="1" applyBorder="1"/>
    <xf numFmtId="0" fontId="25" fillId="0" borderId="0" xfId="0" applyFont="1"/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12" xfId="0" applyBorder="1"/>
    <xf numFmtId="0" fontId="0" fillId="0" borderId="13" xfId="0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0" xfId="0" applyFont="1" applyBorder="1" applyAlignment="1">
      <alignment horizontal="left" indent="1"/>
    </xf>
    <xf numFmtId="0" fontId="2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3" xfId="0" applyFont="1" applyBorder="1"/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2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3" fillId="5" borderId="2" xfId="0" applyFont="1" applyFill="1" applyBorder="1" applyAlignment="1" applyProtection="1">
      <alignment horizontal="left" wrapText="1" readingOrder="1"/>
      <protection locked="0"/>
    </xf>
    <xf numFmtId="0" fontId="13" fillId="5" borderId="3" xfId="0" applyFont="1" applyFill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19" fillId="0" borderId="1" xfId="0" applyFont="1" applyBorder="1" applyAlignment="1">
      <alignment horizontal="center" textRotation="90" wrapText="1"/>
    </xf>
    <xf numFmtId="0" fontId="19" fillId="0" borderId="9" xfId="0" applyFont="1" applyBorder="1" applyAlignment="1">
      <alignment horizontal="center" vertical="top" textRotation="90"/>
    </xf>
    <xf numFmtId="0" fontId="19" fillId="0" borderId="4" xfId="0" applyFont="1" applyBorder="1" applyAlignment="1">
      <alignment horizontal="center" vertical="top" textRotation="90"/>
    </xf>
    <xf numFmtId="0" fontId="19" fillId="0" borderId="10" xfId="0" applyFont="1" applyBorder="1" applyAlignment="1">
      <alignment horizontal="center" vertical="top" textRotation="90"/>
    </xf>
    <xf numFmtId="14" fontId="19" fillId="0" borderId="1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textRotation="90" wrapText="1" readingOrder="1"/>
    </xf>
    <xf numFmtId="0" fontId="6" fillId="4" borderId="4" xfId="0" applyFont="1" applyFill="1" applyBorder="1" applyAlignment="1">
      <alignment horizontal="center" textRotation="90" wrapText="1" readingOrder="1"/>
    </xf>
    <xf numFmtId="0" fontId="6" fillId="4" borderId="10" xfId="0" applyFont="1" applyFill="1" applyBorder="1" applyAlignment="1">
      <alignment horizontal="center" textRotation="90" wrapText="1" readingOrder="1"/>
    </xf>
    <xf numFmtId="0" fontId="5" fillId="0" borderId="1" xfId="0" applyFont="1" applyFill="1" applyBorder="1" applyAlignment="1">
      <alignment horizontal="center" textRotation="90" wrapText="1"/>
    </xf>
    <xf numFmtId="0" fontId="7" fillId="0" borderId="9" xfId="0" applyFont="1" applyBorder="1" applyAlignment="1">
      <alignment horizontal="center" textRotation="90" wrapText="1"/>
    </xf>
    <xf numFmtId="0" fontId="7" fillId="0" borderId="4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9" xfId="0" applyFont="1" applyFill="1" applyBorder="1" applyAlignment="1">
      <alignment horizontal="center" textRotation="90" wrapText="1"/>
    </xf>
    <xf numFmtId="0" fontId="5" fillId="0" borderId="4" xfId="0" applyFont="1" applyFill="1" applyBorder="1" applyAlignment="1">
      <alignment horizontal="center" textRotation="90" wrapText="1"/>
    </xf>
    <xf numFmtId="0" fontId="5" fillId="0" borderId="10" xfId="0" applyFont="1" applyFill="1" applyBorder="1" applyAlignment="1">
      <alignment horizontal="center" textRotation="90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5428576" y="1458912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08151" y="2527617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3" sqref="B3"/>
    </sheetView>
  </sheetViews>
  <sheetFormatPr defaultColWidth="8.85546875" defaultRowHeight="15" x14ac:dyDescent="0.25"/>
  <cols>
    <col min="1" max="1" width="3.7109375" style="56" customWidth="1"/>
    <col min="2" max="2" width="87.7109375" bestFit="1" customWidth="1"/>
    <col min="3" max="3" width="10.7109375" style="67" bestFit="1" customWidth="1"/>
    <col min="4" max="4" width="10.7109375" style="67" customWidth="1"/>
    <col min="5" max="5" width="17.28515625" style="55" bestFit="1" customWidth="1"/>
    <col min="6" max="6" width="11" style="57" bestFit="1" customWidth="1"/>
    <col min="7" max="7" width="10.7109375" style="57" bestFit="1" customWidth="1"/>
    <col min="8" max="8" width="84.42578125" style="59" bestFit="1" customWidth="1"/>
  </cols>
  <sheetData>
    <row r="1" spans="1:8" x14ac:dyDescent="0.25">
      <c r="A1" s="67"/>
      <c r="C1" s="210" t="s">
        <v>353</v>
      </c>
      <c r="D1" s="210"/>
      <c r="E1" s="210"/>
      <c r="F1" s="67"/>
      <c r="G1" s="67"/>
    </row>
    <row r="2" spans="1:8" x14ac:dyDescent="0.25">
      <c r="A2" s="210" t="s">
        <v>344</v>
      </c>
      <c r="B2" s="210"/>
      <c r="C2" s="29" t="s">
        <v>390</v>
      </c>
      <c r="D2" s="106" t="s">
        <v>435</v>
      </c>
      <c r="E2" s="74" t="s">
        <v>391</v>
      </c>
      <c r="F2" s="29" t="s">
        <v>348</v>
      </c>
      <c r="G2" s="29" t="s">
        <v>349</v>
      </c>
      <c r="H2" s="75" t="s">
        <v>350</v>
      </c>
    </row>
    <row r="3" spans="1:8" ht="30" x14ac:dyDescent="0.25">
      <c r="A3" s="29">
        <v>1</v>
      </c>
      <c r="B3" s="76" t="s">
        <v>354</v>
      </c>
      <c r="C3" s="52">
        <v>5</v>
      </c>
      <c r="D3" s="52"/>
      <c r="E3" s="74" t="s">
        <v>392</v>
      </c>
      <c r="F3" s="29" t="s">
        <v>351</v>
      </c>
      <c r="G3" s="77">
        <v>42622</v>
      </c>
      <c r="H3" s="75" t="s">
        <v>352</v>
      </c>
    </row>
    <row r="4" spans="1:8" ht="30" x14ac:dyDescent="0.25">
      <c r="A4" s="29">
        <v>2</v>
      </c>
      <c r="B4" s="76" t="s">
        <v>356</v>
      </c>
      <c r="C4" s="52">
        <v>20</v>
      </c>
      <c r="D4" s="52"/>
      <c r="E4" s="74" t="s">
        <v>392</v>
      </c>
      <c r="F4" s="29" t="s">
        <v>355</v>
      </c>
      <c r="G4" s="77">
        <v>42629</v>
      </c>
      <c r="H4" s="127" t="s">
        <v>508</v>
      </c>
    </row>
    <row r="5" spans="1:8" x14ac:dyDescent="0.25">
      <c r="A5" s="29">
        <v>3</v>
      </c>
      <c r="B5" s="2" t="s">
        <v>357</v>
      </c>
      <c r="C5" s="29">
        <v>15</v>
      </c>
      <c r="D5" s="106"/>
      <c r="E5" s="74" t="s">
        <v>392</v>
      </c>
      <c r="F5" s="29" t="s">
        <v>355</v>
      </c>
      <c r="G5" s="77">
        <v>42636</v>
      </c>
      <c r="H5" s="75"/>
    </row>
    <row r="6" spans="1:8" ht="30" x14ac:dyDescent="0.25">
      <c r="A6" s="29">
        <v>5</v>
      </c>
      <c r="B6" s="76" t="s">
        <v>359</v>
      </c>
      <c r="C6" s="52">
        <v>60</v>
      </c>
      <c r="D6" s="52"/>
      <c r="E6" s="74" t="s">
        <v>392</v>
      </c>
      <c r="F6" s="29" t="s">
        <v>355</v>
      </c>
      <c r="G6" s="77">
        <v>42643</v>
      </c>
      <c r="H6" s="75"/>
    </row>
    <row r="7" spans="1:8" x14ac:dyDescent="0.25">
      <c r="A7" s="29">
        <v>6</v>
      </c>
      <c r="B7" s="2" t="s">
        <v>360</v>
      </c>
      <c r="C7" s="52">
        <v>3</v>
      </c>
      <c r="D7" s="52"/>
      <c r="E7" s="74" t="s">
        <v>392</v>
      </c>
      <c r="F7" s="29" t="s">
        <v>351</v>
      </c>
      <c r="G7" s="77">
        <v>42636</v>
      </c>
      <c r="H7" s="75" t="s">
        <v>361</v>
      </c>
    </row>
    <row r="8" spans="1:8" x14ac:dyDescent="0.25">
      <c r="A8" s="29">
        <v>7</v>
      </c>
      <c r="B8" s="2" t="s">
        <v>342</v>
      </c>
      <c r="C8" s="52">
        <v>10</v>
      </c>
      <c r="D8" s="52"/>
      <c r="E8" s="74" t="s">
        <v>392</v>
      </c>
      <c r="F8" s="29" t="s">
        <v>351</v>
      </c>
      <c r="G8" s="77">
        <v>42636</v>
      </c>
      <c r="H8" s="75" t="s">
        <v>361</v>
      </c>
    </row>
    <row r="9" spans="1:8" x14ac:dyDescent="0.25">
      <c r="A9" s="29">
        <v>8</v>
      </c>
      <c r="B9" s="2" t="s">
        <v>345</v>
      </c>
      <c r="C9" s="52">
        <v>5</v>
      </c>
      <c r="D9" s="52"/>
      <c r="E9" s="74" t="s">
        <v>392</v>
      </c>
      <c r="F9" s="29" t="s">
        <v>363</v>
      </c>
      <c r="G9" s="29"/>
      <c r="H9" s="127" t="s">
        <v>364</v>
      </c>
    </row>
    <row r="10" spans="1:8" x14ac:dyDescent="0.25">
      <c r="A10" s="29">
        <v>9</v>
      </c>
      <c r="B10" s="2" t="s">
        <v>343</v>
      </c>
      <c r="C10" s="52">
        <v>5</v>
      </c>
      <c r="D10" s="52"/>
      <c r="E10" s="74" t="s">
        <v>392</v>
      </c>
      <c r="F10" s="29" t="s">
        <v>355</v>
      </c>
      <c r="G10" s="29"/>
      <c r="H10" s="127" t="s">
        <v>362</v>
      </c>
    </row>
    <row r="11" spans="1:8" x14ac:dyDescent="0.25">
      <c r="A11" s="29">
        <v>10</v>
      </c>
      <c r="B11" s="76" t="s">
        <v>358</v>
      </c>
      <c r="C11" s="52"/>
      <c r="D11" s="52"/>
      <c r="E11" s="74" t="s">
        <v>392</v>
      </c>
      <c r="F11" s="29"/>
      <c r="G11" s="29"/>
      <c r="H11" s="75"/>
    </row>
    <row r="12" spans="1:8" x14ac:dyDescent="0.25">
      <c r="A12" s="29">
        <v>11</v>
      </c>
      <c r="B12" s="2" t="s">
        <v>365</v>
      </c>
      <c r="C12" s="29"/>
      <c r="D12" s="106"/>
      <c r="E12" s="74" t="s">
        <v>392</v>
      </c>
      <c r="F12" s="29"/>
      <c r="G12" s="29"/>
      <c r="H12" s="75"/>
    </row>
    <row r="13" spans="1:8" x14ac:dyDescent="0.25">
      <c r="A13" s="29">
        <v>12</v>
      </c>
      <c r="B13" s="2" t="s">
        <v>373</v>
      </c>
      <c r="C13" s="29"/>
      <c r="D13" s="106"/>
      <c r="E13" s="74" t="s">
        <v>392</v>
      </c>
      <c r="F13" s="29"/>
      <c r="G13" s="29"/>
      <c r="H13" s="75"/>
    </row>
    <row r="14" spans="1:8" x14ac:dyDescent="0.25">
      <c r="A14" s="29">
        <v>13</v>
      </c>
      <c r="B14" s="2" t="s">
        <v>376</v>
      </c>
      <c r="C14" s="29">
        <v>10</v>
      </c>
      <c r="D14" s="106"/>
      <c r="E14" s="74" t="s">
        <v>392</v>
      </c>
      <c r="F14" s="29" t="s">
        <v>377</v>
      </c>
      <c r="G14" s="77">
        <v>42629</v>
      </c>
      <c r="H14" s="127" t="s">
        <v>509</v>
      </c>
    </row>
    <row r="15" spans="1:8" x14ac:dyDescent="0.25">
      <c r="A15" s="29">
        <v>14</v>
      </c>
      <c r="B15" s="2" t="s">
        <v>378</v>
      </c>
      <c r="C15" s="29">
        <v>5</v>
      </c>
      <c r="D15" s="106"/>
      <c r="E15" s="74" t="s">
        <v>392</v>
      </c>
      <c r="F15" s="29" t="s">
        <v>377</v>
      </c>
      <c r="G15" s="77">
        <v>42663</v>
      </c>
      <c r="H15" s="127" t="s">
        <v>631</v>
      </c>
    </row>
    <row r="16" spans="1:8" x14ac:dyDescent="0.25">
      <c r="A16" s="108">
        <v>15</v>
      </c>
      <c r="B16" s="45" t="s">
        <v>436</v>
      </c>
      <c r="C16" s="108"/>
      <c r="D16" s="108" t="s">
        <v>437</v>
      </c>
      <c r="E16" s="74"/>
      <c r="F16" s="108" t="s">
        <v>377</v>
      </c>
      <c r="G16" s="108"/>
      <c r="H16" s="127"/>
    </row>
    <row r="17" spans="1:8" x14ac:dyDescent="0.25">
      <c r="A17" s="108">
        <v>16</v>
      </c>
      <c r="B17" s="45" t="s">
        <v>438</v>
      </c>
      <c r="C17" s="108"/>
      <c r="D17" s="108"/>
      <c r="E17" s="74"/>
      <c r="F17" s="108" t="s">
        <v>377</v>
      </c>
      <c r="G17" s="108"/>
      <c r="H17" s="75"/>
    </row>
    <row r="18" spans="1:8" x14ac:dyDescent="0.25">
      <c r="A18" s="108">
        <v>17</v>
      </c>
      <c r="B18" s="45" t="s">
        <v>439</v>
      </c>
      <c r="C18" s="108">
        <v>10</v>
      </c>
      <c r="D18" s="108"/>
      <c r="E18" s="74"/>
      <c r="F18" s="108" t="s">
        <v>377</v>
      </c>
      <c r="G18" s="108"/>
      <c r="H18" s="127" t="s">
        <v>511</v>
      </c>
    </row>
    <row r="19" spans="1:8" x14ac:dyDescent="0.25">
      <c r="A19" s="108">
        <v>18</v>
      </c>
      <c r="B19" s="45" t="s">
        <v>440</v>
      </c>
      <c r="C19" s="108"/>
      <c r="D19" s="108" t="s">
        <v>441</v>
      </c>
      <c r="E19" s="74"/>
      <c r="F19" s="108" t="s">
        <v>377</v>
      </c>
      <c r="G19" s="108"/>
      <c r="H19" s="75" t="s">
        <v>531</v>
      </c>
    </row>
    <row r="20" spans="1:8" x14ac:dyDescent="0.25">
      <c r="A20" s="108">
        <v>19</v>
      </c>
      <c r="B20" s="45" t="s">
        <v>442</v>
      </c>
      <c r="C20" s="108">
        <v>10</v>
      </c>
      <c r="D20" s="108" t="s">
        <v>441</v>
      </c>
      <c r="E20" s="74"/>
      <c r="F20" s="108" t="s">
        <v>377</v>
      </c>
      <c r="G20" s="108"/>
      <c r="H20" s="127" t="s">
        <v>541</v>
      </c>
    </row>
    <row r="21" spans="1:8" x14ac:dyDescent="0.25">
      <c r="A21" s="124">
        <v>20</v>
      </c>
      <c r="B21" s="45" t="s">
        <v>512</v>
      </c>
      <c r="C21" s="124">
        <v>5</v>
      </c>
      <c r="D21" s="124"/>
      <c r="E21" s="74"/>
      <c r="F21" s="124" t="s">
        <v>377</v>
      </c>
      <c r="G21" s="124"/>
      <c r="H21" s="127" t="s">
        <v>517</v>
      </c>
    </row>
    <row r="22" spans="1:8" x14ac:dyDescent="0.25">
      <c r="A22" s="124">
        <v>21</v>
      </c>
      <c r="B22" s="45" t="s">
        <v>513</v>
      </c>
      <c r="C22" s="124">
        <v>5</v>
      </c>
      <c r="D22" s="124"/>
      <c r="E22" s="74"/>
      <c r="F22" s="124" t="s">
        <v>377</v>
      </c>
      <c r="G22" s="124"/>
      <c r="H22" s="127" t="s">
        <v>514</v>
      </c>
    </row>
    <row r="23" spans="1:8" x14ac:dyDescent="0.25">
      <c r="A23" s="108">
        <v>22</v>
      </c>
      <c r="B23" s="45" t="s">
        <v>443</v>
      </c>
      <c r="C23" s="108">
        <v>0</v>
      </c>
      <c r="D23" s="108" t="s">
        <v>441</v>
      </c>
      <c r="E23" s="74"/>
      <c r="F23" s="108" t="s">
        <v>518</v>
      </c>
      <c r="G23" s="108"/>
      <c r="H23" s="127" t="s">
        <v>509</v>
      </c>
    </row>
    <row r="24" spans="1:8" x14ac:dyDescent="0.25">
      <c r="A24" s="126">
        <v>23</v>
      </c>
      <c r="B24" s="45" t="s">
        <v>515</v>
      </c>
      <c r="C24" s="126"/>
      <c r="D24" s="126" t="s">
        <v>437</v>
      </c>
      <c r="E24" s="74"/>
      <c r="F24" s="126" t="s">
        <v>516</v>
      </c>
      <c r="G24" s="126"/>
      <c r="H24" s="75"/>
    </row>
    <row r="25" spans="1:8" x14ac:dyDescent="0.25">
      <c r="A25" s="126">
        <v>24</v>
      </c>
      <c r="B25" s="45" t="s">
        <v>519</v>
      </c>
      <c r="C25" s="126"/>
      <c r="D25" s="126"/>
      <c r="E25" s="74"/>
      <c r="F25" s="126" t="s">
        <v>363</v>
      </c>
      <c r="G25" s="77">
        <v>42657</v>
      </c>
      <c r="H25" s="75" t="s">
        <v>866</v>
      </c>
    </row>
    <row r="26" spans="1:8" x14ac:dyDescent="0.25">
      <c r="A26" s="126">
        <v>25</v>
      </c>
      <c r="B26" s="45" t="s">
        <v>520</v>
      </c>
      <c r="C26" s="126">
        <v>5</v>
      </c>
      <c r="D26" s="126"/>
      <c r="E26" s="74"/>
      <c r="F26" s="126" t="s">
        <v>521</v>
      </c>
      <c r="G26" s="126"/>
      <c r="H26" s="127" t="s">
        <v>540</v>
      </c>
    </row>
    <row r="27" spans="1:8" x14ac:dyDescent="0.25">
      <c r="A27" s="126">
        <v>26</v>
      </c>
      <c r="B27" s="45" t="s">
        <v>522</v>
      </c>
      <c r="C27" s="126"/>
      <c r="D27" s="126"/>
      <c r="E27" s="74"/>
      <c r="F27" s="126" t="s">
        <v>521</v>
      </c>
      <c r="G27" s="126"/>
      <c r="H27" s="75" t="s">
        <v>529</v>
      </c>
    </row>
    <row r="28" spans="1:8" x14ac:dyDescent="0.25">
      <c r="A28" s="126">
        <v>27</v>
      </c>
      <c r="B28" s="45" t="s">
        <v>523</v>
      </c>
      <c r="C28" s="126"/>
      <c r="D28" s="126" t="s">
        <v>437</v>
      </c>
      <c r="E28" s="74"/>
      <c r="F28" s="126" t="s">
        <v>521</v>
      </c>
      <c r="G28" s="126"/>
      <c r="H28" s="75" t="s">
        <v>530</v>
      </c>
    </row>
    <row r="29" spans="1:8" x14ac:dyDescent="0.25">
      <c r="A29" s="126">
        <v>28</v>
      </c>
      <c r="B29" s="45" t="s">
        <v>524</v>
      </c>
      <c r="C29" s="126"/>
      <c r="D29" s="126"/>
      <c r="E29" s="74"/>
      <c r="F29" s="126" t="s">
        <v>521</v>
      </c>
      <c r="G29" s="126"/>
      <c r="H29" s="75" t="s">
        <v>527</v>
      </c>
    </row>
    <row r="30" spans="1:8" x14ac:dyDescent="0.25">
      <c r="A30" s="126">
        <v>29</v>
      </c>
      <c r="B30" s="45" t="s">
        <v>525</v>
      </c>
      <c r="C30" s="126"/>
      <c r="D30" s="126"/>
      <c r="E30" s="74"/>
      <c r="F30" s="126" t="s">
        <v>526</v>
      </c>
      <c r="G30" s="126"/>
      <c r="H30" s="75" t="s">
        <v>528</v>
      </c>
    </row>
    <row r="31" spans="1:8" x14ac:dyDescent="0.25">
      <c r="A31" s="126">
        <v>30</v>
      </c>
      <c r="B31" s="45" t="s">
        <v>532</v>
      </c>
      <c r="C31" s="126">
        <v>0</v>
      </c>
      <c r="D31" s="126"/>
      <c r="E31" s="74"/>
      <c r="F31" s="126" t="s">
        <v>533</v>
      </c>
      <c r="G31" s="126"/>
      <c r="H31" s="127" t="s">
        <v>534</v>
      </c>
    </row>
    <row r="32" spans="1:8" x14ac:dyDescent="0.25">
      <c r="A32" s="126">
        <v>31</v>
      </c>
      <c r="B32" s="45" t="s">
        <v>535</v>
      </c>
      <c r="C32" s="126"/>
      <c r="D32" s="126"/>
      <c r="E32" s="74"/>
      <c r="F32" s="126" t="s">
        <v>533</v>
      </c>
      <c r="G32" s="126"/>
      <c r="H32" s="75"/>
    </row>
    <row r="33" spans="1:8" x14ac:dyDescent="0.25">
      <c r="A33" s="126">
        <v>32</v>
      </c>
      <c r="B33" s="45" t="s">
        <v>536</v>
      </c>
      <c r="C33" s="126"/>
      <c r="D33" s="126"/>
      <c r="E33" s="74"/>
      <c r="F33" s="126"/>
      <c r="G33" s="126"/>
      <c r="H33" s="75"/>
    </row>
    <row r="34" spans="1:8" x14ac:dyDescent="0.25">
      <c r="A34" s="126">
        <v>33</v>
      </c>
      <c r="B34" s="45" t="s">
        <v>537</v>
      </c>
      <c r="C34" s="126"/>
      <c r="D34" s="126"/>
      <c r="E34" s="74"/>
      <c r="F34" s="126" t="s">
        <v>538</v>
      </c>
      <c r="G34" s="126"/>
      <c r="H34" s="127" t="s">
        <v>539</v>
      </c>
    </row>
    <row r="35" spans="1:8" x14ac:dyDescent="0.25">
      <c r="A35" s="204">
        <v>34</v>
      </c>
      <c r="B35" s="45" t="s">
        <v>542</v>
      </c>
      <c r="C35" s="204">
        <v>10</v>
      </c>
      <c r="D35" s="204"/>
      <c r="E35" s="74"/>
      <c r="F35" s="204" t="s">
        <v>543</v>
      </c>
      <c r="G35" s="204"/>
      <c r="H35" s="127" t="s">
        <v>544</v>
      </c>
    </row>
    <row r="36" spans="1:8" x14ac:dyDescent="0.25">
      <c r="A36" s="204">
        <v>35</v>
      </c>
      <c r="B36" s="45" t="s">
        <v>545</v>
      </c>
      <c r="C36" s="204">
        <v>5</v>
      </c>
      <c r="D36" s="204"/>
      <c r="E36" s="74"/>
      <c r="F36" s="204" t="s">
        <v>543</v>
      </c>
      <c r="G36" s="204"/>
      <c r="H36" s="127" t="s">
        <v>586</v>
      </c>
    </row>
    <row r="37" spans="1:8" x14ac:dyDescent="0.25">
      <c r="A37" s="204">
        <v>36</v>
      </c>
      <c r="B37" s="45" t="s">
        <v>546</v>
      </c>
      <c r="C37" s="204"/>
      <c r="D37" s="204" t="s">
        <v>437</v>
      </c>
      <c r="E37" s="74"/>
      <c r="F37" s="204" t="s">
        <v>543</v>
      </c>
      <c r="G37" s="204"/>
      <c r="H37" s="75"/>
    </row>
    <row r="38" spans="1:8" x14ac:dyDescent="0.25">
      <c r="A38" s="204">
        <v>37</v>
      </c>
      <c r="B38" s="45" t="s">
        <v>630</v>
      </c>
      <c r="C38" s="204">
        <v>10</v>
      </c>
      <c r="D38" s="204"/>
      <c r="E38" s="74"/>
      <c r="F38" s="204" t="s">
        <v>543</v>
      </c>
      <c r="G38" s="204"/>
      <c r="H38" s="127" t="s">
        <v>631</v>
      </c>
    </row>
    <row r="39" spans="1:8" x14ac:dyDescent="0.25">
      <c r="A39" s="204">
        <v>38</v>
      </c>
      <c r="B39" s="45" t="s">
        <v>632</v>
      </c>
      <c r="C39" s="204"/>
      <c r="D39" s="204"/>
      <c r="E39" s="74"/>
      <c r="F39" s="204" t="s">
        <v>633</v>
      </c>
      <c r="G39" s="204"/>
      <c r="H39" s="127" t="s">
        <v>631</v>
      </c>
    </row>
    <row r="40" spans="1:8" x14ac:dyDescent="0.25">
      <c r="A40" s="204"/>
      <c r="B40" s="45" t="s">
        <v>744</v>
      </c>
      <c r="C40" s="204"/>
      <c r="D40" s="204"/>
      <c r="E40" s="74"/>
      <c r="F40" s="204"/>
      <c r="G40" s="204"/>
      <c r="H40" s="75"/>
    </row>
    <row r="41" spans="1:8" x14ac:dyDescent="0.25">
      <c r="A41" s="204"/>
      <c r="B41" s="45" t="s">
        <v>745</v>
      </c>
      <c r="C41" s="204"/>
      <c r="D41" s="204"/>
      <c r="E41" s="74"/>
      <c r="F41" s="204"/>
      <c r="G41" s="204"/>
      <c r="H41" s="75"/>
    </row>
    <row r="42" spans="1:8" x14ac:dyDescent="0.25">
      <c r="A42" s="204"/>
      <c r="B42" s="45" t="s">
        <v>746</v>
      </c>
      <c r="C42" s="204"/>
      <c r="D42" s="204"/>
      <c r="E42" s="74"/>
      <c r="F42" s="204"/>
      <c r="G42" s="204"/>
      <c r="H42" s="75"/>
    </row>
  </sheetData>
  <mergeCells count="2">
    <mergeCell ref="A2:B2"/>
    <mergeCell ref="C1:E1"/>
  </mergeCells>
  <printOptions gridLines="1"/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A49"/>
  <sheetViews>
    <sheetView topLeftCell="A28" zoomScale="60" zoomScaleNormal="60" zoomScalePageLayoutView="60" workbookViewId="0">
      <selection activeCell="O41" sqref="O41"/>
    </sheetView>
  </sheetViews>
  <sheetFormatPr defaultColWidth="8.85546875" defaultRowHeight="15" x14ac:dyDescent="0.25"/>
  <cols>
    <col min="1" max="1" width="6.7109375" customWidth="1"/>
    <col min="2" max="2" width="36" customWidth="1"/>
    <col min="3" max="3" width="20" customWidth="1"/>
    <col min="4" max="4" width="12.7109375" customWidth="1"/>
    <col min="5" max="9" width="12.7109375" style="43" hidden="1" customWidth="1"/>
    <col min="10" max="11" width="12.7109375" style="43" customWidth="1"/>
    <col min="12" max="12" width="12.7109375" style="43" hidden="1" customWidth="1"/>
    <col min="13" max="13" width="12.7109375" style="43" customWidth="1"/>
    <col min="14" max="14" width="12.7109375" style="43" hidden="1" customWidth="1"/>
    <col min="15" max="16" width="12.7109375" style="43" customWidth="1"/>
    <col min="17" max="17" width="12.7109375" style="43" hidden="1" customWidth="1"/>
    <col min="18" max="19" width="12.7109375" style="43" customWidth="1"/>
    <col min="20" max="22" width="12.7109375" customWidth="1"/>
    <col min="23" max="26" width="9.7109375" customWidth="1"/>
    <col min="27" max="27" width="43.42578125" customWidth="1"/>
  </cols>
  <sheetData>
    <row r="1" spans="1:27" ht="31.5" x14ac:dyDescent="0.5">
      <c r="A1" s="258" t="s">
        <v>249</v>
      </c>
      <c r="B1" s="258"/>
      <c r="C1" s="258"/>
      <c r="D1" s="259" t="s">
        <v>225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1"/>
      <c r="W1" s="239" t="s">
        <v>226</v>
      </c>
      <c r="X1" s="239"/>
      <c r="Y1" s="239"/>
      <c r="Z1" s="239"/>
      <c r="AA1" s="239"/>
    </row>
    <row r="2" spans="1:27" s="14" customFormat="1" ht="87" customHeight="1" x14ac:dyDescent="0.5">
      <c r="A2" s="258"/>
      <c r="B2" s="258"/>
      <c r="C2" s="258"/>
      <c r="D2" s="240" t="s">
        <v>312</v>
      </c>
      <c r="E2" s="243" t="str">
        <f>'Employee List'!A1</f>
        <v>Dale Davis</v>
      </c>
      <c r="F2" s="243" t="str">
        <f>'Employee List'!C1</f>
        <v>Ian Kettering</v>
      </c>
      <c r="G2" s="243" t="str">
        <f>'Employee List'!D1</f>
        <v>Jason Schlabach</v>
      </c>
      <c r="H2" s="243" t="str">
        <f>'Employee List'!E1</f>
        <v>Cristy Miller</v>
      </c>
      <c r="I2" s="243" t="str">
        <f>'Employee List'!F1</f>
        <v>Mark Cosby</v>
      </c>
      <c r="J2" s="243" t="str">
        <f>'Employee List'!H1</f>
        <v>Leon Hochstetler</v>
      </c>
      <c r="K2" s="243" t="s">
        <v>251</v>
      </c>
      <c r="L2" s="243" t="str">
        <f>'Employee List'!K1</f>
        <v>rob smith</v>
      </c>
      <c r="M2" s="243" t="s">
        <v>324</v>
      </c>
      <c r="N2" s="243" t="str">
        <f>'Employee List'!M1</f>
        <v>steve rodman</v>
      </c>
      <c r="O2" s="243" t="str">
        <f>'Employee List'!J1</f>
        <v>brian miller</v>
      </c>
      <c r="P2" s="243" t="s">
        <v>252</v>
      </c>
      <c r="Q2" s="243" t="str">
        <f>'Employee List'!P1</f>
        <v>mike hochstetler</v>
      </c>
      <c r="R2" s="262"/>
      <c r="S2" s="243"/>
      <c r="T2" s="244" t="s">
        <v>228</v>
      </c>
      <c r="U2" s="247" t="s">
        <v>229</v>
      </c>
      <c r="V2" s="248" t="s">
        <v>230</v>
      </c>
      <c r="W2" s="239"/>
      <c r="X2" s="239"/>
      <c r="Y2" s="239"/>
      <c r="Z2" s="239"/>
      <c r="AA2" s="239"/>
    </row>
    <row r="3" spans="1:27" s="14" customFormat="1" ht="27.95" customHeight="1" x14ac:dyDescent="0.5">
      <c r="A3" s="249" t="s">
        <v>247</v>
      </c>
      <c r="B3" s="250"/>
      <c r="C3" s="15" t="s">
        <v>231</v>
      </c>
      <c r="D3" s="241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63"/>
      <c r="S3" s="243"/>
      <c r="T3" s="245"/>
      <c r="U3" s="248"/>
      <c r="V3" s="248"/>
      <c r="W3" s="239"/>
      <c r="X3" s="239"/>
      <c r="Y3" s="239"/>
      <c r="Z3" s="239"/>
      <c r="AA3" s="239"/>
    </row>
    <row r="4" spans="1:27" s="14" customFormat="1" ht="27.95" customHeight="1" x14ac:dyDescent="0.5">
      <c r="A4" s="251" t="s">
        <v>248</v>
      </c>
      <c r="B4" s="252"/>
      <c r="C4" s="16">
        <f ca="1">TODAY()</f>
        <v>42692</v>
      </c>
      <c r="D4" s="241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63"/>
      <c r="S4" s="243"/>
      <c r="T4" s="245"/>
      <c r="U4" s="248"/>
      <c r="V4" s="248"/>
      <c r="W4" s="239"/>
      <c r="X4" s="239"/>
      <c r="Y4" s="239"/>
      <c r="Z4" s="239"/>
      <c r="AA4" s="239"/>
    </row>
    <row r="5" spans="1:27" s="14" customFormat="1" ht="27.95" customHeight="1" x14ac:dyDescent="0.5">
      <c r="A5" s="253" t="s">
        <v>215</v>
      </c>
      <c r="B5" s="254"/>
      <c r="C5" s="17" t="s">
        <v>215</v>
      </c>
      <c r="D5" s="241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63"/>
      <c r="S5" s="243"/>
      <c r="T5" s="245"/>
      <c r="U5" s="248"/>
      <c r="V5" s="248"/>
      <c r="W5" s="239"/>
      <c r="X5" s="239"/>
      <c r="Y5" s="239"/>
      <c r="Z5" s="239"/>
      <c r="AA5" s="239"/>
    </row>
    <row r="6" spans="1:27" s="14" customFormat="1" ht="27.95" customHeight="1" x14ac:dyDescent="0.5">
      <c r="A6" s="255" t="s">
        <v>232</v>
      </c>
      <c r="B6" s="256"/>
      <c r="C6" s="257"/>
      <c r="D6" s="242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64"/>
      <c r="S6" s="243"/>
      <c r="T6" s="246"/>
      <c r="U6" s="248"/>
      <c r="V6" s="248"/>
      <c r="W6" s="239"/>
      <c r="X6" s="239"/>
      <c r="Y6" s="239"/>
      <c r="Z6" s="239"/>
      <c r="AA6" s="239"/>
    </row>
    <row r="7" spans="1:27" ht="50.1" customHeight="1" x14ac:dyDescent="0.45">
      <c r="A7" s="18">
        <v>1</v>
      </c>
      <c r="B7" s="218" t="str">
        <f>Station1!E5</f>
        <v>Weld front radius wall x 2</v>
      </c>
      <c r="C7" s="219"/>
      <c r="D7" s="19" t="s">
        <v>246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9">
        <v>4</v>
      </c>
      <c r="K7" s="38">
        <v>4</v>
      </c>
      <c r="L7" s="38">
        <v>0</v>
      </c>
      <c r="M7" s="39">
        <v>0</v>
      </c>
      <c r="N7" s="39">
        <v>0</v>
      </c>
      <c r="O7" s="38">
        <v>0</v>
      </c>
      <c r="P7" s="38">
        <v>3</v>
      </c>
      <c r="Q7" s="38">
        <v>0</v>
      </c>
      <c r="R7" s="38">
        <v>0</v>
      </c>
      <c r="S7" s="38">
        <v>0</v>
      </c>
      <c r="T7" s="20">
        <v>3</v>
      </c>
      <c r="U7" s="21">
        <f>COUNTIF(D7:S7,"3")+COUNTIF(D7:S7,"4")</f>
        <v>3</v>
      </c>
      <c r="V7" s="22">
        <f>U7-T7</f>
        <v>0</v>
      </c>
      <c r="W7" s="217"/>
      <c r="X7" s="217"/>
      <c r="Y7" s="217"/>
      <c r="Z7" s="217"/>
      <c r="AA7" s="217"/>
    </row>
    <row r="8" spans="1:27" ht="50.1" customHeight="1" x14ac:dyDescent="0.45">
      <c r="A8" s="18">
        <v>2</v>
      </c>
      <c r="B8" s="218" t="str">
        <f>Station1!E7</f>
        <v>Weld roof trusses (2 min ea)</v>
      </c>
      <c r="C8" s="219"/>
      <c r="D8" s="19" t="s">
        <v>246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9">
        <v>4</v>
      </c>
      <c r="K8" s="38">
        <v>4</v>
      </c>
      <c r="L8" s="38">
        <v>0</v>
      </c>
      <c r="M8" s="39">
        <v>0</v>
      </c>
      <c r="N8" s="39">
        <v>0</v>
      </c>
      <c r="O8" s="38">
        <v>2</v>
      </c>
      <c r="P8" s="38">
        <v>4</v>
      </c>
      <c r="Q8" s="38">
        <v>0</v>
      </c>
      <c r="R8" s="38">
        <v>0</v>
      </c>
      <c r="S8" s="38">
        <v>0</v>
      </c>
      <c r="T8" s="20">
        <v>3</v>
      </c>
      <c r="U8" s="21">
        <f t="shared" ref="U8:U14" si="0">COUNTIF(D8:S8,"3")+COUNTIF(D8:S8,"4")</f>
        <v>3</v>
      </c>
      <c r="V8" s="22">
        <f t="shared" ref="V8:V23" si="1">U8-T8</f>
        <v>0</v>
      </c>
      <c r="W8" s="217"/>
      <c r="X8" s="217"/>
      <c r="Y8" s="217"/>
      <c r="Z8" s="217"/>
      <c r="AA8" s="217"/>
    </row>
    <row r="9" spans="1:27" ht="50.1" customHeight="1" x14ac:dyDescent="0.45">
      <c r="A9" s="18">
        <v>3</v>
      </c>
      <c r="B9" s="218" t="str">
        <f>Station1!E11</f>
        <v>Weld roof parts together</v>
      </c>
      <c r="C9" s="219"/>
      <c r="D9" s="19" t="s">
        <v>246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9">
        <v>4</v>
      </c>
      <c r="K9" s="38">
        <v>4</v>
      </c>
      <c r="L9" s="38">
        <v>0</v>
      </c>
      <c r="M9" s="39">
        <v>0</v>
      </c>
      <c r="N9" s="39">
        <v>0</v>
      </c>
      <c r="O9" s="38">
        <v>0</v>
      </c>
      <c r="P9" s="38">
        <v>2</v>
      </c>
      <c r="Q9" s="38">
        <v>0</v>
      </c>
      <c r="R9" s="38">
        <v>0</v>
      </c>
      <c r="S9" s="38">
        <v>0</v>
      </c>
      <c r="T9" s="20">
        <v>3</v>
      </c>
      <c r="U9" s="21">
        <f t="shared" si="0"/>
        <v>2</v>
      </c>
      <c r="V9" s="22">
        <f t="shared" si="1"/>
        <v>-1</v>
      </c>
      <c r="W9" s="217"/>
      <c r="X9" s="217"/>
      <c r="Y9" s="217"/>
      <c r="Z9" s="217"/>
      <c r="AA9" s="217"/>
    </row>
    <row r="10" spans="1:27" ht="50.1" customHeight="1" x14ac:dyDescent="0.45">
      <c r="A10" s="18">
        <v>4</v>
      </c>
      <c r="B10" s="218" t="str">
        <f>Station1!E12</f>
        <v xml:space="preserve">Table prep for 1 pc roof </v>
      </c>
      <c r="C10" s="219"/>
      <c r="D10" s="19" t="s">
        <v>246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9">
        <v>4</v>
      </c>
      <c r="K10" s="38">
        <v>4</v>
      </c>
      <c r="L10" s="38">
        <v>0</v>
      </c>
      <c r="M10" s="39">
        <v>0</v>
      </c>
      <c r="N10" s="39">
        <v>0</v>
      </c>
      <c r="O10" s="38">
        <v>0</v>
      </c>
      <c r="P10" s="38">
        <v>1</v>
      </c>
      <c r="Q10" s="38">
        <v>0</v>
      </c>
      <c r="R10" s="38">
        <v>0</v>
      </c>
      <c r="S10" s="38">
        <v>0</v>
      </c>
      <c r="T10" s="20">
        <v>3</v>
      </c>
      <c r="U10" s="21">
        <f t="shared" si="0"/>
        <v>2</v>
      </c>
      <c r="V10" s="22">
        <f t="shared" si="1"/>
        <v>-1</v>
      </c>
      <c r="W10" s="217"/>
      <c r="X10" s="217"/>
      <c r="Y10" s="217"/>
      <c r="Z10" s="217"/>
      <c r="AA10" s="217"/>
    </row>
    <row r="11" spans="1:27" ht="50.1" customHeight="1" x14ac:dyDescent="0.45">
      <c r="A11" s="18">
        <v>5</v>
      </c>
      <c r="B11" s="218" t="str">
        <f>Station1!E13</f>
        <v>Roof lay out</v>
      </c>
      <c r="C11" s="219"/>
      <c r="D11" s="19" t="s">
        <v>246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9">
        <v>4</v>
      </c>
      <c r="K11" s="38">
        <v>4</v>
      </c>
      <c r="L11" s="38">
        <v>0</v>
      </c>
      <c r="M11" s="39">
        <v>0</v>
      </c>
      <c r="N11" s="39">
        <v>0</v>
      </c>
      <c r="O11" s="38">
        <v>0</v>
      </c>
      <c r="P11" s="38">
        <v>2</v>
      </c>
      <c r="Q11" s="38">
        <v>0</v>
      </c>
      <c r="R11" s="38">
        <v>0</v>
      </c>
      <c r="S11" s="38">
        <v>0</v>
      </c>
      <c r="T11" s="20">
        <v>3</v>
      </c>
      <c r="U11" s="21">
        <f t="shared" si="0"/>
        <v>2</v>
      </c>
      <c r="V11" s="22">
        <f t="shared" si="1"/>
        <v>-1</v>
      </c>
      <c r="W11" s="217"/>
      <c r="X11" s="217"/>
      <c r="Y11" s="217"/>
      <c r="Z11" s="217"/>
      <c r="AA11" s="217"/>
    </row>
    <row r="12" spans="1:27" ht="50.1" customHeight="1" x14ac:dyDescent="0.45">
      <c r="A12" s="18">
        <v>6</v>
      </c>
      <c r="B12" s="218" t="str">
        <f>Station1!E14</f>
        <v xml:space="preserve">Tack roof </v>
      </c>
      <c r="C12" s="219"/>
      <c r="D12" s="19" t="s">
        <v>246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4</v>
      </c>
      <c r="K12" s="38">
        <v>4</v>
      </c>
      <c r="L12" s="38">
        <v>0</v>
      </c>
      <c r="M12" s="39">
        <v>0</v>
      </c>
      <c r="N12" s="39">
        <v>0</v>
      </c>
      <c r="O12" s="38">
        <v>0</v>
      </c>
      <c r="P12" s="38">
        <v>4</v>
      </c>
      <c r="Q12" s="38">
        <v>0</v>
      </c>
      <c r="R12" s="38">
        <v>0</v>
      </c>
      <c r="S12" s="38">
        <v>0</v>
      </c>
      <c r="T12" s="20">
        <v>3</v>
      </c>
      <c r="U12" s="21">
        <f t="shared" si="0"/>
        <v>3</v>
      </c>
      <c r="V12" s="22">
        <f t="shared" si="1"/>
        <v>0</v>
      </c>
      <c r="W12" s="217"/>
      <c r="X12" s="217"/>
      <c r="Y12" s="217"/>
      <c r="Z12" s="217"/>
      <c r="AA12" s="217"/>
    </row>
    <row r="13" spans="1:27" ht="50.1" customHeight="1" x14ac:dyDescent="0.45">
      <c r="A13" s="18">
        <v>7</v>
      </c>
      <c r="B13" s="218" t="str">
        <f>Station1!E15</f>
        <v xml:space="preserve">Weld 1 pc roof </v>
      </c>
      <c r="C13" s="219"/>
      <c r="D13" s="19" t="s">
        <v>246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4</v>
      </c>
      <c r="K13" s="38">
        <v>4</v>
      </c>
      <c r="L13" s="38">
        <v>0</v>
      </c>
      <c r="M13" s="39">
        <v>0</v>
      </c>
      <c r="N13" s="39">
        <v>0</v>
      </c>
      <c r="O13" s="38">
        <v>0</v>
      </c>
      <c r="P13" s="38">
        <v>4</v>
      </c>
      <c r="Q13" s="38">
        <v>0</v>
      </c>
      <c r="R13" s="38">
        <v>0</v>
      </c>
      <c r="S13" s="38">
        <v>0</v>
      </c>
      <c r="T13" s="20">
        <v>3</v>
      </c>
      <c r="U13" s="21">
        <f t="shared" si="0"/>
        <v>3</v>
      </c>
      <c r="V13" s="22">
        <f t="shared" si="1"/>
        <v>0</v>
      </c>
      <c r="W13" s="217"/>
      <c r="X13" s="217"/>
      <c r="Y13" s="217"/>
      <c r="Z13" s="217"/>
      <c r="AA13" s="217"/>
    </row>
    <row r="14" spans="1:27" ht="50.1" customHeight="1" x14ac:dyDescent="0.45">
      <c r="A14" s="18">
        <v>8</v>
      </c>
      <c r="B14" s="218" t="str">
        <f>Station1!E9</f>
        <v>Upper front wall</v>
      </c>
      <c r="C14" s="219"/>
      <c r="D14" s="19" t="s">
        <v>246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9">
        <v>3</v>
      </c>
      <c r="K14" s="38">
        <v>3</v>
      </c>
      <c r="L14" s="38">
        <v>0</v>
      </c>
      <c r="M14" s="39">
        <v>0</v>
      </c>
      <c r="N14" s="39">
        <v>0</v>
      </c>
      <c r="O14" s="38">
        <v>0</v>
      </c>
      <c r="P14" s="38">
        <v>3</v>
      </c>
      <c r="Q14" s="38">
        <v>0</v>
      </c>
      <c r="R14" s="38">
        <v>0</v>
      </c>
      <c r="S14" s="38">
        <v>0</v>
      </c>
      <c r="T14" s="20">
        <v>3</v>
      </c>
      <c r="U14" s="21">
        <f t="shared" si="0"/>
        <v>3</v>
      </c>
      <c r="V14" s="22">
        <f t="shared" si="1"/>
        <v>0</v>
      </c>
      <c r="W14" s="217"/>
      <c r="X14" s="217"/>
      <c r="Y14" s="217"/>
      <c r="Z14" s="217"/>
      <c r="AA14" s="217"/>
    </row>
    <row r="15" spans="1:27" ht="50.1" customHeight="1" x14ac:dyDescent="0.45">
      <c r="A15" s="18">
        <v>9</v>
      </c>
      <c r="B15" s="218" t="str">
        <f>Station1!E10</f>
        <v>Lower front wall</v>
      </c>
      <c r="C15" s="219"/>
      <c r="D15" s="19" t="s">
        <v>246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9">
        <v>4</v>
      </c>
      <c r="K15" s="38">
        <v>4</v>
      </c>
      <c r="L15" s="38">
        <v>0</v>
      </c>
      <c r="M15" s="39">
        <v>0</v>
      </c>
      <c r="N15" s="39">
        <v>0</v>
      </c>
      <c r="O15" s="38">
        <v>0</v>
      </c>
      <c r="P15" s="38">
        <v>4</v>
      </c>
      <c r="Q15" s="38">
        <v>0</v>
      </c>
      <c r="R15" s="38">
        <v>0</v>
      </c>
      <c r="S15" s="38">
        <v>0</v>
      </c>
      <c r="T15" s="20">
        <v>3</v>
      </c>
      <c r="U15" s="21">
        <f t="shared" ref="U15:U41" si="2">COUNTIF(D15:S15,"3")+COUNTIF(D15:S15,"4")</f>
        <v>3</v>
      </c>
      <c r="V15" s="22">
        <f t="shared" si="1"/>
        <v>0</v>
      </c>
      <c r="W15" s="217"/>
      <c r="X15" s="217"/>
      <c r="Y15" s="217"/>
      <c r="Z15" s="217"/>
      <c r="AA15" s="217"/>
    </row>
    <row r="16" spans="1:27" ht="50.1" customHeight="1" x14ac:dyDescent="0.45">
      <c r="A16" s="18">
        <v>10</v>
      </c>
      <c r="B16" s="218" t="str">
        <f>Station1!E18</f>
        <v>Prep Table</v>
      </c>
      <c r="C16" s="219"/>
      <c r="D16" s="19" t="s">
        <v>246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9">
        <v>4</v>
      </c>
      <c r="K16" s="38">
        <v>4</v>
      </c>
      <c r="L16" s="38">
        <v>0</v>
      </c>
      <c r="M16" s="39">
        <v>0</v>
      </c>
      <c r="N16" s="39">
        <v>0</v>
      </c>
      <c r="O16" s="38">
        <v>0</v>
      </c>
      <c r="P16" s="38">
        <v>2</v>
      </c>
      <c r="Q16" s="38">
        <v>0</v>
      </c>
      <c r="R16" s="38">
        <v>0</v>
      </c>
      <c r="S16" s="38">
        <v>0</v>
      </c>
      <c r="T16" s="20">
        <v>3</v>
      </c>
      <c r="U16" s="21">
        <f t="shared" si="2"/>
        <v>2</v>
      </c>
      <c r="V16" s="22">
        <f t="shared" si="1"/>
        <v>-1</v>
      </c>
      <c r="W16" s="217"/>
      <c r="X16" s="217"/>
      <c r="Y16" s="217"/>
      <c r="Z16" s="217"/>
      <c r="AA16" s="217"/>
    </row>
    <row r="17" spans="1:27" ht="50.1" customHeight="1" x14ac:dyDescent="0.45">
      <c r="A17" s="18">
        <v>11</v>
      </c>
      <c r="B17" s="218" t="str">
        <f>Station1!E8</f>
        <v xml:space="preserve">Rear wall header </v>
      </c>
      <c r="C17" s="219"/>
      <c r="D17" s="19" t="s">
        <v>246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9">
        <v>4</v>
      </c>
      <c r="K17" s="38">
        <v>4</v>
      </c>
      <c r="L17" s="38">
        <v>0</v>
      </c>
      <c r="M17" s="39">
        <v>0</v>
      </c>
      <c r="N17" s="39">
        <v>0</v>
      </c>
      <c r="O17" s="38">
        <v>0</v>
      </c>
      <c r="P17" s="38">
        <v>3</v>
      </c>
      <c r="Q17" s="38">
        <v>0</v>
      </c>
      <c r="R17" s="38">
        <v>0</v>
      </c>
      <c r="S17" s="38">
        <v>0</v>
      </c>
      <c r="T17" s="20">
        <v>3</v>
      </c>
      <c r="U17" s="21">
        <f t="shared" si="2"/>
        <v>3</v>
      </c>
      <c r="V17" s="22">
        <f t="shared" si="1"/>
        <v>0</v>
      </c>
      <c r="W17" s="217"/>
      <c r="X17" s="217"/>
      <c r="Y17" s="217"/>
      <c r="Z17" s="217"/>
      <c r="AA17" s="217"/>
    </row>
    <row r="18" spans="1:27" ht="50.1" customHeight="1" x14ac:dyDescent="0.45">
      <c r="A18" s="18">
        <v>12</v>
      </c>
      <c r="B18" s="218" t="str">
        <f>Station1!E19</f>
        <v>Lay Out C/S Sidewall</v>
      </c>
      <c r="C18" s="219"/>
      <c r="D18" s="19" t="s">
        <v>246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9">
        <v>4</v>
      </c>
      <c r="K18" s="38">
        <v>4</v>
      </c>
      <c r="L18" s="38">
        <v>0</v>
      </c>
      <c r="M18" s="39">
        <v>0</v>
      </c>
      <c r="N18" s="39">
        <v>0</v>
      </c>
      <c r="O18" s="38">
        <v>0</v>
      </c>
      <c r="P18" s="38">
        <v>1</v>
      </c>
      <c r="Q18" s="38">
        <v>0</v>
      </c>
      <c r="R18" s="38">
        <v>0</v>
      </c>
      <c r="S18" s="38">
        <v>0</v>
      </c>
      <c r="T18" s="20">
        <v>3</v>
      </c>
      <c r="U18" s="21">
        <f t="shared" si="2"/>
        <v>2</v>
      </c>
      <c r="V18" s="22">
        <f t="shared" si="1"/>
        <v>-1</v>
      </c>
      <c r="W18" s="217"/>
      <c r="X18" s="217"/>
      <c r="Y18" s="217"/>
      <c r="Z18" s="217"/>
      <c r="AA18" s="217"/>
    </row>
    <row r="19" spans="1:27" ht="50.1" customHeight="1" x14ac:dyDescent="0.45">
      <c r="A19" s="18">
        <v>13</v>
      </c>
      <c r="B19" s="218" t="str">
        <f>Station1!E30</f>
        <v xml:space="preserve">tack C/S sidewall </v>
      </c>
      <c r="C19" s="219"/>
      <c r="D19" s="19" t="s">
        <v>246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9">
        <v>4</v>
      </c>
      <c r="K19" s="38">
        <v>4</v>
      </c>
      <c r="L19" s="38">
        <v>0</v>
      </c>
      <c r="M19" s="39">
        <v>0</v>
      </c>
      <c r="N19" s="39">
        <v>0</v>
      </c>
      <c r="O19" s="38">
        <v>0</v>
      </c>
      <c r="P19" s="38">
        <v>3</v>
      </c>
      <c r="Q19" s="38">
        <v>0</v>
      </c>
      <c r="R19" s="38">
        <v>0</v>
      </c>
      <c r="S19" s="38">
        <v>0</v>
      </c>
      <c r="T19" s="20">
        <v>3</v>
      </c>
      <c r="U19" s="21">
        <f t="shared" si="2"/>
        <v>3</v>
      </c>
      <c r="V19" s="22">
        <f t="shared" si="1"/>
        <v>0</v>
      </c>
      <c r="W19" s="217"/>
      <c r="X19" s="217"/>
      <c r="Y19" s="217"/>
      <c r="Z19" s="217"/>
      <c r="AA19" s="217"/>
    </row>
    <row r="20" spans="1:27" ht="50.1" customHeight="1" x14ac:dyDescent="0.45">
      <c r="A20" s="18">
        <v>14</v>
      </c>
      <c r="B20" s="218" t="str">
        <f>Station1!E31</f>
        <v>weld C/S sidewall</v>
      </c>
      <c r="C20" s="219"/>
      <c r="D20" s="19" t="s">
        <v>246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9">
        <v>4</v>
      </c>
      <c r="K20" s="38">
        <v>4</v>
      </c>
      <c r="L20" s="38">
        <v>0</v>
      </c>
      <c r="M20" s="39">
        <v>0</v>
      </c>
      <c r="N20" s="39">
        <v>0</v>
      </c>
      <c r="O20" s="38">
        <v>0</v>
      </c>
      <c r="P20" s="38">
        <v>3</v>
      </c>
      <c r="Q20" s="38">
        <v>0</v>
      </c>
      <c r="R20" s="38">
        <v>0</v>
      </c>
      <c r="S20" s="38">
        <v>0</v>
      </c>
      <c r="T20" s="20">
        <v>3</v>
      </c>
      <c r="U20" s="21">
        <f t="shared" si="2"/>
        <v>3</v>
      </c>
      <c r="V20" s="22">
        <f t="shared" si="1"/>
        <v>0</v>
      </c>
      <c r="W20" s="229"/>
      <c r="X20" s="217"/>
      <c r="Y20" s="217"/>
      <c r="Z20" s="217"/>
      <c r="AA20" s="217"/>
    </row>
    <row r="21" spans="1:27" ht="50.1" customHeight="1" x14ac:dyDescent="0.45">
      <c r="A21" s="18">
        <v>15</v>
      </c>
      <c r="B21" s="218" t="str">
        <f>Station1!E33</f>
        <v>Grind -  tape -  flip -  weld -  grind C/S sidewall</v>
      </c>
      <c r="C21" s="219"/>
      <c r="D21" s="19" t="s">
        <v>246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9">
        <v>4</v>
      </c>
      <c r="K21" s="38">
        <v>4</v>
      </c>
      <c r="L21" s="38">
        <v>0</v>
      </c>
      <c r="M21" s="39">
        <v>0</v>
      </c>
      <c r="N21" s="39">
        <v>0</v>
      </c>
      <c r="O21" s="38">
        <v>0</v>
      </c>
      <c r="P21" s="38">
        <v>3</v>
      </c>
      <c r="Q21" s="38">
        <v>0</v>
      </c>
      <c r="R21" s="38">
        <v>0</v>
      </c>
      <c r="S21" s="38">
        <v>0</v>
      </c>
      <c r="T21" s="20">
        <v>3</v>
      </c>
      <c r="U21" s="21">
        <f t="shared" si="2"/>
        <v>3</v>
      </c>
      <c r="V21" s="22">
        <f t="shared" si="1"/>
        <v>0</v>
      </c>
      <c r="W21" s="217"/>
      <c r="X21" s="217"/>
      <c r="Y21" s="217"/>
      <c r="Z21" s="217"/>
      <c r="AA21" s="217"/>
    </row>
    <row r="22" spans="1:27" ht="50.1" customHeight="1" x14ac:dyDescent="0.45">
      <c r="A22" s="18">
        <v>16</v>
      </c>
      <c r="B22" s="218" t="str">
        <f>Station1!E34</f>
        <v>Lay Out R/S Sidewall</v>
      </c>
      <c r="C22" s="219"/>
      <c r="D22" s="19" t="s">
        <v>246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9">
        <v>4</v>
      </c>
      <c r="K22" s="38">
        <v>4</v>
      </c>
      <c r="L22" s="38">
        <v>0</v>
      </c>
      <c r="M22" s="39">
        <v>0</v>
      </c>
      <c r="N22" s="39">
        <v>0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20">
        <v>3</v>
      </c>
      <c r="U22" s="21">
        <f t="shared" si="2"/>
        <v>2</v>
      </c>
      <c r="V22" s="22">
        <f t="shared" si="1"/>
        <v>-1</v>
      </c>
      <c r="W22" s="217"/>
      <c r="X22" s="217"/>
      <c r="Y22" s="217"/>
      <c r="Z22" s="217"/>
      <c r="AA22" s="217"/>
    </row>
    <row r="23" spans="1:27" ht="50.1" customHeight="1" x14ac:dyDescent="0.45">
      <c r="A23" s="18">
        <v>17</v>
      </c>
      <c r="B23" s="218" t="str">
        <f>Station1!E43</f>
        <v xml:space="preserve">tack R/S sidewall </v>
      </c>
      <c r="C23" s="219"/>
      <c r="D23" s="19" t="s">
        <v>246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9">
        <v>4</v>
      </c>
      <c r="K23" s="38">
        <v>4</v>
      </c>
      <c r="L23" s="38">
        <v>0</v>
      </c>
      <c r="M23" s="39">
        <v>0</v>
      </c>
      <c r="N23" s="39">
        <v>0</v>
      </c>
      <c r="O23" s="38">
        <v>0</v>
      </c>
      <c r="P23" s="38">
        <v>3</v>
      </c>
      <c r="Q23" s="38">
        <v>0</v>
      </c>
      <c r="R23" s="38">
        <v>0</v>
      </c>
      <c r="S23" s="38">
        <v>0</v>
      </c>
      <c r="T23" s="20">
        <v>3</v>
      </c>
      <c r="U23" s="21">
        <f t="shared" si="2"/>
        <v>3</v>
      </c>
      <c r="V23" s="22">
        <f t="shared" si="1"/>
        <v>0</v>
      </c>
      <c r="W23" s="217"/>
      <c r="X23" s="217"/>
      <c r="Y23" s="217"/>
      <c r="Z23" s="217"/>
      <c r="AA23" s="217"/>
    </row>
    <row r="24" spans="1:27" ht="50.1" customHeight="1" x14ac:dyDescent="0.45">
      <c r="A24" s="18">
        <v>18</v>
      </c>
      <c r="B24" s="218" t="str">
        <f>Station1!E44</f>
        <v>weld R/S sidewall</v>
      </c>
      <c r="C24" s="219"/>
      <c r="D24" s="19" t="s">
        <v>246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9">
        <v>4</v>
      </c>
      <c r="K24" s="38">
        <v>4</v>
      </c>
      <c r="L24" s="38">
        <v>0</v>
      </c>
      <c r="M24" s="39">
        <v>0</v>
      </c>
      <c r="N24" s="39">
        <v>0</v>
      </c>
      <c r="O24" s="38">
        <v>0</v>
      </c>
      <c r="P24" s="38">
        <v>3</v>
      </c>
      <c r="Q24" s="38">
        <v>0</v>
      </c>
      <c r="R24" s="38">
        <v>0</v>
      </c>
      <c r="S24" s="38">
        <v>0</v>
      </c>
      <c r="T24" s="20">
        <v>3</v>
      </c>
      <c r="U24" s="21">
        <f t="shared" si="2"/>
        <v>3</v>
      </c>
      <c r="V24" s="22">
        <f t="shared" ref="V24:V41" si="3">U24-T24</f>
        <v>0</v>
      </c>
      <c r="W24" s="217"/>
      <c r="X24" s="217"/>
      <c r="Y24" s="217"/>
      <c r="Z24" s="217"/>
      <c r="AA24" s="217"/>
    </row>
    <row r="25" spans="1:27" ht="50.1" customHeight="1" x14ac:dyDescent="0.45">
      <c r="A25" s="18">
        <v>19</v>
      </c>
      <c r="B25" s="218" t="str">
        <f>Station1!E46</f>
        <v>Grind -  tape -  flip -  weld -  grind R/S sidewall</v>
      </c>
      <c r="C25" s="219"/>
      <c r="D25" s="19" t="s">
        <v>246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9">
        <v>4</v>
      </c>
      <c r="K25" s="38">
        <v>4</v>
      </c>
      <c r="L25" s="38">
        <v>0</v>
      </c>
      <c r="M25" s="39">
        <v>0</v>
      </c>
      <c r="N25" s="39">
        <v>0</v>
      </c>
      <c r="O25" s="38">
        <v>0</v>
      </c>
      <c r="P25" s="38">
        <v>3</v>
      </c>
      <c r="Q25" s="38">
        <v>0</v>
      </c>
      <c r="R25" s="38">
        <v>0</v>
      </c>
      <c r="S25" s="38">
        <v>0</v>
      </c>
      <c r="T25" s="20">
        <v>3</v>
      </c>
      <c r="U25" s="21">
        <f t="shared" si="2"/>
        <v>3</v>
      </c>
      <c r="V25" s="22">
        <f t="shared" si="3"/>
        <v>0</v>
      </c>
      <c r="W25" s="217"/>
      <c r="X25" s="217"/>
      <c r="Y25" s="217"/>
      <c r="Z25" s="217"/>
      <c r="AA25" s="217"/>
    </row>
    <row r="26" spans="1:27" ht="50.1" customHeight="1" x14ac:dyDescent="0.45">
      <c r="A26" s="18">
        <v>20</v>
      </c>
      <c r="B26" s="218" t="str">
        <f>Station1!E47</f>
        <v>prep table</v>
      </c>
      <c r="C26" s="219"/>
      <c r="D26" s="19" t="s">
        <v>246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9">
        <v>4</v>
      </c>
      <c r="K26" s="38">
        <v>4</v>
      </c>
      <c r="L26" s="38">
        <v>0</v>
      </c>
      <c r="M26" s="39">
        <v>0</v>
      </c>
      <c r="N26" s="39">
        <v>0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20">
        <v>3</v>
      </c>
      <c r="U26" s="21">
        <f t="shared" si="2"/>
        <v>2</v>
      </c>
      <c r="V26" s="22">
        <f t="shared" si="3"/>
        <v>-1</v>
      </c>
      <c r="W26" s="217"/>
      <c r="X26" s="217"/>
      <c r="Y26" s="217"/>
      <c r="Z26" s="217"/>
      <c r="AA26" s="217"/>
    </row>
    <row r="27" spans="1:27" ht="50.1" customHeight="1" x14ac:dyDescent="0.45">
      <c r="A27" s="18">
        <v>21</v>
      </c>
      <c r="B27" s="218" t="str">
        <f>Station1!E48</f>
        <v>Lay Out Frame</v>
      </c>
      <c r="C27" s="219"/>
      <c r="D27" s="19" t="s">
        <v>246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9">
        <v>4</v>
      </c>
      <c r="K27" s="38">
        <v>4</v>
      </c>
      <c r="L27" s="38">
        <v>0</v>
      </c>
      <c r="M27" s="39">
        <v>0</v>
      </c>
      <c r="N27" s="39">
        <v>0</v>
      </c>
      <c r="O27" s="38">
        <v>0</v>
      </c>
      <c r="P27" s="38">
        <v>1</v>
      </c>
      <c r="Q27" s="38">
        <v>0</v>
      </c>
      <c r="R27" s="38">
        <v>0</v>
      </c>
      <c r="S27" s="38">
        <v>0</v>
      </c>
      <c r="T27" s="20">
        <v>3</v>
      </c>
      <c r="U27" s="21">
        <f t="shared" si="2"/>
        <v>2</v>
      </c>
      <c r="V27" s="22">
        <f t="shared" si="3"/>
        <v>-1</v>
      </c>
      <c r="W27" s="217"/>
      <c r="X27" s="217"/>
      <c r="Y27" s="217"/>
      <c r="Z27" s="217"/>
      <c r="AA27" s="217"/>
    </row>
    <row r="28" spans="1:27" ht="50.1" customHeight="1" x14ac:dyDescent="0.45">
      <c r="A28" s="18">
        <v>22</v>
      </c>
      <c r="B28" s="218" t="str">
        <f>Station1!E50</f>
        <v>Tack Frame</v>
      </c>
      <c r="C28" s="219"/>
      <c r="D28" s="19" t="s">
        <v>246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9">
        <v>4</v>
      </c>
      <c r="K28" s="38">
        <v>4</v>
      </c>
      <c r="L28" s="38">
        <v>0</v>
      </c>
      <c r="M28" s="39">
        <v>0</v>
      </c>
      <c r="N28" s="39">
        <v>0</v>
      </c>
      <c r="O28" s="38">
        <v>0</v>
      </c>
      <c r="P28" s="38">
        <v>2</v>
      </c>
      <c r="Q28" s="38">
        <v>0</v>
      </c>
      <c r="R28" s="38">
        <v>0</v>
      </c>
      <c r="S28" s="38">
        <v>0</v>
      </c>
      <c r="T28" s="20">
        <v>3</v>
      </c>
      <c r="U28" s="21">
        <f t="shared" si="2"/>
        <v>2</v>
      </c>
      <c r="V28" s="22">
        <f t="shared" si="3"/>
        <v>-1</v>
      </c>
      <c r="W28" s="217"/>
      <c r="X28" s="217"/>
      <c r="Y28" s="217"/>
      <c r="Z28" s="217"/>
      <c r="AA28" s="217"/>
    </row>
    <row r="29" spans="1:27" ht="50.1" customHeight="1" x14ac:dyDescent="0.45">
      <c r="A29" s="18">
        <v>23</v>
      </c>
      <c r="B29" s="218" t="str">
        <f>Station1!E51</f>
        <v>Weld frame</v>
      </c>
      <c r="C29" s="219"/>
      <c r="D29" s="19" t="s">
        <v>246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9">
        <v>4</v>
      </c>
      <c r="K29" s="38">
        <v>4</v>
      </c>
      <c r="L29" s="38">
        <v>0</v>
      </c>
      <c r="M29" s="39">
        <v>0</v>
      </c>
      <c r="N29" s="39">
        <v>0</v>
      </c>
      <c r="O29" s="38">
        <v>0</v>
      </c>
      <c r="P29" s="38">
        <v>3</v>
      </c>
      <c r="Q29" s="38">
        <v>0</v>
      </c>
      <c r="R29" s="38">
        <v>0</v>
      </c>
      <c r="S29" s="38">
        <v>0</v>
      </c>
      <c r="T29" s="20">
        <v>3</v>
      </c>
      <c r="U29" s="21">
        <f t="shared" si="2"/>
        <v>3</v>
      </c>
      <c r="V29" s="22">
        <f t="shared" si="3"/>
        <v>0</v>
      </c>
      <c r="W29" s="217"/>
      <c r="X29" s="217"/>
      <c r="Y29" s="217"/>
      <c r="Z29" s="217"/>
      <c r="AA29" s="217"/>
    </row>
    <row r="30" spans="1:27" ht="50.1" customHeight="1" x14ac:dyDescent="0.45">
      <c r="A30" s="18">
        <v>24</v>
      </c>
      <c r="B30" s="218" t="str">
        <f>Station1!E55</f>
        <v>Drill Weep Holes</v>
      </c>
      <c r="C30" s="219"/>
      <c r="D30" s="19" t="s">
        <v>246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9">
        <v>4</v>
      </c>
      <c r="K30" s="38">
        <v>4</v>
      </c>
      <c r="L30" s="38">
        <v>0</v>
      </c>
      <c r="M30" s="39">
        <v>1</v>
      </c>
      <c r="N30" s="39">
        <v>0</v>
      </c>
      <c r="O30" s="38">
        <v>2</v>
      </c>
      <c r="P30" s="38">
        <v>4</v>
      </c>
      <c r="Q30" s="38">
        <v>0</v>
      </c>
      <c r="R30" s="38">
        <v>0</v>
      </c>
      <c r="S30" s="38">
        <v>0</v>
      </c>
      <c r="T30" s="20">
        <v>3</v>
      </c>
      <c r="U30" s="21">
        <f t="shared" si="2"/>
        <v>3</v>
      </c>
      <c r="V30" s="22">
        <f t="shared" si="3"/>
        <v>0</v>
      </c>
      <c r="W30" s="217"/>
      <c r="X30" s="217"/>
      <c r="Y30" s="217"/>
      <c r="Z30" s="217"/>
      <c r="AA30" s="217"/>
    </row>
    <row r="31" spans="1:27" ht="50.1" customHeight="1" x14ac:dyDescent="0.45">
      <c r="A31" s="18">
        <v>25</v>
      </c>
      <c r="B31" s="218" t="str">
        <f>Station1!E56</f>
        <v>Fresh tank</v>
      </c>
      <c r="C31" s="219"/>
      <c r="D31" s="19" t="s">
        <v>246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9">
        <v>4</v>
      </c>
      <c r="K31" s="38">
        <v>4</v>
      </c>
      <c r="L31" s="38">
        <v>0</v>
      </c>
      <c r="M31" s="39">
        <v>1</v>
      </c>
      <c r="N31" s="39">
        <v>0</v>
      </c>
      <c r="O31" s="38">
        <v>2</v>
      </c>
      <c r="P31" s="38">
        <v>4</v>
      </c>
      <c r="Q31" s="38">
        <v>0</v>
      </c>
      <c r="R31" s="38">
        <v>0</v>
      </c>
      <c r="S31" s="38">
        <v>0</v>
      </c>
      <c r="T31" s="20">
        <v>3</v>
      </c>
      <c r="U31" s="21">
        <f t="shared" si="2"/>
        <v>3</v>
      </c>
      <c r="V31" s="22">
        <f t="shared" si="3"/>
        <v>0</v>
      </c>
      <c r="W31" s="217"/>
      <c r="X31" s="217"/>
      <c r="Y31" s="217"/>
      <c r="Z31" s="217"/>
      <c r="AA31" s="217"/>
    </row>
    <row r="32" spans="1:27" ht="50.1" customHeight="1" x14ac:dyDescent="0.45">
      <c r="A32" s="18">
        <v>26</v>
      </c>
      <c r="B32" s="218" t="str">
        <f>Station1!E57</f>
        <v xml:space="preserve">Waste tanks </v>
      </c>
      <c r="C32" s="219"/>
      <c r="D32" s="19" t="s">
        <v>246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9">
        <v>4</v>
      </c>
      <c r="K32" s="38">
        <v>4</v>
      </c>
      <c r="L32" s="38">
        <v>0</v>
      </c>
      <c r="M32" s="39">
        <v>1</v>
      </c>
      <c r="N32" s="39">
        <v>0</v>
      </c>
      <c r="O32" s="38">
        <v>2</v>
      </c>
      <c r="P32" s="38">
        <v>4</v>
      </c>
      <c r="Q32" s="38">
        <v>0</v>
      </c>
      <c r="R32" s="38">
        <v>0</v>
      </c>
      <c r="S32" s="38">
        <v>0</v>
      </c>
      <c r="T32" s="20">
        <v>3</v>
      </c>
      <c r="U32" s="21">
        <f t="shared" si="2"/>
        <v>3</v>
      </c>
      <c r="V32" s="22">
        <f t="shared" si="3"/>
        <v>0</v>
      </c>
      <c r="W32" s="217"/>
      <c r="X32" s="217"/>
      <c r="Y32" s="217"/>
      <c r="Z32" s="217"/>
      <c r="AA32" s="217"/>
    </row>
    <row r="33" spans="1:27" ht="50.1" customHeight="1" x14ac:dyDescent="0.45">
      <c r="A33" s="18">
        <v>27</v>
      </c>
      <c r="B33" s="218" t="str">
        <f>Station1!E59</f>
        <v>Tank wiring and plumbing hook up</v>
      </c>
      <c r="C33" s="219"/>
      <c r="D33" s="19" t="s">
        <v>246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4</v>
      </c>
      <c r="K33" s="38">
        <v>4</v>
      </c>
      <c r="L33" s="38">
        <v>0</v>
      </c>
      <c r="M33" s="39">
        <v>1</v>
      </c>
      <c r="N33" s="39">
        <v>0</v>
      </c>
      <c r="O33" s="38">
        <v>1</v>
      </c>
      <c r="P33" s="38">
        <v>3</v>
      </c>
      <c r="Q33" s="38">
        <v>0</v>
      </c>
      <c r="R33" s="38">
        <v>0</v>
      </c>
      <c r="S33" s="38">
        <v>0</v>
      </c>
      <c r="T33" s="20">
        <v>3</v>
      </c>
      <c r="U33" s="21">
        <f t="shared" si="2"/>
        <v>3</v>
      </c>
      <c r="V33" s="22">
        <f t="shared" si="3"/>
        <v>0</v>
      </c>
      <c r="W33" s="217"/>
      <c r="X33" s="217"/>
      <c r="Y33" s="217"/>
      <c r="Z33" s="217"/>
      <c r="AA33" s="217"/>
    </row>
    <row r="34" spans="1:27" ht="50.1" customHeight="1" x14ac:dyDescent="0.45">
      <c r="A34" s="18">
        <v>28</v>
      </c>
      <c r="B34" s="218" t="str">
        <f>Station1!E61</f>
        <v xml:space="preserve">Set Axles </v>
      </c>
      <c r="C34" s="219"/>
      <c r="D34" s="19" t="s">
        <v>246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4</v>
      </c>
      <c r="K34" s="38">
        <v>4</v>
      </c>
      <c r="L34" s="38">
        <v>0</v>
      </c>
      <c r="M34" s="39">
        <v>1</v>
      </c>
      <c r="N34" s="39">
        <v>0</v>
      </c>
      <c r="O34" s="38">
        <v>1</v>
      </c>
      <c r="P34" s="38">
        <v>4</v>
      </c>
      <c r="Q34" s="38">
        <v>0</v>
      </c>
      <c r="R34" s="38">
        <v>0</v>
      </c>
      <c r="S34" s="38">
        <v>0</v>
      </c>
      <c r="T34" s="20">
        <v>3</v>
      </c>
      <c r="U34" s="21">
        <f t="shared" si="2"/>
        <v>3</v>
      </c>
      <c r="V34" s="22">
        <f t="shared" si="3"/>
        <v>0</v>
      </c>
      <c r="W34" s="217"/>
      <c r="X34" s="217"/>
      <c r="Y34" s="217"/>
      <c r="Z34" s="217"/>
      <c r="AA34" s="217"/>
    </row>
    <row r="35" spans="1:27" ht="50.1" customHeight="1" x14ac:dyDescent="0.45">
      <c r="A35" s="18">
        <v>29</v>
      </c>
      <c r="B35" s="218" t="str">
        <f>Station1!E62</f>
        <v>Brake wires</v>
      </c>
      <c r="C35" s="219"/>
      <c r="D35" s="19" t="s">
        <v>246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9">
        <v>4</v>
      </c>
      <c r="K35" s="38">
        <v>4</v>
      </c>
      <c r="L35" s="38">
        <v>0</v>
      </c>
      <c r="M35" s="39">
        <v>0</v>
      </c>
      <c r="N35" s="39">
        <v>0</v>
      </c>
      <c r="O35" s="38">
        <v>2</v>
      </c>
      <c r="P35" s="38">
        <v>3</v>
      </c>
      <c r="Q35" s="38">
        <v>0</v>
      </c>
      <c r="R35" s="38">
        <v>0</v>
      </c>
      <c r="S35" s="38">
        <v>0</v>
      </c>
      <c r="T35" s="20">
        <v>3</v>
      </c>
      <c r="U35" s="21">
        <f t="shared" si="2"/>
        <v>3</v>
      </c>
      <c r="V35" s="22">
        <f t="shared" si="3"/>
        <v>0</v>
      </c>
      <c r="W35" s="217"/>
      <c r="X35" s="217"/>
      <c r="Y35" s="217"/>
      <c r="Z35" s="217"/>
      <c r="AA35" s="217"/>
    </row>
    <row r="36" spans="1:27" ht="50.1" customHeight="1" x14ac:dyDescent="0.45">
      <c r="A36" s="18">
        <v>30</v>
      </c>
      <c r="B36" s="218" t="str">
        <f>Station1!E63</f>
        <v>Stamp VIN on Frame</v>
      </c>
      <c r="C36" s="219"/>
      <c r="D36" s="19" t="s">
        <v>246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9">
        <v>4</v>
      </c>
      <c r="K36" s="38">
        <v>4</v>
      </c>
      <c r="L36" s="38">
        <v>0</v>
      </c>
      <c r="M36" s="39">
        <v>0</v>
      </c>
      <c r="N36" s="39">
        <v>0</v>
      </c>
      <c r="O36" s="38">
        <v>0</v>
      </c>
      <c r="P36" s="38">
        <v>4</v>
      </c>
      <c r="Q36" s="38">
        <v>0</v>
      </c>
      <c r="R36" s="38">
        <v>0</v>
      </c>
      <c r="S36" s="38">
        <v>0</v>
      </c>
      <c r="T36" s="20">
        <v>3</v>
      </c>
      <c r="U36" s="21">
        <f t="shared" si="2"/>
        <v>3</v>
      </c>
      <c r="V36" s="22">
        <f t="shared" si="3"/>
        <v>0</v>
      </c>
      <c r="W36" s="217"/>
      <c r="X36" s="217"/>
      <c r="Y36" s="217"/>
      <c r="Z36" s="217"/>
      <c r="AA36" s="217"/>
    </row>
    <row r="37" spans="1:27" ht="50.1" customHeight="1" x14ac:dyDescent="0.45">
      <c r="A37" s="18">
        <v>31</v>
      </c>
      <c r="B37" s="218" t="str">
        <f>Station1!E64</f>
        <v>Run fuel lines &amp; carb canister for Gen</v>
      </c>
      <c r="C37" s="219"/>
      <c r="D37" s="19" t="s">
        <v>246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9">
        <v>3</v>
      </c>
      <c r="K37" s="38">
        <v>3</v>
      </c>
      <c r="L37" s="38">
        <v>0</v>
      </c>
      <c r="M37" s="39">
        <v>0</v>
      </c>
      <c r="N37" s="39">
        <v>0</v>
      </c>
      <c r="O37" s="38">
        <v>1</v>
      </c>
      <c r="P37" s="38">
        <v>3</v>
      </c>
      <c r="Q37" s="38">
        <v>0</v>
      </c>
      <c r="R37" s="38">
        <v>0</v>
      </c>
      <c r="S37" s="38">
        <v>0</v>
      </c>
      <c r="T37" s="20">
        <v>3</v>
      </c>
      <c r="U37" s="21">
        <f t="shared" si="2"/>
        <v>3</v>
      </c>
      <c r="V37" s="22">
        <f t="shared" si="3"/>
        <v>0</v>
      </c>
      <c r="W37" s="217"/>
      <c r="X37" s="217"/>
      <c r="Y37" s="217"/>
      <c r="Z37" s="217"/>
      <c r="AA37" s="217"/>
    </row>
    <row r="38" spans="1:27" ht="50.1" customHeight="1" x14ac:dyDescent="0.45">
      <c r="A38" s="18">
        <v>32</v>
      </c>
      <c r="B38" s="218" t="str">
        <f>Station1!E66</f>
        <v>Install wheels</v>
      </c>
      <c r="C38" s="219"/>
      <c r="D38" s="19" t="s">
        <v>246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9">
        <v>4</v>
      </c>
      <c r="K38" s="38">
        <v>4</v>
      </c>
      <c r="L38" s="38">
        <v>0</v>
      </c>
      <c r="M38" s="39">
        <v>2</v>
      </c>
      <c r="N38" s="39">
        <v>0</v>
      </c>
      <c r="O38" s="38">
        <v>2</v>
      </c>
      <c r="P38" s="38">
        <v>4</v>
      </c>
      <c r="Q38" s="38">
        <v>0</v>
      </c>
      <c r="R38" s="38">
        <v>0</v>
      </c>
      <c r="S38" s="38">
        <v>0</v>
      </c>
      <c r="T38" s="20">
        <v>3</v>
      </c>
      <c r="U38" s="21">
        <f t="shared" si="2"/>
        <v>3</v>
      </c>
      <c r="V38" s="22">
        <f t="shared" si="3"/>
        <v>0</v>
      </c>
      <c r="W38" s="217"/>
      <c r="X38" s="217"/>
      <c r="Y38" s="217"/>
      <c r="Z38" s="217"/>
      <c r="AA38" s="217"/>
    </row>
    <row r="39" spans="1:27" ht="50.1" customHeight="1" x14ac:dyDescent="0.45">
      <c r="A39" s="18">
        <v>33</v>
      </c>
      <c r="B39" s="218" t="str">
        <f>Station1!E67</f>
        <v>Install Jacks -  Sewer Hose -  Spare Tire Rack -  sewage hose holder</v>
      </c>
      <c r="C39" s="219"/>
      <c r="D39" s="19" t="s">
        <v>246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4</v>
      </c>
      <c r="K39" s="38">
        <v>4</v>
      </c>
      <c r="L39" s="38">
        <v>0</v>
      </c>
      <c r="M39" s="39">
        <v>1</v>
      </c>
      <c r="N39" s="39">
        <v>0</v>
      </c>
      <c r="O39" s="38">
        <v>1</v>
      </c>
      <c r="P39" s="38">
        <v>4</v>
      </c>
      <c r="Q39" s="38">
        <v>0</v>
      </c>
      <c r="R39" s="38">
        <v>0</v>
      </c>
      <c r="S39" s="38">
        <v>0</v>
      </c>
      <c r="T39" s="20">
        <v>3</v>
      </c>
      <c r="U39" s="21">
        <f t="shared" si="2"/>
        <v>3</v>
      </c>
      <c r="V39" s="22">
        <f t="shared" si="3"/>
        <v>0</v>
      </c>
      <c r="W39" s="217"/>
      <c r="X39" s="217"/>
      <c r="Y39" s="217"/>
      <c r="Z39" s="217"/>
      <c r="AA39" s="217"/>
    </row>
    <row r="40" spans="1:27" ht="50.1" customHeight="1" x14ac:dyDescent="0.45">
      <c r="A40" s="18">
        <v>34</v>
      </c>
      <c r="B40" s="218" t="str">
        <f>Station1!E68</f>
        <v>build fenderettes</v>
      </c>
      <c r="C40" s="219"/>
      <c r="D40" s="19" t="s">
        <v>246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9">
        <v>4</v>
      </c>
      <c r="K40" s="38">
        <v>4</v>
      </c>
      <c r="L40" s="38">
        <v>0</v>
      </c>
      <c r="M40" s="39">
        <v>1</v>
      </c>
      <c r="N40" s="39">
        <v>0</v>
      </c>
      <c r="O40" s="38">
        <v>1</v>
      </c>
      <c r="P40" s="38">
        <v>4</v>
      </c>
      <c r="Q40" s="38">
        <v>0</v>
      </c>
      <c r="R40" s="38">
        <v>0</v>
      </c>
      <c r="S40" s="38">
        <v>0</v>
      </c>
      <c r="T40" s="20">
        <v>3</v>
      </c>
      <c r="U40" s="21">
        <f t="shared" si="2"/>
        <v>3</v>
      </c>
      <c r="V40" s="22">
        <f t="shared" si="3"/>
        <v>0</v>
      </c>
      <c r="W40" s="217"/>
      <c r="X40" s="217"/>
      <c r="Y40" s="217"/>
      <c r="Z40" s="217"/>
      <c r="AA40" s="217"/>
    </row>
    <row r="41" spans="1:27" ht="50.1" customHeight="1" x14ac:dyDescent="0.45">
      <c r="A41" s="18">
        <v>35</v>
      </c>
      <c r="B41" s="218" t="e">
        <f>Station1!#REF!</f>
        <v>#REF!</v>
      </c>
      <c r="C41" s="219"/>
      <c r="D41" s="19" t="s">
        <v>246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9">
        <v>4</v>
      </c>
      <c r="K41" s="38">
        <v>4</v>
      </c>
      <c r="L41" s="38">
        <v>0</v>
      </c>
      <c r="M41" s="39">
        <v>1</v>
      </c>
      <c r="N41" s="39">
        <v>0</v>
      </c>
      <c r="O41" s="38">
        <v>3</v>
      </c>
      <c r="P41" s="38">
        <v>4</v>
      </c>
      <c r="Q41" s="38">
        <v>0</v>
      </c>
      <c r="R41" s="38">
        <v>0</v>
      </c>
      <c r="S41" s="38">
        <v>0</v>
      </c>
      <c r="T41" s="20">
        <v>3</v>
      </c>
      <c r="U41" s="21">
        <f t="shared" si="2"/>
        <v>4</v>
      </c>
      <c r="V41" s="22">
        <f t="shared" si="3"/>
        <v>1</v>
      </c>
      <c r="W41" s="217"/>
      <c r="X41" s="217"/>
      <c r="Y41" s="217"/>
      <c r="Z41" s="217"/>
      <c r="AA41" s="217"/>
    </row>
    <row r="42" spans="1:27" ht="23.25" customHeight="1" x14ac:dyDescent="0.35">
      <c r="A42" s="220"/>
      <c r="B42" s="221"/>
      <c r="C42" s="221"/>
      <c r="D42" s="226"/>
      <c r="E42" s="222">
        <f t="shared" ref="E42:S42" si="4">((SUM(E7:E41)/COUNT(E7:E41))/8)*100</f>
        <v>0</v>
      </c>
      <c r="F42" s="222">
        <f t="shared" si="4"/>
        <v>0</v>
      </c>
      <c r="G42" s="222">
        <f t="shared" si="4"/>
        <v>0</v>
      </c>
      <c r="H42" s="222">
        <f t="shared" si="4"/>
        <v>0</v>
      </c>
      <c r="I42" s="222">
        <f t="shared" si="4"/>
        <v>0</v>
      </c>
      <c r="J42" s="222">
        <f t="shared" si="4"/>
        <v>49.285714285714292</v>
      </c>
      <c r="K42" s="222">
        <f t="shared" si="4"/>
        <v>49.285714285714292</v>
      </c>
      <c r="L42" s="222">
        <f t="shared" si="4"/>
        <v>0</v>
      </c>
      <c r="M42" s="222">
        <f t="shared" si="4"/>
        <v>3.5714285714285712</v>
      </c>
      <c r="N42" s="222">
        <f t="shared" si="4"/>
        <v>0</v>
      </c>
      <c r="O42" s="222">
        <f t="shared" si="4"/>
        <v>7.1428571428571423</v>
      </c>
      <c r="P42" s="222">
        <f t="shared" si="4"/>
        <v>37.142857142857146</v>
      </c>
      <c r="Q42" s="40"/>
      <c r="R42" s="40"/>
      <c r="S42" s="222">
        <f t="shared" si="4"/>
        <v>0</v>
      </c>
      <c r="T42" s="225"/>
      <c r="U42" s="225"/>
      <c r="V42" s="225"/>
      <c r="W42" s="230" t="s">
        <v>234</v>
      </c>
      <c r="X42" s="231"/>
      <c r="Y42" s="231"/>
      <c r="Z42" s="231"/>
      <c r="AA42" s="232"/>
    </row>
    <row r="43" spans="1:27" ht="23.25" x14ac:dyDescent="0.35">
      <c r="A43" s="220"/>
      <c r="B43" s="221"/>
      <c r="C43" s="221"/>
      <c r="D43" s="227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41"/>
      <c r="R43" s="41"/>
      <c r="S43" s="223"/>
      <c r="T43" s="225"/>
      <c r="U43" s="225"/>
      <c r="V43" s="225"/>
      <c r="W43" s="23"/>
      <c r="X43" s="23"/>
      <c r="Y43" s="233" t="s">
        <v>235</v>
      </c>
      <c r="Z43" s="234"/>
      <c r="AA43" s="235"/>
    </row>
    <row r="44" spans="1:27" ht="23.25" x14ac:dyDescent="0.35">
      <c r="A44" s="220"/>
      <c r="B44" s="220"/>
      <c r="C44" s="220"/>
      <c r="D44" s="227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41"/>
      <c r="R44" s="41"/>
      <c r="S44" s="223"/>
      <c r="T44" s="225"/>
      <c r="U44" s="225"/>
      <c r="V44" s="225"/>
      <c r="W44" s="23">
        <v>0</v>
      </c>
      <c r="X44" s="23">
        <v>0</v>
      </c>
      <c r="Y44" s="236" t="s">
        <v>236</v>
      </c>
      <c r="Z44" s="237"/>
      <c r="AA44" s="238"/>
    </row>
    <row r="45" spans="1:27" ht="23.25" x14ac:dyDescent="0.35">
      <c r="A45" s="220"/>
      <c r="B45" s="220"/>
      <c r="C45" s="220"/>
      <c r="D45" s="227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41"/>
      <c r="R45" s="41"/>
      <c r="S45" s="223"/>
      <c r="T45" s="225"/>
      <c r="U45" s="225"/>
      <c r="V45" s="225"/>
      <c r="W45" s="23">
        <v>1</v>
      </c>
      <c r="X45" s="23">
        <v>1</v>
      </c>
      <c r="Y45" s="24" t="s">
        <v>237</v>
      </c>
      <c r="Z45" s="25"/>
      <c r="AA45" s="26"/>
    </row>
    <row r="46" spans="1:27" ht="23.25" customHeight="1" x14ac:dyDescent="0.35">
      <c r="A46" s="220"/>
      <c r="B46" s="220"/>
      <c r="C46" s="220"/>
      <c r="D46" s="227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41"/>
      <c r="R46" s="41"/>
      <c r="S46" s="223"/>
      <c r="T46" s="225"/>
      <c r="U46" s="225"/>
      <c r="V46" s="225"/>
      <c r="W46" s="23">
        <v>2</v>
      </c>
      <c r="X46" s="23">
        <v>2</v>
      </c>
      <c r="Y46" s="24" t="s">
        <v>238</v>
      </c>
      <c r="Z46" s="25"/>
      <c r="AA46" s="26"/>
    </row>
    <row r="47" spans="1:27" ht="23.25" x14ac:dyDescent="0.35">
      <c r="A47" s="220"/>
      <c r="B47" s="220"/>
      <c r="C47" s="220"/>
      <c r="D47" s="227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41"/>
      <c r="R47" s="41"/>
      <c r="S47" s="223"/>
      <c r="T47" s="225"/>
      <c r="U47" s="225"/>
      <c r="V47" s="225"/>
      <c r="W47" s="23">
        <v>3</v>
      </c>
      <c r="X47" s="23">
        <v>3</v>
      </c>
      <c r="Y47" s="24" t="s">
        <v>239</v>
      </c>
      <c r="Z47" s="25"/>
      <c r="AA47" s="26"/>
    </row>
    <row r="48" spans="1:27" ht="23.25" x14ac:dyDescent="0.35">
      <c r="A48" s="220"/>
      <c r="B48" s="220"/>
      <c r="C48" s="220"/>
      <c r="D48" s="228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42"/>
      <c r="R48" s="42"/>
      <c r="S48" s="224"/>
      <c r="T48" s="225"/>
      <c r="U48" s="225"/>
      <c r="V48" s="225"/>
      <c r="W48" s="23">
        <v>4</v>
      </c>
      <c r="X48" s="23">
        <v>4</v>
      </c>
      <c r="Y48" s="24" t="s">
        <v>240</v>
      </c>
      <c r="Z48" s="25"/>
      <c r="AA48" s="26" t="s">
        <v>215</v>
      </c>
    </row>
    <row r="49" spans="1:15" customFormat="1" ht="28.5" x14ac:dyDescent="0.45">
      <c r="A49" s="125"/>
      <c r="F49" s="44"/>
      <c r="G49" s="43"/>
      <c r="H49" s="44"/>
      <c r="I49" s="44"/>
      <c r="J49" s="43"/>
      <c r="K49" s="43"/>
      <c r="L49" s="43"/>
      <c r="M49" s="43"/>
      <c r="N49" s="44"/>
      <c r="O49" s="44"/>
    </row>
  </sheetData>
  <mergeCells count="117">
    <mergeCell ref="A6:C6"/>
    <mergeCell ref="S2:S6"/>
    <mergeCell ref="K2:K6"/>
    <mergeCell ref="L2:L6"/>
    <mergeCell ref="M2:M6"/>
    <mergeCell ref="N2:N6"/>
    <mergeCell ref="O2:O6"/>
    <mergeCell ref="P2:P6"/>
    <mergeCell ref="A1:C2"/>
    <mergeCell ref="D1:V1"/>
    <mergeCell ref="Q2:Q6"/>
    <mergeCell ref="R2:R6"/>
    <mergeCell ref="W1:AA6"/>
    <mergeCell ref="D2:D6"/>
    <mergeCell ref="E2:E6"/>
    <mergeCell ref="F2:F6"/>
    <mergeCell ref="G2:G6"/>
    <mergeCell ref="H2:H6"/>
    <mergeCell ref="B13:C13"/>
    <mergeCell ref="W13:AA13"/>
    <mergeCell ref="B14:C14"/>
    <mergeCell ref="W14:AA14"/>
    <mergeCell ref="I2:I6"/>
    <mergeCell ref="J2:J6"/>
    <mergeCell ref="B7:C7"/>
    <mergeCell ref="W7:AA7"/>
    <mergeCell ref="B8:C8"/>
    <mergeCell ref="W8:AA8"/>
    <mergeCell ref="B9:C9"/>
    <mergeCell ref="W9:AA9"/>
    <mergeCell ref="T2:T6"/>
    <mergeCell ref="U2:U6"/>
    <mergeCell ref="V2:V6"/>
    <mergeCell ref="A3:B3"/>
    <mergeCell ref="A4:B4"/>
    <mergeCell ref="A5:B5"/>
    <mergeCell ref="B15:C15"/>
    <mergeCell ref="W15:AA15"/>
    <mergeCell ref="B10:C10"/>
    <mergeCell ref="W10:AA10"/>
    <mergeCell ref="B11:C11"/>
    <mergeCell ref="W11:AA11"/>
    <mergeCell ref="B12:C12"/>
    <mergeCell ref="W12:AA12"/>
    <mergeCell ref="B19:C19"/>
    <mergeCell ref="W19:AA19"/>
    <mergeCell ref="V42:V48"/>
    <mergeCell ref="W42:AA42"/>
    <mergeCell ref="Y43:AA43"/>
    <mergeCell ref="Y44:AA44"/>
    <mergeCell ref="F42:F48"/>
    <mergeCell ref="G42:G48"/>
    <mergeCell ref="H42:H48"/>
    <mergeCell ref="P42:P48"/>
    <mergeCell ref="S42:S48"/>
    <mergeCell ref="I42:I48"/>
    <mergeCell ref="J42:J48"/>
    <mergeCell ref="K42:K48"/>
    <mergeCell ref="L42:L48"/>
    <mergeCell ref="M42:M48"/>
    <mergeCell ref="N42:N48"/>
    <mergeCell ref="U42:U48"/>
    <mergeCell ref="O42:O48"/>
    <mergeCell ref="B20:C20"/>
    <mergeCell ref="W20:AA20"/>
    <mergeCell ref="B21:C21"/>
    <mergeCell ref="W21:AA21"/>
    <mergeCell ref="B16:C16"/>
    <mergeCell ref="W16:AA16"/>
    <mergeCell ref="B17:C17"/>
    <mergeCell ref="W17:AA17"/>
    <mergeCell ref="B18:C18"/>
    <mergeCell ref="W18:AA18"/>
    <mergeCell ref="B34:C34"/>
    <mergeCell ref="B35:C35"/>
    <mergeCell ref="A42:C48"/>
    <mergeCell ref="E42:E48"/>
    <mergeCell ref="T42:T48"/>
    <mergeCell ref="B40:C40"/>
    <mergeCell ref="D42:D48"/>
    <mergeCell ref="B41:C41"/>
    <mergeCell ref="B36:C36"/>
    <mergeCell ref="B37:C37"/>
    <mergeCell ref="B38:C38"/>
    <mergeCell ref="B39:C39"/>
    <mergeCell ref="B22:C22"/>
    <mergeCell ref="W22:AA22"/>
    <mergeCell ref="B23:C23"/>
    <mergeCell ref="W23:AA23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9:C29"/>
    <mergeCell ref="W32:AA32"/>
    <mergeCell ref="W35:AA35"/>
    <mergeCell ref="W40:AA40"/>
    <mergeCell ref="W41:AA41"/>
    <mergeCell ref="W31:AA31"/>
    <mergeCell ref="W33:AA33"/>
    <mergeCell ref="W24:AA24"/>
    <mergeCell ref="W25:AA25"/>
    <mergeCell ref="W26:AA26"/>
    <mergeCell ref="W27:AA27"/>
    <mergeCell ref="W28:AA28"/>
    <mergeCell ref="W29:AA29"/>
    <mergeCell ref="W30:AA30"/>
    <mergeCell ref="W36:AA36"/>
    <mergeCell ref="W34:AA34"/>
    <mergeCell ref="W37:AA37"/>
    <mergeCell ref="W38:AA38"/>
    <mergeCell ref="W39:AA39"/>
  </mergeCells>
  <conditionalFormatting sqref="X44:X48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5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5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25" right="0.25" top="0.5" bottom="0.25" header="0.3" footer="0.3"/>
  <pageSetup paperSize="17" scale="4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T4" sqref="T4"/>
    </sheetView>
  </sheetViews>
  <sheetFormatPr defaultColWidth="8.85546875" defaultRowHeight="15" x14ac:dyDescent="0.25"/>
  <cols>
    <col min="1" max="1" width="10.140625" bestFit="1" customWidth="1"/>
    <col min="2" max="2" width="11.42578125" customWidth="1"/>
    <col min="3" max="3" width="12.42578125" bestFit="1" customWidth="1"/>
    <col min="4" max="4" width="15.140625" bestFit="1" customWidth="1"/>
    <col min="5" max="5" width="11.7109375" bestFit="1" customWidth="1"/>
    <col min="6" max="6" width="11.140625" bestFit="1" customWidth="1"/>
    <col min="7" max="7" width="14" customWidth="1"/>
    <col min="8" max="8" width="16.140625" bestFit="1" customWidth="1"/>
    <col min="9" max="9" width="13.28515625" customWidth="1"/>
    <col min="10" max="10" width="12.42578125" customWidth="1"/>
    <col min="11" max="11" width="10.7109375" customWidth="1"/>
    <col min="12" max="12" width="13.85546875" bestFit="1" customWidth="1"/>
    <col min="13" max="13" width="14.28515625" bestFit="1" customWidth="1"/>
    <col min="14" max="14" width="13.140625" customWidth="1"/>
    <col min="15" max="15" width="11" bestFit="1" customWidth="1"/>
    <col min="16" max="16" width="17.140625" customWidth="1"/>
    <col min="17" max="17" width="14.28515625" customWidth="1"/>
    <col min="18" max="18" width="12" customWidth="1"/>
    <col min="19" max="19" width="15.42578125" customWidth="1"/>
  </cols>
  <sheetData>
    <row r="1" spans="1:19" x14ac:dyDescent="0.25">
      <c r="A1" t="s">
        <v>241</v>
      </c>
      <c r="B1" t="s">
        <v>250</v>
      </c>
      <c r="C1" t="s">
        <v>242</v>
      </c>
      <c r="D1" t="s">
        <v>227</v>
      </c>
      <c r="E1" t="s">
        <v>243</v>
      </c>
      <c r="F1" t="s">
        <v>244</v>
      </c>
      <c r="G1" t="s">
        <v>330</v>
      </c>
      <c r="H1" t="s">
        <v>245</v>
      </c>
      <c r="I1" t="s">
        <v>331</v>
      </c>
      <c r="J1" t="s">
        <v>333</v>
      </c>
      <c r="K1" t="s">
        <v>334</v>
      </c>
      <c r="L1" t="s">
        <v>335</v>
      </c>
      <c r="M1" t="s">
        <v>336</v>
      </c>
      <c r="N1" t="s">
        <v>337</v>
      </c>
      <c r="O1" t="s">
        <v>338</v>
      </c>
      <c r="P1" t="s">
        <v>332</v>
      </c>
      <c r="Q1" t="s">
        <v>339</v>
      </c>
      <c r="R1" t="s">
        <v>340</v>
      </c>
      <c r="S1" t="s">
        <v>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zoomScalePageLayoutView="70" workbookViewId="0">
      <selection activeCell="M26" sqref="M26"/>
    </sheetView>
  </sheetViews>
  <sheetFormatPr defaultColWidth="8.85546875" defaultRowHeight="15" x14ac:dyDescent="0.25"/>
  <cols>
    <col min="1" max="1" width="6.7109375" customWidth="1"/>
    <col min="2" max="2" width="36" customWidth="1"/>
    <col min="3" max="3" width="20" customWidth="1"/>
    <col min="4" max="4" width="12.7109375" customWidth="1"/>
    <col min="5" max="9" width="12.7109375" style="43" hidden="1" customWidth="1"/>
    <col min="10" max="11" width="12.7109375" style="43" customWidth="1"/>
    <col min="12" max="12" width="12.7109375" style="43" hidden="1" customWidth="1"/>
    <col min="13" max="13" width="12.7109375" style="43" customWidth="1"/>
    <col min="14" max="14" width="12.7109375" style="43" hidden="1" customWidth="1"/>
    <col min="15" max="16" width="12.7109375" style="43" customWidth="1"/>
    <col min="17" max="17" width="12.7109375" style="43" hidden="1" customWidth="1"/>
    <col min="18" max="19" width="12.7109375" style="43" customWidth="1"/>
    <col min="20" max="22" width="12.7109375" customWidth="1"/>
    <col min="23" max="26" width="9.7109375" customWidth="1"/>
    <col min="27" max="27" width="43.42578125" customWidth="1"/>
  </cols>
  <sheetData>
    <row r="1" spans="1:27" ht="31.5" x14ac:dyDescent="0.5">
      <c r="A1" s="258" t="s">
        <v>249</v>
      </c>
      <c r="B1" s="258"/>
      <c r="C1" s="258"/>
      <c r="D1" s="259" t="s">
        <v>225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1"/>
      <c r="W1" s="239" t="s">
        <v>226</v>
      </c>
      <c r="X1" s="239"/>
      <c r="Y1" s="239"/>
      <c r="Z1" s="239"/>
      <c r="AA1" s="239"/>
    </row>
    <row r="2" spans="1:27" s="14" customFormat="1" ht="87" customHeight="1" x14ac:dyDescent="0.5">
      <c r="A2" s="258"/>
      <c r="B2" s="258"/>
      <c r="C2" s="258"/>
      <c r="D2" s="240" t="s">
        <v>312</v>
      </c>
      <c r="E2" s="243" t="str">
        <f>'Employee List'!A1</f>
        <v>Dale Davis</v>
      </c>
      <c r="F2" s="243" t="str">
        <f>'Employee List'!C1</f>
        <v>Ian Kettering</v>
      </c>
      <c r="G2" s="243" t="str">
        <f>'Employee List'!D1</f>
        <v>Jason Schlabach</v>
      </c>
      <c r="H2" s="243" t="str">
        <f>'Employee List'!E1</f>
        <v>Cristy Miller</v>
      </c>
      <c r="I2" s="243" t="str">
        <f>'Employee List'!F1</f>
        <v>Mark Cosby</v>
      </c>
      <c r="J2" s="243" t="str">
        <f>'Employee List'!G1</f>
        <v>leon schwartz</v>
      </c>
      <c r="K2" s="243" t="str">
        <f>'Employee List'!K1</f>
        <v>rob smith</v>
      </c>
      <c r="L2" s="243"/>
      <c r="M2" s="243" t="str">
        <f>'Employee List'!J1</f>
        <v>brian miller</v>
      </c>
      <c r="N2" s="243"/>
      <c r="O2" s="243" t="str">
        <f>'Employee List'!H1</f>
        <v>Leon Hochstetler</v>
      </c>
      <c r="P2" s="243" t="str">
        <f>'Employee List'!I1</f>
        <v>heath hawkins</v>
      </c>
      <c r="Q2" s="243"/>
      <c r="R2" s="262"/>
      <c r="S2" s="243"/>
      <c r="T2" s="244" t="s">
        <v>228</v>
      </c>
      <c r="U2" s="247" t="s">
        <v>229</v>
      </c>
      <c r="V2" s="248" t="s">
        <v>230</v>
      </c>
      <c r="W2" s="239"/>
      <c r="X2" s="239"/>
      <c r="Y2" s="239"/>
      <c r="Z2" s="239"/>
      <c r="AA2" s="239"/>
    </row>
    <row r="3" spans="1:27" s="14" customFormat="1" ht="27.95" customHeight="1" x14ac:dyDescent="0.5">
      <c r="A3" s="249" t="s">
        <v>409</v>
      </c>
      <c r="B3" s="250"/>
      <c r="C3" s="15" t="s">
        <v>231</v>
      </c>
      <c r="D3" s="241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63"/>
      <c r="S3" s="243"/>
      <c r="T3" s="245"/>
      <c r="U3" s="248"/>
      <c r="V3" s="248"/>
      <c r="W3" s="239"/>
      <c r="X3" s="239"/>
      <c r="Y3" s="239"/>
      <c r="Z3" s="239"/>
      <c r="AA3" s="239"/>
    </row>
    <row r="4" spans="1:27" s="14" customFormat="1" ht="27.95" customHeight="1" x14ac:dyDescent="0.5">
      <c r="A4" s="251" t="s">
        <v>248</v>
      </c>
      <c r="B4" s="252"/>
      <c r="C4" s="16">
        <f ca="1">TODAY()</f>
        <v>42692</v>
      </c>
      <c r="D4" s="241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63"/>
      <c r="S4" s="243"/>
      <c r="T4" s="245"/>
      <c r="U4" s="248"/>
      <c r="V4" s="248"/>
      <c r="W4" s="239"/>
      <c r="X4" s="239"/>
      <c r="Y4" s="239"/>
      <c r="Z4" s="239"/>
      <c r="AA4" s="239"/>
    </row>
    <row r="5" spans="1:27" s="14" customFormat="1" ht="27.95" customHeight="1" x14ac:dyDescent="0.5">
      <c r="A5" s="253" t="s">
        <v>215</v>
      </c>
      <c r="B5" s="254"/>
      <c r="C5" s="17" t="s">
        <v>215</v>
      </c>
      <c r="D5" s="241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63"/>
      <c r="S5" s="243"/>
      <c r="T5" s="245"/>
      <c r="U5" s="248"/>
      <c r="V5" s="248"/>
      <c r="W5" s="239"/>
      <c r="X5" s="239"/>
      <c r="Y5" s="239"/>
      <c r="Z5" s="239"/>
      <c r="AA5" s="239"/>
    </row>
    <row r="6" spans="1:27" s="14" customFormat="1" ht="27.95" customHeight="1" x14ac:dyDescent="0.5">
      <c r="A6" s="255" t="s">
        <v>232</v>
      </c>
      <c r="B6" s="256"/>
      <c r="C6" s="257"/>
      <c r="D6" s="242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64"/>
      <c r="S6" s="243"/>
      <c r="T6" s="246"/>
      <c r="U6" s="248"/>
      <c r="V6" s="248"/>
      <c r="W6" s="239"/>
      <c r="X6" s="239"/>
      <c r="Y6" s="239"/>
      <c r="Z6" s="239"/>
      <c r="AA6" s="239"/>
    </row>
    <row r="7" spans="1:27" ht="50.1" customHeight="1" x14ac:dyDescent="0.45">
      <c r="A7" s="18">
        <v>1</v>
      </c>
      <c r="B7" s="218" t="str">
        <f>'Station 2'!E2</f>
        <v>Top weld and axles</v>
      </c>
      <c r="C7" s="219"/>
      <c r="D7" s="19" t="s">
        <v>246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9">
        <v>4</v>
      </c>
      <c r="K7" s="38">
        <v>1</v>
      </c>
      <c r="L7" s="38"/>
      <c r="M7" s="39"/>
      <c r="N7" s="39"/>
      <c r="O7" s="38">
        <v>4</v>
      </c>
      <c r="P7" s="38">
        <v>4</v>
      </c>
      <c r="Q7" s="38"/>
      <c r="R7" s="38"/>
      <c r="S7" s="38"/>
      <c r="T7" s="20">
        <v>3</v>
      </c>
      <c r="U7" s="21">
        <f>COUNTIF(D7:S7,"3")+COUNTIF(D7:S7,"4")</f>
        <v>3</v>
      </c>
      <c r="V7" s="22">
        <f>U7-T7</f>
        <v>0</v>
      </c>
      <c r="W7" s="217"/>
      <c r="X7" s="217"/>
      <c r="Y7" s="217"/>
      <c r="Z7" s="217"/>
      <c r="AA7" s="217"/>
    </row>
    <row r="8" spans="1:27" ht="50.1" customHeight="1" x14ac:dyDescent="0.45">
      <c r="A8" s="18">
        <v>2</v>
      </c>
      <c r="B8" s="218" t="str">
        <f>'Station 2'!E4</f>
        <v>Install Coupler</v>
      </c>
      <c r="C8" s="219"/>
      <c r="D8" s="19" t="s">
        <v>246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9">
        <v>4</v>
      </c>
      <c r="K8" s="38">
        <v>4</v>
      </c>
      <c r="L8" s="38"/>
      <c r="M8" s="39">
        <v>4</v>
      </c>
      <c r="N8" s="39"/>
      <c r="O8" s="38">
        <v>4</v>
      </c>
      <c r="P8" s="38">
        <v>4</v>
      </c>
      <c r="Q8" s="38"/>
      <c r="R8" s="38"/>
      <c r="S8" s="38"/>
      <c r="T8" s="20">
        <v>3</v>
      </c>
      <c r="U8" s="21">
        <f t="shared" ref="U8:U41" si="0">COUNTIF(D8:S8,"3")+COUNTIF(D8:S8,"4")</f>
        <v>5</v>
      </c>
      <c r="V8" s="22">
        <f t="shared" ref="V8:V41" si="1">U8-T8</f>
        <v>2</v>
      </c>
      <c r="W8" s="217"/>
      <c r="X8" s="217"/>
      <c r="Y8" s="217"/>
      <c r="Z8" s="217"/>
      <c r="AA8" s="217"/>
    </row>
    <row r="9" spans="1:27" ht="50.1" customHeight="1" x14ac:dyDescent="0.45">
      <c r="A9" s="18">
        <v>3</v>
      </c>
      <c r="B9" s="218" t="str">
        <f>'Station 2'!E5</f>
        <v>Install D-Rings</v>
      </c>
      <c r="C9" s="219"/>
      <c r="D9" s="19" t="s">
        <v>246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9">
        <v>4</v>
      </c>
      <c r="K9" s="38">
        <v>2</v>
      </c>
      <c r="L9" s="38"/>
      <c r="M9" s="39">
        <v>2</v>
      </c>
      <c r="N9" s="39"/>
      <c r="O9" s="38">
        <v>3</v>
      </c>
      <c r="P9" s="38">
        <v>0</v>
      </c>
      <c r="Q9" s="38"/>
      <c r="R9" s="38"/>
      <c r="S9" s="38"/>
      <c r="T9" s="20">
        <v>3</v>
      </c>
      <c r="U9" s="21">
        <f t="shared" si="0"/>
        <v>2</v>
      </c>
      <c r="V9" s="22">
        <f t="shared" si="1"/>
        <v>-1</v>
      </c>
      <c r="W9" s="217"/>
      <c r="X9" s="217"/>
      <c r="Y9" s="217"/>
      <c r="Z9" s="217"/>
      <c r="AA9" s="217"/>
    </row>
    <row r="10" spans="1:27" ht="50.1" customHeight="1" x14ac:dyDescent="0.45">
      <c r="A10" s="18">
        <v>4</v>
      </c>
      <c r="B10" s="218" t="str">
        <f>'Station 2'!E6</f>
        <v>Cut A-Track Slots</v>
      </c>
      <c r="C10" s="219"/>
      <c r="D10" s="19" t="s">
        <v>246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9">
        <v>4</v>
      </c>
      <c r="K10" s="38">
        <v>3</v>
      </c>
      <c r="L10" s="38"/>
      <c r="M10" s="39">
        <v>3</v>
      </c>
      <c r="N10" s="39"/>
      <c r="O10" s="38">
        <v>2</v>
      </c>
      <c r="P10" s="38">
        <v>0</v>
      </c>
      <c r="Q10" s="38"/>
      <c r="R10" s="38"/>
      <c r="S10" s="38"/>
      <c r="T10" s="20">
        <v>3</v>
      </c>
      <c r="U10" s="21">
        <f t="shared" si="0"/>
        <v>3</v>
      </c>
      <c r="V10" s="22">
        <f t="shared" si="1"/>
        <v>0</v>
      </c>
      <c r="W10" s="217"/>
      <c r="X10" s="217"/>
      <c r="Y10" s="217"/>
      <c r="Z10" s="217"/>
      <c r="AA10" s="217"/>
    </row>
    <row r="11" spans="1:27" ht="50.1" customHeight="1" x14ac:dyDescent="0.45">
      <c r="A11" s="18">
        <v>5</v>
      </c>
      <c r="B11" s="218" t="str">
        <f>'Station 2'!E7</f>
        <v>cut first piece of flooring  (7' wide)</v>
      </c>
      <c r="C11" s="219"/>
      <c r="D11" s="19" t="s">
        <v>246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9">
        <v>4</v>
      </c>
      <c r="K11" s="38">
        <v>2</v>
      </c>
      <c r="L11" s="38"/>
      <c r="M11" s="39">
        <v>2</v>
      </c>
      <c r="N11" s="39"/>
      <c r="O11" s="38">
        <v>3</v>
      </c>
      <c r="P11" s="38">
        <v>0</v>
      </c>
      <c r="Q11" s="38"/>
      <c r="R11" s="38"/>
      <c r="S11" s="38"/>
      <c r="T11" s="20">
        <v>3</v>
      </c>
      <c r="U11" s="21">
        <f t="shared" si="0"/>
        <v>2</v>
      </c>
      <c r="V11" s="22">
        <f t="shared" si="1"/>
        <v>-1</v>
      </c>
      <c r="W11" s="217"/>
      <c r="X11" s="217"/>
      <c r="Y11" s="217"/>
      <c r="Z11" s="217"/>
      <c r="AA11" s="217"/>
    </row>
    <row r="12" spans="1:27" ht="50.1" customHeight="1" x14ac:dyDescent="0.45">
      <c r="A12" s="18">
        <v>6</v>
      </c>
      <c r="B12" s="218" t="str">
        <f>'Station 2'!E8</f>
        <v>Level Frame</v>
      </c>
      <c r="C12" s="219"/>
      <c r="D12" s="19" t="s">
        <v>246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4</v>
      </c>
      <c r="K12" s="38">
        <v>4</v>
      </c>
      <c r="L12" s="38"/>
      <c r="M12" s="39">
        <v>4</v>
      </c>
      <c r="N12" s="39"/>
      <c r="O12" s="38">
        <v>4</v>
      </c>
      <c r="P12" s="38">
        <v>4</v>
      </c>
      <c r="Q12" s="38"/>
      <c r="R12" s="38"/>
      <c r="S12" s="38"/>
      <c r="T12" s="20">
        <v>3</v>
      </c>
      <c r="U12" s="21">
        <f t="shared" si="0"/>
        <v>5</v>
      </c>
      <c r="V12" s="22">
        <f t="shared" si="1"/>
        <v>2</v>
      </c>
      <c r="W12" s="217"/>
      <c r="X12" s="217"/>
      <c r="Y12" s="217"/>
      <c r="Z12" s="217"/>
      <c r="AA12" s="217"/>
    </row>
    <row r="13" spans="1:27" ht="50.1" customHeight="1" x14ac:dyDescent="0.45">
      <c r="A13" s="18">
        <v>7</v>
      </c>
      <c r="B13" s="218" t="str">
        <f>'Station 2'!E9</f>
        <v>Grind Top Welds</v>
      </c>
      <c r="C13" s="219"/>
      <c r="D13" s="19" t="s">
        <v>246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4</v>
      </c>
      <c r="K13" s="38">
        <v>4</v>
      </c>
      <c r="L13" s="38"/>
      <c r="M13" s="39">
        <v>4</v>
      </c>
      <c r="N13" s="39"/>
      <c r="O13" s="38">
        <v>4</v>
      </c>
      <c r="P13" s="38">
        <v>4</v>
      </c>
      <c r="Q13" s="38"/>
      <c r="R13" s="38"/>
      <c r="S13" s="38"/>
      <c r="T13" s="20">
        <v>3</v>
      </c>
      <c r="U13" s="21">
        <f t="shared" si="0"/>
        <v>5</v>
      </c>
      <c r="V13" s="22">
        <f t="shared" si="1"/>
        <v>2</v>
      </c>
      <c r="W13" s="217"/>
      <c r="X13" s="217"/>
      <c r="Y13" s="217"/>
      <c r="Z13" s="217"/>
      <c r="AA13" s="217"/>
    </row>
    <row r="14" spans="1:27" ht="50.1" customHeight="1" x14ac:dyDescent="0.45">
      <c r="A14" s="18">
        <v>8</v>
      </c>
      <c r="B14" s="218" t="str">
        <f>'Station 2'!E10</f>
        <v>Set Wheel wells or Wheel Well Metal</v>
      </c>
      <c r="C14" s="219"/>
      <c r="D14" s="19" t="s">
        <v>246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9">
        <v>4</v>
      </c>
      <c r="K14" s="38">
        <v>3</v>
      </c>
      <c r="L14" s="38"/>
      <c r="M14" s="39">
        <v>3</v>
      </c>
      <c r="N14" s="39"/>
      <c r="O14" s="38">
        <v>3</v>
      </c>
      <c r="P14" s="38">
        <v>2</v>
      </c>
      <c r="Q14" s="38"/>
      <c r="R14" s="38"/>
      <c r="S14" s="38"/>
      <c r="T14" s="20">
        <v>3</v>
      </c>
      <c r="U14" s="21">
        <f t="shared" si="0"/>
        <v>4</v>
      </c>
      <c r="V14" s="22">
        <f t="shared" si="1"/>
        <v>1</v>
      </c>
      <c r="W14" s="217"/>
      <c r="X14" s="217"/>
      <c r="Y14" s="217"/>
      <c r="Z14" s="217"/>
      <c r="AA14" s="217"/>
    </row>
    <row r="15" spans="1:27" ht="50.1" customHeight="1" x14ac:dyDescent="0.45">
      <c r="A15" s="18">
        <v>9</v>
      </c>
      <c r="B15" s="218" t="e">
        <f>'Station 2'!#REF!</f>
        <v>#REF!</v>
      </c>
      <c r="C15" s="219"/>
      <c r="D15" s="19" t="s">
        <v>246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9"/>
      <c r="K15" s="38"/>
      <c r="L15" s="38"/>
      <c r="M15" s="39"/>
      <c r="N15" s="39"/>
      <c r="O15" s="38"/>
      <c r="P15" s="38"/>
      <c r="Q15" s="38"/>
      <c r="R15" s="38"/>
      <c r="S15" s="38"/>
      <c r="T15" s="20">
        <v>3</v>
      </c>
      <c r="U15" s="21">
        <f t="shared" si="0"/>
        <v>0</v>
      </c>
      <c r="V15" s="22">
        <f t="shared" si="1"/>
        <v>-3</v>
      </c>
      <c r="W15" s="217"/>
      <c r="X15" s="217"/>
      <c r="Y15" s="217"/>
      <c r="Z15" s="217"/>
      <c r="AA15" s="217"/>
    </row>
    <row r="16" spans="1:27" ht="50.1" customHeight="1" x14ac:dyDescent="0.45">
      <c r="A16" s="18">
        <v>10</v>
      </c>
      <c r="B16" s="218" t="str">
        <f>'Station 2'!E11</f>
        <v>Install flooring ( 2 people)</v>
      </c>
      <c r="C16" s="219"/>
      <c r="D16" s="19" t="s">
        <v>246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9">
        <v>4</v>
      </c>
      <c r="K16" s="38">
        <v>4</v>
      </c>
      <c r="L16" s="38"/>
      <c r="M16" s="39">
        <v>4</v>
      </c>
      <c r="N16" s="39"/>
      <c r="O16" s="38">
        <v>4</v>
      </c>
      <c r="P16" s="38">
        <v>2</v>
      </c>
      <c r="Q16" s="38"/>
      <c r="R16" s="38"/>
      <c r="S16" s="38"/>
      <c r="T16" s="20">
        <v>3</v>
      </c>
      <c r="U16" s="21">
        <f t="shared" si="0"/>
        <v>4</v>
      </c>
      <c r="V16" s="22">
        <f t="shared" si="1"/>
        <v>1</v>
      </c>
      <c r="W16" s="217"/>
      <c r="X16" s="217"/>
      <c r="Y16" s="217"/>
      <c r="Z16" s="217"/>
      <c r="AA16" s="217"/>
    </row>
    <row r="17" spans="1:27" ht="50.1" customHeight="1" x14ac:dyDescent="0.45">
      <c r="A17" s="18">
        <v>11</v>
      </c>
      <c r="B17" s="218" t="str">
        <f>'Station 2'!E12</f>
        <v>Weld in A-Track Backer</v>
      </c>
      <c r="C17" s="219"/>
      <c r="D17" s="19" t="s">
        <v>246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9">
        <v>4</v>
      </c>
      <c r="K17" s="38">
        <v>3</v>
      </c>
      <c r="L17" s="38"/>
      <c r="M17" s="39">
        <v>3</v>
      </c>
      <c r="N17" s="39"/>
      <c r="O17" s="38">
        <v>4</v>
      </c>
      <c r="P17" s="38">
        <v>4</v>
      </c>
      <c r="Q17" s="38"/>
      <c r="R17" s="38"/>
      <c r="S17" s="38"/>
      <c r="T17" s="20">
        <v>3</v>
      </c>
      <c r="U17" s="21">
        <f t="shared" si="0"/>
        <v>5</v>
      </c>
      <c r="V17" s="22">
        <f t="shared" si="1"/>
        <v>2</v>
      </c>
      <c r="W17" s="217"/>
      <c r="X17" s="217"/>
      <c r="Y17" s="217"/>
      <c r="Z17" s="217"/>
      <c r="AA17" s="217"/>
    </row>
    <row r="18" spans="1:27" ht="50.1" customHeight="1" x14ac:dyDescent="0.45">
      <c r="A18" s="18">
        <v>12</v>
      </c>
      <c r="B18" s="218" t="str">
        <f>'Station 2'!E13</f>
        <v>Install A-Track</v>
      </c>
      <c r="C18" s="219"/>
      <c r="D18" s="19" t="s">
        <v>246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9">
        <v>4</v>
      </c>
      <c r="K18" s="38">
        <v>4</v>
      </c>
      <c r="L18" s="38"/>
      <c r="M18" s="39">
        <v>4</v>
      </c>
      <c r="N18" s="39"/>
      <c r="O18" s="38">
        <v>4</v>
      </c>
      <c r="P18" s="38">
        <v>2</v>
      </c>
      <c r="Q18" s="38"/>
      <c r="R18" s="38"/>
      <c r="S18" s="38"/>
      <c r="T18" s="20">
        <v>3</v>
      </c>
      <c r="U18" s="21">
        <f t="shared" si="0"/>
        <v>4</v>
      </c>
      <c r="V18" s="22">
        <f t="shared" si="1"/>
        <v>1</v>
      </c>
      <c r="W18" s="217"/>
      <c r="X18" s="217"/>
      <c r="Y18" s="217"/>
      <c r="Z18" s="217"/>
      <c r="AA18" s="217"/>
    </row>
    <row r="19" spans="1:27" ht="50.1" customHeight="1" x14ac:dyDescent="0.45">
      <c r="A19" s="18">
        <v>13</v>
      </c>
      <c r="B19" s="218" t="str">
        <f>'Station 2'!E14</f>
        <v>Drill Plumbing Holes and Toilet Drains</v>
      </c>
      <c r="C19" s="219"/>
      <c r="D19" s="19" t="s">
        <v>246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9">
        <v>4</v>
      </c>
      <c r="K19" s="38">
        <v>3</v>
      </c>
      <c r="L19" s="38"/>
      <c r="M19" s="39">
        <v>3</v>
      </c>
      <c r="N19" s="39"/>
      <c r="O19" s="38">
        <v>3</v>
      </c>
      <c r="P19" s="38">
        <v>2</v>
      </c>
      <c r="Q19" s="38"/>
      <c r="R19" s="38"/>
      <c r="S19" s="38"/>
      <c r="T19" s="20">
        <v>3</v>
      </c>
      <c r="U19" s="21">
        <f t="shared" si="0"/>
        <v>4</v>
      </c>
      <c r="V19" s="22">
        <f t="shared" si="1"/>
        <v>1</v>
      </c>
      <c r="W19" s="217"/>
      <c r="X19" s="217"/>
      <c r="Y19" s="217"/>
      <c r="Z19" s="217"/>
      <c r="AA19" s="217"/>
    </row>
    <row r="20" spans="1:27" ht="50.1" customHeight="1" x14ac:dyDescent="0.45">
      <c r="A20" s="18">
        <v>14</v>
      </c>
      <c r="B20" s="218" t="str">
        <f>'Station 2'!E15</f>
        <v>Drill Holes for Gas Lines and Low Points</v>
      </c>
      <c r="C20" s="219"/>
      <c r="D20" s="19" t="s">
        <v>246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9">
        <v>4</v>
      </c>
      <c r="K20" s="38">
        <v>3</v>
      </c>
      <c r="L20" s="38"/>
      <c r="M20" s="39">
        <v>3</v>
      </c>
      <c r="N20" s="39"/>
      <c r="O20" s="38">
        <v>3</v>
      </c>
      <c r="P20" s="38">
        <v>2</v>
      </c>
      <c r="Q20" s="38"/>
      <c r="R20" s="38"/>
      <c r="S20" s="38"/>
      <c r="T20" s="20">
        <v>3</v>
      </c>
      <c r="U20" s="21">
        <f t="shared" si="0"/>
        <v>4</v>
      </c>
      <c r="V20" s="22">
        <f t="shared" si="1"/>
        <v>1</v>
      </c>
      <c r="W20" s="229"/>
      <c r="X20" s="217"/>
      <c r="Y20" s="217"/>
      <c r="Z20" s="217"/>
      <c r="AA20" s="217"/>
    </row>
    <row r="21" spans="1:27" ht="50.1" customHeight="1" x14ac:dyDescent="0.45">
      <c r="A21" s="18">
        <v>15</v>
      </c>
      <c r="B21" s="218" t="str">
        <f>'Station 2'!E17</f>
        <v>mark wall lines on floor/cover floor</v>
      </c>
      <c r="C21" s="219"/>
      <c r="D21" s="19" t="s">
        <v>246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9">
        <v>4</v>
      </c>
      <c r="K21" s="38">
        <v>3</v>
      </c>
      <c r="L21" s="38"/>
      <c r="M21" s="39">
        <v>3</v>
      </c>
      <c r="N21" s="39"/>
      <c r="O21" s="38">
        <v>0</v>
      </c>
      <c r="P21" s="38">
        <v>0</v>
      </c>
      <c r="Q21" s="38"/>
      <c r="R21" s="38"/>
      <c r="S21" s="38"/>
      <c r="T21" s="20">
        <v>3</v>
      </c>
      <c r="U21" s="21">
        <f t="shared" si="0"/>
        <v>3</v>
      </c>
      <c r="V21" s="22">
        <f t="shared" si="1"/>
        <v>0</v>
      </c>
      <c r="W21" s="217"/>
      <c r="X21" s="217"/>
      <c r="Y21" s="217"/>
      <c r="Z21" s="217"/>
      <c r="AA21" s="217"/>
    </row>
    <row r="22" spans="1:27" ht="50.1" customHeight="1" x14ac:dyDescent="0.45">
      <c r="A22" s="18">
        <v>16</v>
      </c>
      <c r="B22" s="218" t="str">
        <f>'Station 2'!E19</f>
        <v>Set Walls - Rear Header - Front Walls</v>
      </c>
      <c r="C22" s="219"/>
      <c r="D22" s="19" t="s">
        <v>246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9">
        <v>4</v>
      </c>
      <c r="K22" s="38">
        <v>3</v>
      </c>
      <c r="L22" s="38"/>
      <c r="M22" s="39">
        <v>3</v>
      </c>
      <c r="N22" s="39"/>
      <c r="O22" s="38">
        <v>4</v>
      </c>
      <c r="P22" s="38">
        <v>4</v>
      </c>
      <c r="Q22" s="38"/>
      <c r="R22" s="38"/>
      <c r="S22" s="38"/>
      <c r="T22" s="20">
        <v>3</v>
      </c>
      <c r="U22" s="21">
        <f t="shared" si="0"/>
        <v>5</v>
      </c>
      <c r="V22" s="22">
        <f t="shared" si="1"/>
        <v>2</v>
      </c>
      <c r="W22" s="217"/>
      <c r="X22" s="217"/>
      <c r="Y22" s="217"/>
      <c r="Z22" s="217"/>
      <c r="AA22" s="217"/>
    </row>
    <row r="23" spans="1:27" ht="50.1" customHeight="1" x14ac:dyDescent="0.45">
      <c r="A23" s="18">
        <v>17</v>
      </c>
      <c r="B23" s="218" t="str">
        <f>'Station 2'!E21</f>
        <v>Weld Roof</v>
      </c>
      <c r="C23" s="219"/>
      <c r="D23" s="19" t="s">
        <v>246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9">
        <v>4</v>
      </c>
      <c r="K23" s="38">
        <v>3</v>
      </c>
      <c r="L23" s="38"/>
      <c r="M23" s="39">
        <v>3</v>
      </c>
      <c r="N23" s="39"/>
      <c r="O23" s="38">
        <v>4</v>
      </c>
      <c r="P23" s="38">
        <v>4</v>
      </c>
      <c r="Q23" s="38"/>
      <c r="R23" s="38"/>
      <c r="S23" s="38"/>
      <c r="T23" s="20">
        <v>3</v>
      </c>
      <c r="U23" s="21">
        <f t="shared" si="0"/>
        <v>5</v>
      </c>
      <c r="V23" s="22">
        <f t="shared" si="1"/>
        <v>2</v>
      </c>
      <c r="W23" s="217"/>
      <c r="X23" s="217"/>
      <c r="Y23" s="217"/>
      <c r="Z23" s="217"/>
      <c r="AA23" s="217"/>
    </row>
    <row r="24" spans="1:27" ht="50.1" customHeight="1" x14ac:dyDescent="0.45">
      <c r="A24" s="18"/>
      <c r="B24" s="218" t="str">
        <f>'Station 2'!E22</f>
        <v>Final Weld on Sidewalls</v>
      </c>
      <c r="C24" s="219"/>
      <c r="D24" s="19" t="s">
        <v>246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9">
        <v>4</v>
      </c>
      <c r="K24" s="38">
        <v>2</v>
      </c>
      <c r="L24" s="38"/>
      <c r="M24" s="39">
        <v>2</v>
      </c>
      <c r="N24" s="39"/>
      <c r="O24" s="38">
        <v>4</v>
      </c>
      <c r="P24" s="38">
        <v>4</v>
      </c>
      <c r="Q24" s="38"/>
      <c r="R24" s="38"/>
      <c r="S24" s="38"/>
      <c r="T24" s="20">
        <v>3</v>
      </c>
      <c r="U24" s="21">
        <f t="shared" si="0"/>
        <v>3</v>
      </c>
      <c r="V24" s="22">
        <f t="shared" si="1"/>
        <v>0</v>
      </c>
      <c r="W24" s="217"/>
      <c r="X24" s="217"/>
      <c r="Y24" s="217"/>
      <c r="Z24" s="217"/>
      <c r="AA24" s="217"/>
    </row>
    <row r="25" spans="1:27" ht="50.1" customHeight="1" x14ac:dyDescent="0.45">
      <c r="A25" s="18"/>
      <c r="B25" s="218" t="str">
        <f>'Station 2'!E48</f>
        <v>Grind Sidewalls</v>
      </c>
      <c r="C25" s="219"/>
      <c r="D25" s="19" t="s">
        <v>246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9">
        <v>4</v>
      </c>
      <c r="K25" s="38">
        <v>4</v>
      </c>
      <c r="L25" s="38"/>
      <c r="M25" s="39">
        <v>3</v>
      </c>
      <c r="N25" s="39"/>
      <c r="O25" s="38">
        <v>4</v>
      </c>
      <c r="P25" s="38">
        <v>4</v>
      </c>
      <c r="Q25" s="38"/>
      <c r="R25" s="38"/>
      <c r="S25" s="38"/>
      <c r="T25" s="20">
        <v>3</v>
      </c>
      <c r="U25" s="21">
        <f t="shared" si="0"/>
        <v>5</v>
      </c>
      <c r="V25" s="22">
        <f t="shared" si="1"/>
        <v>2</v>
      </c>
      <c r="W25" s="217"/>
      <c r="X25" s="217"/>
      <c r="Y25" s="217"/>
      <c r="Z25" s="217"/>
      <c r="AA25" s="217"/>
    </row>
    <row r="26" spans="1:27" ht="50.1" customHeight="1" x14ac:dyDescent="0.45">
      <c r="A26" s="18"/>
      <c r="B26" s="218" t="str">
        <f>'Station 2'!E49</f>
        <v>Square Front and Rear Ends</v>
      </c>
      <c r="C26" s="219"/>
      <c r="D26" s="19" t="s">
        <v>246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9">
        <v>4</v>
      </c>
      <c r="K26" s="38">
        <v>2</v>
      </c>
      <c r="L26" s="38"/>
      <c r="M26" s="39">
        <v>2</v>
      </c>
      <c r="N26" s="39"/>
      <c r="O26" s="38">
        <v>4</v>
      </c>
      <c r="P26" s="38">
        <v>3</v>
      </c>
      <c r="Q26" s="38"/>
      <c r="R26" s="38"/>
      <c r="S26" s="38"/>
      <c r="T26" s="20">
        <v>3</v>
      </c>
      <c r="U26" s="21">
        <f t="shared" si="0"/>
        <v>3</v>
      </c>
      <c r="V26" s="22">
        <f t="shared" si="1"/>
        <v>0</v>
      </c>
      <c r="W26" s="217"/>
      <c r="X26" s="217"/>
      <c r="Y26" s="217"/>
      <c r="Z26" s="217"/>
      <c r="AA26" s="217"/>
    </row>
    <row r="27" spans="1:27" ht="50.1" customHeight="1" x14ac:dyDescent="0.45">
      <c r="A27" s="18"/>
      <c r="B27" s="218" t="str">
        <f>'Station 2'!E50</f>
        <v xml:space="preserve">Cut Out Flooring for Doorway </v>
      </c>
      <c r="C27" s="219"/>
      <c r="D27" s="19" t="s">
        <v>246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9">
        <v>4</v>
      </c>
      <c r="K27" s="38">
        <v>4</v>
      </c>
      <c r="L27" s="38"/>
      <c r="M27" s="39">
        <v>4</v>
      </c>
      <c r="N27" s="39"/>
      <c r="O27" s="38">
        <v>4</v>
      </c>
      <c r="P27" s="38">
        <v>0</v>
      </c>
      <c r="Q27" s="38"/>
      <c r="R27" s="38"/>
      <c r="S27" s="38"/>
      <c r="T27" s="20">
        <v>3</v>
      </c>
      <c r="U27" s="21">
        <f t="shared" si="0"/>
        <v>4</v>
      </c>
      <c r="V27" s="22">
        <f t="shared" si="1"/>
        <v>1</v>
      </c>
      <c r="W27" s="217"/>
      <c r="X27" s="217"/>
      <c r="Y27" s="217"/>
      <c r="Z27" s="217"/>
      <c r="AA27" s="217"/>
    </row>
    <row r="28" spans="1:27" ht="50.1" customHeight="1" x14ac:dyDescent="0.45">
      <c r="A28" s="18"/>
      <c r="B28" s="218" t="str">
        <f>'Station 2'!E51</f>
        <v>Caulk Floor Around Outside Edge</v>
      </c>
      <c r="C28" s="219"/>
      <c r="D28" s="19" t="s">
        <v>246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9">
        <v>4</v>
      </c>
      <c r="K28" s="38">
        <v>4</v>
      </c>
      <c r="L28" s="38"/>
      <c r="M28" s="39">
        <v>4</v>
      </c>
      <c r="N28" s="39"/>
      <c r="O28" s="38">
        <v>4</v>
      </c>
      <c r="P28" s="38">
        <v>2</v>
      </c>
      <c r="Q28" s="38"/>
      <c r="R28" s="38"/>
      <c r="S28" s="38"/>
      <c r="T28" s="20">
        <v>3</v>
      </c>
      <c r="U28" s="21">
        <f t="shared" si="0"/>
        <v>4</v>
      </c>
      <c r="V28" s="22">
        <f t="shared" si="1"/>
        <v>1</v>
      </c>
      <c r="W28" s="217"/>
      <c r="X28" s="217"/>
      <c r="Y28" s="217"/>
      <c r="Z28" s="217"/>
      <c r="AA28" s="217"/>
    </row>
    <row r="29" spans="1:27" ht="50.1" customHeight="1" x14ac:dyDescent="0.45">
      <c r="A29" s="18"/>
      <c r="B29" s="218" t="str">
        <f>'Station 2'!E52</f>
        <v>Radius Blocks in Window Corners</v>
      </c>
      <c r="C29" s="219"/>
      <c r="D29" s="19" t="s">
        <v>246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9">
        <v>4</v>
      </c>
      <c r="K29" s="38">
        <v>4</v>
      </c>
      <c r="L29" s="38"/>
      <c r="M29" s="39">
        <v>4</v>
      </c>
      <c r="N29" s="39"/>
      <c r="O29" s="38">
        <v>4</v>
      </c>
      <c r="P29" s="38">
        <v>4</v>
      </c>
      <c r="Q29" s="38"/>
      <c r="R29" s="38"/>
      <c r="S29" s="38"/>
      <c r="T29" s="20">
        <v>3</v>
      </c>
      <c r="U29" s="21">
        <f t="shared" si="0"/>
        <v>5</v>
      </c>
      <c r="V29" s="22">
        <f t="shared" si="1"/>
        <v>2</v>
      </c>
      <c r="W29" s="217"/>
      <c r="X29" s="217"/>
      <c r="Y29" s="217"/>
      <c r="Z29" s="217"/>
      <c r="AA29" s="217"/>
    </row>
    <row r="30" spans="1:27" ht="50.1" customHeight="1" x14ac:dyDescent="0.45">
      <c r="A30" s="18"/>
      <c r="B30" s="218" t="str">
        <f>'Station 2'!E57</f>
        <v>Azdel Front End</v>
      </c>
      <c r="C30" s="219"/>
      <c r="D30" s="19" t="s">
        <v>246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9">
        <v>4</v>
      </c>
      <c r="K30" s="38">
        <v>4</v>
      </c>
      <c r="L30" s="38"/>
      <c r="M30" s="39">
        <v>4</v>
      </c>
      <c r="N30" s="39"/>
      <c r="O30" s="38">
        <v>3</v>
      </c>
      <c r="P30" s="38">
        <v>0</v>
      </c>
      <c r="Q30" s="38"/>
      <c r="R30" s="38"/>
      <c r="S30" s="38"/>
      <c r="T30" s="20">
        <v>3</v>
      </c>
      <c r="U30" s="21">
        <f t="shared" si="0"/>
        <v>4</v>
      </c>
      <c r="V30" s="22">
        <f t="shared" si="1"/>
        <v>1</v>
      </c>
      <c r="W30" s="217"/>
      <c r="X30" s="217"/>
      <c r="Y30" s="217"/>
      <c r="Z30" s="217"/>
      <c r="AA30" s="217"/>
    </row>
    <row r="31" spans="1:27" ht="50.1" customHeight="1" x14ac:dyDescent="0.45">
      <c r="A31" s="18"/>
      <c r="B31" s="218" t="str">
        <f>'Station 2'!E58</f>
        <v>Set Interior Front Wall and Cage</v>
      </c>
      <c r="C31" s="219"/>
      <c r="D31" s="19" t="s">
        <v>246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9">
        <v>4</v>
      </c>
      <c r="K31" s="38">
        <v>4</v>
      </c>
      <c r="L31" s="38"/>
      <c r="M31" s="39">
        <v>4</v>
      </c>
      <c r="N31" s="39"/>
      <c r="O31" s="38">
        <v>4</v>
      </c>
      <c r="P31" s="38">
        <v>0</v>
      </c>
      <c r="Q31" s="38"/>
      <c r="R31" s="38"/>
      <c r="S31" s="38"/>
      <c r="T31" s="20">
        <v>3</v>
      </c>
      <c r="U31" s="21">
        <f t="shared" si="0"/>
        <v>4</v>
      </c>
      <c r="V31" s="22">
        <f t="shared" si="1"/>
        <v>1</v>
      </c>
      <c r="W31" s="217"/>
      <c r="X31" s="217"/>
      <c r="Y31" s="217"/>
      <c r="Z31" s="217"/>
      <c r="AA31" s="217"/>
    </row>
    <row r="32" spans="1:27" ht="50.1" customHeight="1" x14ac:dyDescent="0.45">
      <c r="A32" s="18"/>
      <c r="B32" s="218" t="str">
        <f>'Station 2'!E59</f>
        <v>Water Shelf</v>
      </c>
      <c r="C32" s="219"/>
      <c r="D32" s="19" t="s">
        <v>246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9">
        <v>4</v>
      </c>
      <c r="K32" s="38">
        <v>3</v>
      </c>
      <c r="L32" s="38"/>
      <c r="M32" s="39">
        <v>2</v>
      </c>
      <c r="N32" s="39"/>
      <c r="O32" s="38">
        <v>3</v>
      </c>
      <c r="P32" s="38">
        <v>0</v>
      </c>
      <c r="Q32" s="38"/>
      <c r="R32" s="38"/>
      <c r="S32" s="38"/>
      <c r="T32" s="20">
        <v>3</v>
      </c>
      <c r="U32" s="21">
        <f t="shared" si="0"/>
        <v>3</v>
      </c>
      <c r="V32" s="22">
        <f t="shared" si="1"/>
        <v>0</v>
      </c>
      <c r="W32" s="217"/>
      <c r="X32" s="217"/>
      <c r="Y32" s="217"/>
      <c r="Z32" s="217"/>
      <c r="AA32" s="217"/>
    </row>
    <row r="33" spans="1:27" ht="50.1" customHeight="1" x14ac:dyDescent="0.45">
      <c r="A33" s="18"/>
      <c r="B33" s="218" t="str">
        <f>'Station 2'!E61</f>
        <v>Undercoat Wheel Well</v>
      </c>
      <c r="C33" s="219"/>
      <c r="D33" s="19" t="s">
        <v>246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4</v>
      </c>
      <c r="K33" s="38">
        <v>4</v>
      </c>
      <c r="L33" s="38"/>
      <c r="M33" s="39">
        <v>4</v>
      </c>
      <c r="N33" s="39"/>
      <c r="O33" s="38">
        <v>4</v>
      </c>
      <c r="P33" s="38">
        <v>4</v>
      </c>
      <c r="Q33" s="38"/>
      <c r="R33" s="38"/>
      <c r="S33" s="38"/>
      <c r="T33" s="20">
        <v>3</v>
      </c>
      <c r="U33" s="21">
        <f t="shared" si="0"/>
        <v>5</v>
      </c>
      <c r="V33" s="22">
        <f t="shared" si="1"/>
        <v>2</v>
      </c>
      <c r="W33" s="217"/>
      <c r="X33" s="217"/>
      <c r="Y33" s="217"/>
      <c r="Z33" s="217"/>
      <c r="AA33" s="217"/>
    </row>
    <row r="34" spans="1:27" ht="50.1" customHeight="1" x14ac:dyDescent="0.45">
      <c r="A34" s="18"/>
      <c r="B34" s="218" t="str">
        <f>'Station 2'!E62</f>
        <v>Paint at Openings (Windows - etc)</v>
      </c>
      <c r="C34" s="219"/>
      <c r="D34" s="19" t="s">
        <v>246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4</v>
      </c>
      <c r="K34" s="38">
        <v>4</v>
      </c>
      <c r="L34" s="38"/>
      <c r="M34" s="39">
        <v>4</v>
      </c>
      <c r="N34" s="39"/>
      <c r="O34" s="38">
        <v>4</v>
      </c>
      <c r="P34" s="38">
        <v>0</v>
      </c>
      <c r="Q34" s="38"/>
      <c r="R34" s="38"/>
      <c r="S34" s="38"/>
      <c r="T34" s="20">
        <v>3</v>
      </c>
      <c r="U34" s="21">
        <f t="shared" si="0"/>
        <v>4</v>
      </c>
      <c r="V34" s="22">
        <f t="shared" si="1"/>
        <v>1</v>
      </c>
      <c r="W34" s="217"/>
      <c r="X34" s="217"/>
      <c r="Y34" s="217"/>
      <c r="Z34" s="217"/>
      <c r="AA34" s="217"/>
    </row>
    <row r="35" spans="1:27" ht="50.1" customHeight="1" x14ac:dyDescent="0.45">
      <c r="A35" s="18"/>
      <c r="B35" s="218" t="str">
        <f>'Station 2'!E63</f>
        <v>VBH on End Tubes and at Wheels</v>
      </c>
      <c r="C35" s="219"/>
      <c r="D35" s="19" t="s">
        <v>246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9">
        <v>4</v>
      </c>
      <c r="K35" s="38">
        <v>4</v>
      </c>
      <c r="L35" s="38"/>
      <c r="M35" s="39">
        <v>2</v>
      </c>
      <c r="N35" s="39"/>
      <c r="O35" s="38">
        <v>2</v>
      </c>
      <c r="P35" s="38">
        <v>0</v>
      </c>
      <c r="Q35" s="38"/>
      <c r="R35" s="38"/>
      <c r="S35" s="38"/>
      <c r="T35" s="20">
        <v>3</v>
      </c>
      <c r="U35" s="21">
        <f t="shared" si="0"/>
        <v>2</v>
      </c>
      <c r="V35" s="22">
        <f t="shared" si="1"/>
        <v>-1</v>
      </c>
      <c r="W35" s="217"/>
      <c r="X35" s="217"/>
      <c r="Y35" s="217"/>
      <c r="Z35" s="217"/>
      <c r="AA35" s="217"/>
    </row>
    <row r="36" spans="1:27" ht="50.1" customHeight="1" x14ac:dyDescent="0.45">
      <c r="A36" s="18"/>
      <c r="B36" s="218" t="str">
        <f>'Station 2'!E24</f>
        <v>Drill Holes for Wiring</v>
      </c>
      <c r="C36" s="219"/>
      <c r="D36" s="19" t="s">
        <v>246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9">
        <v>4</v>
      </c>
      <c r="K36" s="38">
        <v>4</v>
      </c>
      <c r="L36" s="38"/>
      <c r="M36" s="39">
        <v>4</v>
      </c>
      <c r="N36" s="39"/>
      <c r="O36" s="38">
        <v>0</v>
      </c>
      <c r="P36" s="38">
        <v>0</v>
      </c>
      <c r="Q36" s="38"/>
      <c r="R36" s="38"/>
      <c r="S36" s="38"/>
      <c r="T36" s="20">
        <v>3</v>
      </c>
      <c r="U36" s="21">
        <f t="shared" si="0"/>
        <v>3</v>
      </c>
      <c r="V36" s="22">
        <f t="shared" si="1"/>
        <v>0</v>
      </c>
      <c r="W36" s="217"/>
      <c r="X36" s="217"/>
      <c r="Y36" s="217"/>
      <c r="Z36" s="217"/>
      <c r="AA36" s="217"/>
    </row>
    <row r="37" spans="1:27" ht="50.1" customHeight="1" x14ac:dyDescent="0.45">
      <c r="A37" s="18"/>
      <c r="B37" s="218" t="str">
        <f>'Station 2'!E25</f>
        <v>Grommet All Holes Where Needed</v>
      </c>
      <c r="C37" s="219"/>
      <c r="D37" s="19" t="s">
        <v>246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9">
        <v>4</v>
      </c>
      <c r="K37" s="38">
        <v>4</v>
      </c>
      <c r="L37" s="38"/>
      <c r="M37" s="39">
        <v>4</v>
      </c>
      <c r="N37" s="39"/>
      <c r="O37" s="38">
        <v>0</v>
      </c>
      <c r="P37" s="38"/>
      <c r="Q37" s="38"/>
      <c r="R37" s="38"/>
      <c r="S37" s="38"/>
      <c r="T37" s="20">
        <v>3</v>
      </c>
      <c r="U37" s="21">
        <f t="shared" si="0"/>
        <v>3</v>
      </c>
      <c r="V37" s="22">
        <f t="shared" si="1"/>
        <v>0</v>
      </c>
      <c r="W37" s="217"/>
      <c r="X37" s="217"/>
      <c r="Y37" s="217"/>
      <c r="Z37" s="217"/>
      <c r="AA37" s="217"/>
    </row>
    <row r="38" spans="1:27" ht="50.1" customHeight="1" x14ac:dyDescent="0.45">
      <c r="A38" s="18"/>
      <c r="B38" s="218" t="str">
        <f>'Station 2'!E27</f>
        <v>Rough Wire Unit (Front Bedroom: 4.5 hrs)</v>
      </c>
      <c r="C38" s="219"/>
      <c r="D38" s="19" t="s">
        <v>246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9">
        <v>2</v>
      </c>
      <c r="K38" s="38">
        <v>0</v>
      </c>
      <c r="L38" s="38"/>
      <c r="M38" s="39">
        <v>4</v>
      </c>
      <c r="N38" s="39"/>
      <c r="O38" s="38">
        <v>0</v>
      </c>
      <c r="P38" s="38">
        <v>0</v>
      </c>
      <c r="Q38" s="38"/>
      <c r="R38" s="38"/>
      <c r="S38" s="38"/>
      <c r="T38" s="20">
        <v>3</v>
      </c>
      <c r="U38" s="21">
        <f t="shared" si="0"/>
        <v>1</v>
      </c>
      <c r="V38" s="22">
        <f t="shared" si="1"/>
        <v>-2</v>
      </c>
      <c r="W38" s="217"/>
      <c r="X38" s="217"/>
      <c r="Y38" s="217"/>
      <c r="Z38" s="217"/>
      <c r="AA38" s="217"/>
    </row>
    <row r="39" spans="1:27" ht="50.1" customHeight="1" x14ac:dyDescent="0.45">
      <c r="A39" s="18"/>
      <c r="B39" s="218" t="str">
        <f>'Station 2'!E26</f>
        <v>Install Ground Wires</v>
      </c>
      <c r="C39" s="219"/>
      <c r="D39" s="19" t="s">
        <v>246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3</v>
      </c>
      <c r="K39" s="38">
        <v>3</v>
      </c>
      <c r="L39" s="38"/>
      <c r="M39" s="39">
        <v>4</v>
      </c>
      <c r="N39" s="39"/>
      <c r="O39" s="38">
        <v>2</v>
      </c>
      <c r="P39" s="38">
        <v>0</v>
      </c>
      <c r="Q39" s="38"/>
      <c r="R39" s="38"/>
      <c r="S39" s="38"/>
      <c r="T39" s="20">
        <v>3</v>
      </c>
      <c r="U39" s="21">
        <f t="shared" si="0"/>
        <v>3</v>
      </c>
      <c r="V39" s="22">
        <f t="shared" si="1"/>
        <v>0</v>
      </c>
      <c r="W39" s="217"/>
      <c r="X39" s="217"/>
      <c r="Y39" s="217"/>
      <c r="Z39" s="217"/>
      <c r="AA39" s="217"/>
    </row>
    <row r="40" spans="1:27" ht="50.1" customHeight="1" x14ac:dyDescent="0.45">
      <c r="A40" s="18"/>
      <c r="B40" s="218" t="str">
        <f>'Station 2'!E66</f>
        <v>Azdel Inside Front Wall</v>
      </c>
      <c r="C40" s="219"/>
      <c r="D40" s="19" t="s">
        <v>246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9">
        <v>4</v>
      </c>
      <c r="K40" s="38">
        <v>4</v>
      </c>
      <c r="L40" s="38"/>
      <c r="M40" s="39">
        <v>4</v>
      </c>
      <c r="N40" s="39"/>
      <c r="O40" s="38">
        <v>2</v>
      </c>
      <c r="P40" s="38">
        <v>0</v>
      </c>
      <c r="Q40" s="38"/>
      <c r="R40" s="38"/>
      <c r="S40" s="38"/>
      <c r="T40" s="20">
        <v>3</v>
      </c>
      <c r="U40" s="21">
        <f t="shared" si="0"/>
        <v>3</v>
      </c>
      <c r="V40" s="22">
        <f t="shared" si="1"/>
        <v>0</v>
      </c>
      <c r="W40" s="217"/>
      <c r="X40" s="217"/>
      <c r="Y40" s="217"/>
      <c r="Z40" s="217"/>
      <c r="AA40" s="217"/>
    </row>
    <row r="41" spans="1:27" ht="50.1" customHeight="1" x14ac:dyDescent="0.45">
      <c r="A41" s="18"/>
      <c r="B41" s="218" t="str">
        <f>'Station 2'!E67</f>
        <v>Install 1st Piece of Azdel On Each Side of Sidewall</v>
      </c>
      <c r="C41" s="219"/>
      <c r="D41" s="19" t="s">
        <v>246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9">
        <v>4</v>
      </c>
      <c r="K41" s="38">
        <v>4</v>
      </c>
      <c r="L41" s="38"/>
      <c r="M41" s="39">
        <v>4</v>
      </c>
      <c r="N41" s="39"/>
      <c r="O41" s="38">
        <v>2</v>
      </c>
      <c r="P41" s="38">
        <v>0</v>
      </c>
      <c r="Q41" s="38"/>
      <c r="R41" s="38"/>
      <c r="S41" s="38"/>
      <c r="T41" s="20">
        <v>3</v>
      </c>
      <c r="U41" s="21">
        <f t="shared" si="0"/>
        <v>3</v>
      </c>
      <c r="V41" s="22">
        <f t="shared" si="1"/>
        <v>0</v>
      </c>
      <c r="W41" s="217"/>
      <c r="X41" s="217"/>
      <c r="Y41" s="217"/>
      <c r="Z41" s="217"/>
      <c r="AA41" s="217"/>
    </row>
    <row r="42" spans="1:27" ht="23.25" customHeight="1" x14ac:dyDescent="0.35">
      <c r="A42" s="220" t="s">
        <v>233</v>
      </c>
      <c r="B42" s="221"/>
      <c r="C42" s="221"/>
      <c r="D42" s="226"/>
      <c r="E42" s="222">
        <f t="shared" ref="E42:S42" si="2">((SUM(E7:E41)/COUNT(E7:E41))/8)*100</f>
        <v>0</v>
      </c>
      <c r="F42" s="222">
        <f t="shared" si="2"/>
        <v>0</v>
      </c>
      <c r="G42" s="222">
        <f t="shared" si="2"/>
        <v>0</v>
      </c>
      <c r="H42" s="222">
        <f t="shared" si="2"/>
        <v>0</v>
      </c>
      <c r="I42" s="222">
        <f t="shared" si="2"/>
        <v>0</v>
      </c>
      <c r="J42" s="222">
        <f t="shared" si="2"/>
        <v>48.897058823529413</v>
      </c>
      <c r="K42" s="222">
        <f t="shared" si="2"/>
        <v>40.808823529411761</v>
      </c>
      <c r="L42" s="222" t="e">
        <f t="shared" si="2"/>
        <v>#DIV/0!</v>
      </c>
      <c r="M42" s="222">
        <f t="shared" si="2"/>
        <v>42.045454545454547</v>
      </c>
      <c r="N42" s="222" t="e">
        <f t="shared" si="2"/>
        <v>#DIV/0!</v>
      </c>
      <c r="O42" s="222">
        <f t="shared" si="2"/>
        <v>37.867647058823529</v>
      </c>
      <c r="P42" s="222">
        <f t="shared" si="2"/>
        <v>22.348484848484848</v>
      </c>
      <c r="Q42" s="95"/>
      <c r="R42" s="95"/>
      <c r="S42" s="222" t="e">
        <f t="shared" si="2"/>
        <v>#DIV/0!</v>
      </c>
      <c r="T42" s="225"/>
      <c r="U42" s="225"/>
      <c r="V42" s="225"/>
      <c r="W42" s="230" t="s">
        <v>234</v>
      </c>
      <c r="X42" s="231"/>
      <c r="Y42" s="231"/>
      <c r="Z42" s="231"/>
      <c r="AA42" s="232"/>
    </row>
    <row r="43" spans="1:27" ht="23.25" x14ac:dyDescent="0.35">
      <c r="A43" s="220"/>
      <c r="B43" s="221"/>
      <c r="C43" s="221"/>
      <c r="D43" s="227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96"/>
      <c r="R43" s="96"/>
      <c r="S43" s="223"/>
      <c r="T43" s="225"/>
      <c r="U43" s="225"/>
      <c r="V43" s="225"/>
      <c r="W43" s="23"/>
      <c r="X43" s="23"/>
      <c r="Y43" s="233" t="s">
        <v>235</v>
      </c>
      <c r="Z43" s="234"/>
      <c r="AA43" s="235"/>
    </row>
    <row r="44" spans="1:27" ht="23.25" x14ac:dyDescent="0.35">
      <c r="A44" s="220"/>
      <c r="B44" s="220"/>
      <c r="C44" s="220"/>
      <c r="D44" s="227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96"/>
      <c r="R44" s="96"/>
      <c r="S44" s="223"/>
      <c r="T44" s="225"/>
      <c r="U44" s="225"/>
      <c r="V44" s="225"/>
      <c r="W44" s="23">
        <v>0</v>
      </c>
      <c r="X44" s="23">
        <v>0</v>
      </c>
      <c r="Y44" s="236" t="s">
        <v>236</v>
      </c>
      <c r="Z44" s="237"/>
      <c r="AA44" s="238"/>
    </row>
    <row r="45" spans="1:27" ht="23.25" x14ac:dyDescent="0.35">
      <c r="A45" s="220"/>
      <c r="B45" s="220"/>
      <c r="C45" s="220"/>
      <c r="D45" s="227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96"/>
      <c r="R45" s="96"/>
      <c r="S45" s="223"/>
      <c r="T45" s="225"/>
      <c r="U45" s="225"/>
      <c r="V45" s="225"/>
      <c r="W45" s="23">
        <v>1</v>
      </c>
      <c r="X45" s="23">
        <v>1</v>
      </c>
      <c r="Y45" s="24" t="s">
        <v>237</v>
      </c>
      <c r="Z45" s="25"/>
      <c r="AA45" s="26"/>
    </row>
    <row r="46" spans="1:27" ht="23.25" customHeight="1" x14ac:dyDescent="0.35">
      <c r="A46" s="220"/>
      <c r="B46" s="220"/>
      <c r="C46" s="220"/>
      <c r="D46" s="227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96"/>
      <c r="R46" s="96"/>
      <c r="S46" s="223"/>
      <c r="T46" s="225"/>
      <c r="U46" s="225"/>
      <c r="V46" s="225"/>
      <c r="W46" s="23">
        <v>2</v>
      </c>
      <c r="X46" s="23">
        <v>2</v>
      </c>
      <c r="Y46" s="24" t="s">
        <v>238</v>
      </c>
      <c r="Z46" s="25"/>
      <c r="AA46" s="26"/>
    </row>
    <row r="47" spans="1:27" ht="23.25" x14ac:dyDescent="0.35">
      <c r="A47" s="220"/>
      <c r="B47" s="220"/>
      <c r="C47" s="220"/>
      <c r="D47" s="227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96"/>
      <c r="R47" s="96"/>
      <c r="S47" s="223"/>
      <c r="T47" s="225"/>
      <c r="U47" s="225"/>
      <c r="V47" s="225"/>
      <c r="W47" s="23">
        <v>3</v>
      </c>
      <c r="X47" s="23">
        <v>3</v>
      </c>
      <c r="Y47" s="24" t="s">
        <v>239</v>
      </c>
      <c r="Z47" s="25"/>
      <c r="AA47" s="26"/>
    </row>
    <row r="48" spans="1:27" ht="23.25" x14ac:dyDescent="0.35">
      <c r="A48" s="220"/>
      <c r="B48" s="220"/>
      <c r="C48" s="220"/>
      <c r="D48" s="228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97"/>
      <c r="R48" s="97"/>
      <c r="S48" s="224"/>
      <c r="T48" s="225"/>
      <c r="U48" s="225"/>
      <c r="V48" s="225"/>
      <c r="W48" s="23">
        <v>4</v>
      </c>
      <c r="X48" s="23">
        <v>4</v>
      </c>
      <c r="Y48" s="24" t="s">
        <v>240</v>
      </c>
      <c r="Z48" s="25"/>
      <c r="AA48" s="26" t="s">
        <v>215</v>
      </c>
    </row>
    <row r="49" spans="6:15" customFormat="1" x14ac:dyDescent="0.25">
      <c r="F49" s="44"/>
      <c r="G49" s="43"/>
      <c r="H49" s="44"/>
      <c r="I49" s="44"/>
      <c r="J49" s="43"/>
      <c r="K49" s="43"/>
      <c r="L49" s="43"/>
      <c r="M49" s="43"/>
      <c r="N49" s="44"/>
      <c r="O49" s="44"/>
    </row>
  </sheetData>
  <mergeCells count="117">
    <mergeCell ref="A1:C2"/>
    <mergeCell ref="D1:V1"/>
    <mergeCell ref="W1:AA6"/>
    <mergeCell ref="D2:D6"/>
    <mergeCell ref="E2:E6"/>
    <mergeCell ref="F2:F6"/>
    <mergeCell ref="G2:G6"/>
    <mergeCell ref="H2:H6"/>
    <mergeCell ref="I2:I6"/>
    <mergeCell ref="J2:J6"/>
    <mergeCell ref="B8:C8"/>
    <mergeCell ref="W8:AA8"/>
    <mergeCell ref="B9:C9"/>
    <mergeCell ref="W9:AA9"/>
    <mergeCell ref="B10:C10"/>
    <mergeCell ref="W10:AA10"/>
    <mergeCell ref="A3:B3"/>
    <mergeCell ref="A4:B4"/>
    <mergeCell ref="A5:B5"/>
    <mergeCell ref="A6:C6"/>
    <mergeCell ref="B7:C7"/>
    <mergeCell ref="W7:AA7"/>
    <mergeCell ref="Q2:Q6"/>
    <mergeCell ref="R2:R6"/>
    <mergeCell ref="S2:S6"/>
    <mergeCell ref="T2:T6"/>
    <mergeCell ref="U2:U6"/>
    <mergeCell ref="V2:V6"/>
    <mergeCell ref="K2:K6"/>
    <mergeCell ref="L2:L6"/>
    <mergeCell ref="M2:M6"/>
    <mergeCell ref="N2:N6"/>
    <mergeCell ref="O2:O6"/>
    <mergeCell ref="P2:P6"/>
    <mergeCell ref="B14:C14"/>
    <mergeCell ref="W14:AA14"/>
    <mergeCell ref="B15:C15"/>
    <mergeCell ref="W15:AA15"/>
    <mergeCell ref="B16:C16"/>
    <mergeCell ref="W16:AA16"/>
    <mergeCell ref="B11:C11"/>
    <mergeCell ref="W11:AA11"/>
    <mergeCell ref="B12:C12"/>
    <mergeCell ref="W12:AA12"/>
    <mergeCell ref="B13:C13"/>
    <mergeCell ref="W13:AA13"/>
    <mergeCell ref="B20:C20"/>
    <mergeCell ref="W20:AA20"/>
    <mergeCell ref="B21:C21"/>
    <mergeCell ref="W21:AA21"/>
    <mergeCell ref="B22:C22"/>
    <mergeCell ref="W22:AA22"/>
    <mergeCell ref="B17:C17"/>
    <mergeCell ref="W17:AA17"/>
    <mergeCell ref="B18:C18"/>
    <mergeCell ref="W18:AA18"/>
    <mergeCell ref="B19:C19"/>
    <mergeCell ref="W19:AA19"/>
    <mergeCell ref="B26:C26"/>
    <mergeCell ref="W26:AA26"/>
    <mergeCell ref="B27:C27"/>
    <mergeCell ref="W27:AA27"/>
    <mergeCell ref="B28:C28"/>
    <mergeCell ref="W28:AA28"/>
    <mergeCell ref="B23:C23"/>
    <mergeCell ref="W23:AA23"/>
    <mergeCell ref="B24:C24"/>
    <mergeCell ref="W24:AA24"/>
    <mergeCell ref="B25:C25"/>
    <mergeCell ref="W25:AA25"/>
    <mergeCell ref="B32:C32"/>
    <mergeCell ref="W32:AA32"/>
    <mergeCell ref="B33:C33"/>
    <mergeCell ref="W33:AA33"/>
    <mergeCell ref="B34:C34"/>
    <mergeCell ref="W34:AA34"/>
    <mergeCell ref="B29:C29"/>
    <mergeCell ref="W29:AA29"/>
    <mergeCell ref="B30:C30"/>
    <mergeCell ref="W30:AA30"/>
    <mergeCell ref="B31:C31"/>
    <mergeCell ref="W31:AA31"/>
    <mergeCell ref="B38:C38"/>
    <mergeCell ref="W38:AA38"/>
    <mergeCell ref="B39:C39"/>
    <mergeCell ref="W39:AA39"/>
    <mergeCell ref="B40:C40"/>
    <mergeCell ref="W40:AA40"/>
    <mergeCell ref="B35:C35"/>
    <mergeCell ref="W35:AA35"/>
    <mergeCell ref="B36:C36"/>
    <mergeCell ref="W36:AA36"/>
    <mergeCell ref="B37:C37"/>
    <mergeCell ref="W37:AA37"/>
    <mergeCell ref="B41:C41"/>
    <mergeCell ref="W41:AA41"/>
    <mergeCell ref="A42:C48"/>
    <mergeCell ref="D42:D48"/>
    <mergeCell ref="E42:E48"/>
    <mergeCell ref="F42:F48"/>
    <mergeCell ref="G42:G48"/>
    <mergeCell ref="H42:H48"/>
    <mergeCell ref="I42:I48"/>
    <mergeCell ref="J42:J48"/>
    <mergeCell ref="S42:S48"/>
    <mergeCell ref="T42:T48"/>
    <mergeCell ref="U42:U48"/>
    <mergeCell ref="V42:V48"/>
    <mergeCell ref="W42:AA42"/>
    <mergeCell ref="Y43:AA43"/>
    <mergeCell ref="Y44:AA44"/>
    <mergeCell ref="K42:K48"/>
    <mergeCell ref="L42:L48"/>
    <mergeCell ref="M42:M48"/>
    <mergeCell ref="N42:N48"/>
    <mergeCell ref="O42:O48"/>
    <mergeCell ref="P42:P48"/>
  </mergeCells>
  <conditionalFormatting sqref="X44:X48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34" sqref="H34"/>
    </sheetView>
  </sheetViews>
  <sheetFormatPr defaultColWidth="8.85546875" defaultRowHeight="15" x14ac:dyDescent="0.25"/>
  <cols>
    <col min="3" max="3" width="64.7109375" bestFit="1" customWidth="1"/>
    <col min="14" max="14" width="10.7109375" bestFit="1" customWidth="1"/>
  </cols>
  <sheetData>
    <row r="1" spans="1:14" x14ac:dyDescent="0.25">
      <c r="A1" t="s">
        <v>598</v>
      </c>
    </row>
    <row r="2" spans="1:14" x14ac:dyDescent="0.25">
      <c r="A2" t="s">
        <v>599</v>
      </c>
      <c r="E2" t="s">
        <v>600</v>
      </c>
      <c r="I2" t="s">
        <v>601</v>
      </c>
      <c r="K2" t="s">
        <v>602</v>
      </c>
      <c r="N2" s="134" t="s">
        <v>606</v>
      </c>
    </row>
    <row r="3" spans="1:14" x14ac:dyDescent="0.25">
      <c r="A3">
        <v>205538</v>
      </c>
      <c r="C3" t="s">
        <v>603</v>
      </c>
      <c r="I3" t="s">
        <v>604</v>
      </c>
      <c r="K3" t="s">
        <v>605</v>
      </c>
      <c r="N3" s="134">
        <v>42656</v>
      </c>
    </row>
    <row r="4" spans="1:14" x14ac:dyDescent="0.25">
      <c r="A4">
        <v>205708</v>
      </c>
      <c r="C4" t="s">
        <v>607</v>
      </c>
      <c r="I4" t="s">
        <v>611</v>
      </c>
      <c r="K4" t="s">
        <v>612</v>
      </c>
      <c r="N4" s="134">
        <v>42656</v>
      </c>
    </row>
    <row r="5" spans="1:14" x14ac:dyDescent="0.25">
      <c r="C5" t="s">
        <v>608</v>
      </c>
      <c r="K5" t="s">
        <v>613</v>
      </c>
    </row>
    <row r="6" spans="1:14" x14ac:dyDescent="0.25">
      <c r="C6" t="s">
        <v>609</v>
      </c>
    </row>
    <row r="7" spans="1:14" x14ac:dyDescent="0.25">
      <c r="C7" t="s">
        <v>610</v>
      </c>
    </row>
    <row r="8" spans="1:14" x14ac:dyDescent="0.25">
      <c r="A8">
        <v>205538</v>
      </c>
      <c r="C8" t="s">
        <v>614</v>
      </c>
      <c r="I8" t="s">
        <v>616</v>
      </c>
      <c r="K8" t="s">
        <v>617</v>
      </c>
      <c r="N8" s="134">
        <v>42657</v>
      </c>
    </row>
    <row r="9" spans="1:14" x14ac:dyDescent="0.25">
      <c r="C9" t="s">
        <v>615</v>
      </c>
    </row>
    <row r="10" spans="1:14" x14ac:dyDescent="0.25">
      <c r="A10">
        <v>205708</v>
      </c>
      <c r="C10" t="s">
        <v>887</v>
      </c>
      <c r="I10" t="s">
        <v>619</v>
      </c>
      <c r="K10" t="s">
        <v>620</v>
      </c>
      <c r="N10" s="134">
        <v>42657</v>
      </c>
    </row>
    <row r="11" spans="1:14" x14ac:dyDescent="0.25">
      <c r="C11" t="s">
        <v>618</v>
      </c>
    </row>
    <row r="12" spans="1:14" x14ac:dyDescent="0.25">
      <c r="A12">
        <v>205685</v>
      </c>
      <c r="C12" t="s">
        <v>621</v>
      </c>
      <c r="I12" t="s">
        <v>623</v>
      </c>
      <c r="K12" t="s">
        <v>533</v>
      </c>
      <c r="N12" s="134">
        <v>42657</v>
      </c>
    </row>
    <row r="13" spans="1:14" x14ac:dyDescent="0.25">
      <c r="C13" t="s">
        <v>622</v>
      </c>
    </row>
    <row r="14" spans="1:14" x14ac:dyDescent="0.25">
      <c r="A14">
        <v>205685</v>
      </c>
      <c r="C14" t="s">
        <v>624</v>
      </c>
      <c r="I14" t="s">
        <v>625</v>
      </c>
      <c r="K14" t="s">
        <v>626</v>
      </c>
      <c r="N14" s="134">
        <v>42657</v>
      </c>
    </row>
    <row r="15" spans="1:14" x14ac:dyDescent="0.25">
      <c r="A15">
        <v>205703</v>
      </c>
      <c r="C15" t="s">
        <v>627</v>
      </c>
    </row>
    <row r="16" spans="1:14" x14ac:dyDescent="0.25">
      <c r="C16" t="s">
        <v>628</v>
      </c>
      <c r="K16" t="s">
        <v>629</v>
      </c>
      <c r="N16" s="134">
        <v>42661</v>
      </c>
    </row>
    <row r="17" spans="1:14" x14ac:dyDescent="0.25">
      <c r="A17">
        <v>206088</v>
      </c>
      <c r="C17" t="s">
        <v>639</v>
      </c>
    </row>
    <row r="18" spans="1:14" x14ac:dyDescent="0.25">
      <c r="C18" t="s">
        <v>640</v>
      </c>
      <c r="I18" t="s">
        <v>644</v>
      </c>
      <c r="K18" t="s">
        <v>533</v>
      </c>
      <c r="N18" s="134">
        <v>42663</v>
      </c>
    </row>
    <row r="19" spans="1:14" x14ac:dyDescent="0.25">
      <c r="C19" t="s">
        <v>641</v>
      </c>
    </row>
    <row r="20" spans="1:14" x14ac:dyDescent="0.25">
      <c r="A20">
        <v>206088</v>
      </c>
      <c r="C20" t="s">
        <v>642</v>
      </c>
      <c r="I20" t="s">
        <v>644</v>
      </c>
      <c r="K20" t="s">
        <v>533</v>
      </c>
      <c r="N20" s="134">
        <v>42663</v>
      </c>
    </row>
    <row r="21" spans="1:14" x14ac:dyDescent="0.25">
      <c r="C21" t="s">
        <v>643</v>
      </c>
    </row>
    <row r="22" spans="1:14" x14ac:dyDescent="0.25">
      <c r="A22">
        <v>205051</v>
      </c>
      <c r="C22" t="s">
        <v>645</v>
      </c>
      <c r="I22" t="s">
        <v>644</v>
      </c>
      <c r="K22" t="s">
        <v>647</v>
      </c>
      <c r="N22" s="134">
        <v>42663</v>
      </c>
    </row>
    <row r="23" spans="1:14" x14ac:dyDescent="0.25">
      <c r="C23" t="s">
        <v>646</v>
      </c>
    </row>
    <row r="24" spans="1:14" x14ac:dyDescent="0.25">
      <c r="A24">
        <v>205708</v>
      </c>
      <c r="C24" t="s">
        <v>649</v>
      </c>
      <c r="I24" t="s">
        <v>650</v>
      </c>
      <c r="K24" t="s">
        <v>651</v>
      </c>
      <c r="N24" s="134">
        <v>42668</v>
      </c>
    </row>
    <row r="25" spans="1:14" x14ac:dyDescent="0.25">
      <c r="A25">
        <v>205708</v>
      </c>
      <c r="C25" t="s">
        <v>652</v>
      </c>
      <c r="I25" t="s">
        <v>653</v>
      </c>
      <c r="K25" t="s">
        <v>654</v>
      </c>
      <c r="N25" s="134">
        <v>42668</v>
      </c>
    </row>
    <row r="26" spans="1:14" x14ac:dyDescent="0.25">
      <c r="A26">
        <v>206088</v>
      </c>
      <c r="C26" t="s">
        <v>888</v>
      </c>
      <c r="I26" t="s">
        <v>625</v>
      </c>
    </row>
    <row r="27" spans="1:14" x14ac:dyDescent="0.25">
      <c r="A27">
        <v>206034</v>
      </c>
      <c r="C27" t="s">
        <v>662</v>
      </c>
      <c r="I27" t="s">
        <v>623</v>
      </c>
      <c r="K27" t="s">
        <v>664</v>
      </c>
      <c r="N27" s="134">
        <v>42674</v>
      </c>
    </row>
    <row r="28" spans="1:14" x14ac:dyDescent="0.25">
      <c r="C28" t="s">
        <v>663</v>
      </c>
    </row>
    <row r="29" spans="1:14" x14ac:dyDescent="0.25">
      <c r="A29">
        <v>206034</v>
      </c>
      <c r="C29" t="s">
        <v>665</v>
      </c>
    </row>
    <row r="30" spans="1:14" x14ac:dyDescent="0.25">
      <c r="A30">
        <v>206113</v>
      </c>
      <c r="C30" t="s">
        <v>666</v>
      </c>
      <c r="I30" t="s">
        <v>668</v>
      </c>
      <c r="K30" t="s">
        <v>669</v>
      </c>
      <c r="N30" s="134">
        <v>42675</v>
      </c>
    </row>
    <row r="31" spans="1:14" x14ac:dyDescent="0.25">
      <c r="C31" t="s">
        <v>667</v>
      </c>
    </row>
    <row r="32" spans="1:14" x14ac:dyDescent="0.25">
      <c r="A32">
        <v>206034</v>
      </c>
      <c r="C32" t="s">
        <v>670</v>
      </c>
      <c r="I32" t="s">
        <v>668</v>
      </c>
      <c r="K32" t="s">
        <v>671</v>
      </c>
      <c r="N32" s="134">
        <v>42674</v>
      </c>
    </row>
    <row r="33" spans="3:3" x14ac:dyDescent="0.25">
      <c r="C33" t="s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23"/>
  <sheetViews>
    <sheetView workbookViewId="0">
      <pane ySplit="1" topLeftCell="A2" activePane="bottomLeft" state="frozen"/>
      <selection pane="bottomLeft" activeCell="C14" sqref="C14"/>
    </sheetView>
  </sheetViews>
  <sheetFormatPr defaultColWidth="8.85546875" defaultRowHeight="15" x14ac:dyDescent="0.25"/>
  <cols>
    <col min="1" max="1" width="8.85546875" style="12"/>
    <col min="2" max="2" width="9.140625" bestFit="1" customWidth="1"/>
    <col min="3" max="3" width="57.42578125" bestFit="1" customWidth="1"/>
    <col min="4" max="4" width="12.7109375" bestFit="1" customWidth="1"/>
    <col min="5" max="5" width="12.85546875" bestFit="1" customWidth="1"/>
    <col min="6" max="6" width="23.28515625" customWidth="1"/>
    <col min="7" max="7" width="35.85546875" style="67" bestFit="1" customWidth="1"/>
  </cols>
  <sheetData>
    <row r="1" spans="1:7" x14ac:dyDescent="0.25">
      <c r="A1" s="12" t="s">
        <v>206</v>
      </c>
      <c r="B1" s="1" t="s">
        <v>0</v>
      </c>
      <c r="C1" s="1" t="s">
        <v>1</v>
      </c>
      <c r="D1" s="1" t="s">
        <v>2</v>
      </c>
      <c r="E1" s="2" t="s">
        <v>3</v>
      </c>
      <c r="F1" s="9" t="s">
        <v>214</v>
      </c>
      <c r="G1" s="144" t="s">
        <v>548</v>
      </c>
    </row>
    <row r="2" spans="1:7" x14ac:dyDescent="0.25">
      <c r="A2" s="12">
        <v>1</v>
      </c>
      <c r="B2" s="1">
        <v>5</v>
      </c>
      <c r="C2" s="1" t="s">
        <v>219</v>
      </c>
      <c r="D2" s="1">
        <v>15</v>
      </c>
      <c r="E2" s="2" t="s">
        <v>213</v>
      </c>
      <c r="F2" s="11"/>
      <c r="G2" s="144" t="s">
        <v>678</v>
      </c>
    </row>
    <row r="3" spans="1:7" x14ac:dyDescent="0.25">
      <c r="A3" s="12">
        <v>1</v>
      </c>
      <c r="B3" s="2">
        <v>290</v>
      </c>
      <c r="C3" s="2" t="s">
        <v>31</v>
      </c>
      <c r="D3" s="2">
        <v>10</v>
      </c>
      <c r="E3" s="2"/>
      <c r="G3" s="144" t="s">
        <v>683</v>
      </c>
    </row>
    <row r="4" spans="1:7" x14ac:dyDescent="0.25">
      <c r="A4" s="12">
        <v>1</v>
      </c>
      <c r="B4" s="2">
        <v>10</v>
      </c>
      <c r="C4" s="2" t="s">
        <v>4</v>
      </c>
      <c r="D4" s="2">
        <v>20</v>
      </c>
      <c r="E4" s="2"/>
      <c r="F4" t="s">
        <v>213</v>
      </c>
      <c r="G4" s="144" t="s">
        <v>550</v>
      </c>
    </row>
    <row r="5" spans="1:7" x14ac:dyDescent="0.25">
      <c r="A5" s="12">
        <v>1</v>
      </c>
      <c r="B5" s="2">
        <v>20</v>
      </c>
      <c r="C5" s="2" t="s">
        <v>5</v>
      </c>
      <c r="D5" s="2">
        <v>60</v>
      </c>
      <c r="E5" s="2"/>
      <c r="F5" t="s">
        <v>213</v>
      </c>
      <c r="G5" s="144" t="s">
        <v>682</v>
      </c>
    </row>
    <row r="6" spans="1:7" x14ac:dyDescent="0.25">
      <c r="A6" s="12">
        <v>1</v>
      </c>
      <c r="B6" s="2">
        <v>30</v>
      </c>
      <c r="C6" s="2" t="s">
        <v>6</v>
      </c>
      <c r="D6" s="2">
        <v>75</v>
      </c>
      <c r="E6" s="2"/>
      <c r="F6" t="s">
        <v>213</v>
      </c>
      <c r="G6" s="144" t="s">
        <v>553</v>
      </c>
    </row>
    <row r="7" spans="1:7" x14ac:dyDescent="0.25">
      <c r="A7" s="12">
        <v>1</v>
      </c>
      <c r="B7" s="2">
        <v>40</v>
      </c>
      <c r="C7" s="2" t="s">
        <v>7</v>
      </c>
      <c r="D7" s="2">
        <v>5</v>
      </c>
      <c r="E7" s="2"/>
      <c r="F7" t="s">
        <v>213</v>
      </c>
      <c r="G7" s="144" t="s">
        <v>554</v>
      </c>
    </row>
    <row r="8" spans="1:7" x14ac:dyDescent="0.25">
      <c r="A8" s="12">
        <v>1</v>
      </c>
      <c r="B8" s="2">
        <v>50</v>
      </c>
      <c r="C8" s="2" t="s">
        <v>8</v>
      </c>
      <c r="D8" s="2">
        <v>3</v>
      </c>
      <c r="E8" s="2"/>
      <c r="F8" t="s">
        <v>213</v>
      </c>
      <c r="G8" s="144" t="s">
        <v>689</v>
      </c>
    </row>
    <row r="9" spans="1:7" x14ac:dyDescent="0.25">
      <c r="A9" s="12">
        <v>1</v>
      </c>
      <c r="B9" s="2">
        <v>60</v>
      </c>
      <c r="C9" s="2" t="s">
        <v>9</v>
      </c>
      <c r="D9" s="2">
        <v>40</v>
      </c>
      <c r="E9" s="2"/>
      <c r="F9" t="s">
        <v>213</v>
      </c>
      <c r="G9" s="144" t="s">
        <v>690</v>
      </c>
    </row>
    <row r="10" spans="1:7" x14ac:dyDescent="0.25">
      <c r="A10" s="12">
        <v>1</v>
      </c>
      <c r="B10" s="2">
        <v>70</v>
      </c>
      <c r="C10" s="2" t="s">
        <v>10</v>
      </c>
      <c r="D10" s="2">
        <v>40</v>
      </c>
      <c r="E10" s="2"/>
      <c r="F10" t="s">
        <v>213</v>
      </c>
      <c r="G10" s="144" t="s">
        <v>691</v>
      </c>
    </row>
    <row r="11" spans="1:7" x14ac:dyDescent="0.25">
      <c r="A11" s="12">
        <v>1</v>
      </c>
      <c r="B11" s="2">
        <v>80</v>
      </c>
      <c r="C11" s="2" t="s">
        <v>11</v>
      </c>
      <c r="D11" s="2">
        <v>15</v>
      </c>
      <c r="E11" s="2"/>
      <c r="G11" s="144" t="s">
        <v>697</v>
      </c>
    </row>
    <row r="12" spans="1:7" x14ac:dyDescent="0.25">
      <c r="A12" s="12">
        <v>1</v>
      </c>
      <c r="B12" s="3">
        <v>90</v>
      </c>
      <c r="C12" s="3" t="s">
        <v>12</v>
      </c>
      <c r="D12" s="3">
        <v>5</v>
      </c>
      <c r="E12" s="3"/>
      <c r="G12" s="144" t="s">
        <v>698</v>
      </c>
    </row>
    <row r="13" spans="1:7" x14ac:dyDescent="0.25">
      <c r="A13" s="12">
        <v>1</v>
      </c>
      <c r="B13" s="3">
        <v>100</v>
      </c>
      <c r="C13" s="3" t="s">
        <v>13</v>
      </c>
      <c r="D13" s="3">
        <v>58</v>
      </c>
      <c r="E13" s="3"/>
      <c r="F13" t="s">
        <v>213</v>
      </c>
      <c r="G13" s="144" t="s">
        <v>684</v>
      </c>
    </row>
    <row r="14" spans="1:7" x14ac:dyDescent="0.25">
      <c r="A14" s="12">
        <v>1</v>
      </c>
      <c r="B14" s="2">
        <v>110</v>
      </c>
      <c r="C14" s="2" t="s">
        <v>886</v>
      </c>
      <c r="D14" s="2">
        <v>60</v>
      </c>
      <c r="E14" s="2"/>
      <c r="F14" t="s">
        <v>213</v>
      </c>
      <c r="G14" s="144" t="s">
        <v>685</v>
      </c>
    </row>
    <row r="15" spans="1:7" x14ac:dyDescent="0.25">
      <c r="A15" s="12">
        <v>1</v>
      </c>
      <c r="B15" s="2">
        <v>120</v>
      </c>
      <c r="C15" s="2" t="s">
        <v>14</v>
      </c>
      <c r="D15" s="2">
        <v>40</v>
      </c>
      <c r="E15" s="2"/>
      <c r="F15" t="s">
        <v>213</v>
      </c>
      <c r="G15" s="144" t="s">
        <v>686</v>
      </c>
    </row>
    <row r="16" spans="1:7" x14ac:dyDescent="0.25">
      <c r="A16" s="12">
        <v>1</v>
      </c>
      <c r="B16" s="3">
        <v>130</v>
      </c>
      <c r="C16" s="3" t="s">
        <v>15</v>
      </c>
      <c r="D16" s="3">
        <v>10</v>
      </c>
      <c r="E16" s="3"/>
      <c r="F16" t="s">
        <v>213</v>
      </c>
      <c r="G16" s="144" t="s">
        <v>687</v>
      </c>
    </row>
    <row r="17" spans="1:7" x14ac:dyDescent="0.25">
      <c r="A17" s="12">
        <v>1</v>
      </c>
      <c r="B17" s="3">
        <v>140</v>
      </c>
      <c r="C17" s="3" t="s">
        <v>16</v>
      </c>
      <c r="D17" s="3">
        <v>7</v>
      </c>
      <c r="E17" s="3"/>
      <c r="F17" t="s">
        <v>213</v>
      </c>
      <c r="G17" s="144" t="s">
        <v>688</v>
      </c>
    </row>
    <row r="18" spans="1:7" x14ac:dyDescent="0.25">
      <c r="A18" s="12">
        <v>1</v>
      </c>
      <c r="B18" s="2">
        <v>150</v>
      </c>
      <c r="C18" s="2" t="s">
        <v>17</v>
      </c>
      <c r="D18" s="2">
        <v>14</v>
      </c>
      <c r="E18" s="2"/>
      <c r="F18" t="s">
        <v>213</v>
      </c>
      <c r="G18" s="144" t="s">
        <v>587</v>
      </c>
    </row>
    <row r="19" spans="1:7" x14ac:dyDescent="0.25">
      <c r="A19" s="12">
        <v>1</v>
      </c>
      <c r="B19" s="2">
        <v>160</v>
      </c>
      <c r="C19" s="2" t="s">
        <v>18</v>
      </c>
      <c r="D19" s="2">
        <v>35</v>
      </c>
      <c r="E19" s="2"/>
      <c r="F19" t="s">
        <v>213</v>
      </c>
      <c r="G19" s="144" t="s">
        <v>588</v>
      </c>
    </row>
    <row r="20" spans="1:7" x14ac:dyDescent="0.25">
      <c r="A20" s="12">
        <v>1</v>
      </c>
      <c r="B20" s="2">
        <v>170</v>
      </c>
      <c r="C20" s="2" t="s">
        <v>19</v>
      </c>
      <c r="D20" s="2">
        <v>10</v>
      </c>
      <c r="E20" s="2"/>
      <c r="F20" t="s">
        <v>213</v>
      </c>
      <c r="G20" s="144" t="s">
        <v>589</v>
      </c>
    </row>
    <row r="21" spans="1:7" x14ac:dyDescent="0.25">
      <c r="A21" s="12">
        <v>1</v>
      </c>
      <c r="B21" s="2">
        <v>180</v>
      </c>
      <c r="C21" s="2" t="s">
        <v>20</v>
      </c>
      <c r="D21" s="2">
        <v>20</v>
      </c>
      <c r="E21" s="2"/>
      <c r="F21" t="s">
        <v>213</v>
      </c>
      <c r="G21" s="144" t="s">
        <v>590</v>
      </c>
    </row>
    <row r="22" spans="1:7" x14ac:dyDescent="0.25">
      <c r="A22" s="12">
        <v>1</v>
      </c>
      <c r="B22" s="2">
        <v>190</v>
      </c>
      <c r="C22" s="2" t="s">
        <v>21</v>
      </c>
      <c r="D22" s="2">
        <v>12</v>
      </c>
      <c r="E22" s="2"/>
      <c r="F22" t="s">
        <v>213</v>
      </c>
      <c r="G22" s="144" t="s">
        <v>591</v>
      </c>
    </row>
    <row r="23" spans="1:7" x14ac:dyDescent="0.25">
      <c r="A23" s="12">
        <v>1</v>
      </c>
      <c r="B23" s="2">
        <v>200</v>
      </c>
      <c r="C23" s="2" t="s">
        <v>22</v>
      </c>
      <c r="D23" s="2">
        <v>5</v>
      </c>
      <c r="E23" s="2"/>
      <c r="G23" s="144" t="s">
        <v>572</v>
      </c>
    </row>
    <row r="24" spans="1:7" x14ac:dyDescent="0.25">
      <c r="A24" s="12">
        <v>1</v>
      </c>
      <c r="B24" s="2">
        <v>210</v>
      </c>
      <c r="C24" s="2" t="s">
        <v>23</v>
      </c>
      <c r="D24" s="2">
        <v>20</v>
      </c>
      <c r="E24" s="2"/>
      <c r="G24" s="144" t="s">
        <v>574</v>
      </c>
    </row>
    <row r="25" spans="1:7" x14ac:dyDescent="0.25">
      <c r="A25" s="12">
        <v>1</v>
      </c>
      <c r="B25" s="2">
        <v>300</v>
      </c>
      <c r="C25" s="2" t="s">
        <v>32</v>
      </c>
      <c r="D25" s="2">
        <v>150</v>
      </c>
      <c r="E25" s="2" t="s">
        <v>213</v>
      </c>
      <c r="F25" t="s">
        <v>213</v>
      </c>
      <c r="G25" s="144" t="s">
        <v>576</v>
      </c>
    </row>
    <row r="26" spans="1:7" x14ac:dyDescent="0.25">
      <c r="A26" s="12">
        <v>1</v>
      </c>
      <c r="B26" s="2">
        <v>360</v>
      </c>
      <c r="C26" s="2" t="s">
        <v>38</v>
      </c>
      <c r="D26" s="2">
        <v>15</v>
      </c>
      <c r="E26" s="2"/>
      <c r="F26" t="s">
        <v>213</v>
      </c>
      <c r="G26" s="144" t="s">
        <v>575</v>
      </c>
    </row>
    <row r="27" spans="1:7" x14ac:dyDescent="0.25">
      <c r="A27" s="12">
        <v>2</v>
      </c>
      <c r="B27" s="2">
        <v>220</v>
      </c>
      <c r="C27" s="2" t="s">
        <v>24</v>
      </c>
      <c r="D27" s="2">
        <v>25</v>
      </c>
      <c r="E27" s="2"/>
      <c r="F27" t="s">
        <v>213</v>
      </c>
      <c r="G27" s="144" t="s">
        <v>575</v>
      </c>
    </row>
    <row r="28" spans="1:7" x14ac:dyDescent="0.25">
      <c r="A28" s="12">
        <v>2</v>
      </c>
      <c r="B28" s="3">
        <v>230</v>
      </c>
      <c r="C28" s="3" t="s">
        <v>25</v>
      </c>
      <c r="D28" s="3">
        <v>135</v>
      </c>
      <c r="E28" s="3" t="s">
        <v>222</v>
      </c>
      <c r="F28" t="s">
        <v>213</v>
      </c>
      <c r="G28" s="144" t="s">
        <v>577</v>
      </c>
    </row>
    <row r="29" spans="1:7" x14ac:dyDescent="0.25">
      <c r="A29" s="12">
        <v>2</v>
      </c>
      <c r="B29" s="3">
        <v>240</v>
      </c>
      <c r="C29" s="3" t="s">
        <v>26</v>
      </c>
      <c r="D29" s="3">
        <v>30</v>
      </c>
      <c r="E29" s="3" t="s">
        <v>213</v>
      </c>
      <c r="F29" t="s">
        <v>213</v>
      </c>
      <c r="G29" s="93" t="s">
        <v>702</v>
      </c>
    </row>
    <row r="30" spans="1:7" x14ac:dyDescent="0.25">
      <c r="A30" s="12">
        <v>2</v>
      </c>
      <c r="B30" s="3">
        <v>250</v>
      </c>
      <c r="C30" s="3" t="s">
        <v>27</v>
      </c>
      <c r="D30" s="3">
        <v>50</v>
      </c>
      <c r="E30" s="3"/>
      <c r="G30" s="93" t="s">
        <v>703</v>
      </c>
    </row>
    <row r="31" spans="1:7" x14ac:dyDescent="0.25">
      <c r="A31" s="12">
        <v>2</v>
      </c>
      <c r="B31" s="2">
        <v>260</v>
      </c>
      <c r="C31" s="2" t="s">
        <v>28</v>
      </c>
      <c r="D31" s="2">
        <v>10</v>
      </c>
      <c r="E31" s="2"/>
      <c r="F31" t="s">
        <v>213</v>
      </c>
      <c r="G31" s="93" t="s">
        <v>704</v>
      </c>
    </row>
    <row r="32" spans="1:7" x14ac:dyDescent="0.25">
      <c r="A32" s="12">
        <v>2</v>
      </c>
      <c r="B32" s="2">
        <v>270</v>
      </c>
      <c r="C32" s="2" t="s">
        <v>29</v>
      </c>
      <c r="D32" s="2">
        <v>20</v>
      </c>
      <c r="E32" s="2"/>
      <c r="G32" s="93" t="s">
        <v>705</v>
      </c>
    </row>
    <row r="33" spans="1:7" x14ac:dyDescent="0.25">
      <c r="A33" s="12">
        <v>2</v>
      </c>
      <c r="B33" s="2">
        <v>280</v>
      </c>
      <c r="C33" s="2" t="s">
        <v>30</v>
      </c>
      <c r="D33" s="2">
        <v>10</v>
      </c>
      <c r="E33" s="2"/>
      <c r="G33" s="144" t="s">
        <v>679</v>
      </c>
    </row>
    <row r="34" spans="1:7" x14ac:dyDescent="0.25">
      <c r="A34" s="12">
        <v>2</v>
      </c>
      <c r="B34" s="2">
        <v>310</v>
      </c>
      <c r="C34" s="2" t="s">
        <v>33</v>
      </c>
      <c r="D34" s="2">
        <v>40</v>
      </c>
      <c r="E34" s="2" t="s">
        <v>213</v>
      </c>
      <c r="F34" t="s">
        <v>213</v>
      </c>
      <c r="G34" s="144" t="s">
        <v>680</v>
      </c>
    </row>
    <row r="35" spans="1:7" x14ac:dyDescent="0.25">
      <c r="A35" s="12">
        <v>2</v>
      </c>
      <c r="B35" s="2">
        <v>320</v>
      </c>
      <c r="C35" s="2" t="s">
        <v>34</v>
      </c>
      <c r="D35" s="2">
        <v>60</v>
      </c>
      <c r="E35" s="2" t="s">
        <v>213</v>
      </c>
      <c r="F35" t="s">
        <v>213</v>
      </c>
      <c r="G35" s="144" t="s">
        <v>681</v>
      </c>
    </row>
    <row r="36" spans="1:7" x14ac:dyDescent="0.25">
      <c r="A36" s="12">
        <v>2</v>
      </c>
      <c r="B36" s="2">
        <v>330</v>
      </c>
      <c r="C36" s="2" t="s">
        <v>35</v>
      </c>
      <c r="D36" s="2">
        <v>12</v>
      </c>
      <c r="E36" s="2"/>
      <c r="G36" s="93" t="s">
        <v>706</v>
      </c>
    </row>
    <row r="37" spans="1:7" x14ac:dyDescent="0.25">
      <c r="A37" s="12">
        <v>2</v>
      </c>
      <c r="B37" s="2">
        <v>340</v>
      </c>
      <c r="C37" s="2" t="s">
        <v>36</v>
      </c>
      <c r="D37" s="2"/>
      <c r="E37" s="2"/>
      <c r="G37" s="144" t="s">
        <v>549</v>
      </c>
    </row>
    <row r="38" spans="1:7" x14ac:dyDescent="0.25">
      <c r="A38" s="12">
        <v>2</v>
      </c>
      <c r="B38" s="2">
        <v>350</v>
      </c>
      <c r="C38" s="2" t="s">
        <v>37</v>
      </c>
      <c r="D38" s="2">
        <v>40</v>
      </c>
      <c r="E38" s="2"/>
      <c r="G38" s="144" t="s">
        <v>573</v>
      </c>
    </row>
    <row r="39" spans="1:7" x14ac:dyDescent="0.25">
      <c r="A39" s="12">
        <v>2</v>
      </c>
      <c r="B39" s="2">
        <v>370</v>
      </c>
      <c r="C39" s="2" t="s">
        <v>39</v>
      </c>
      <c r="D39" s="2">
        <v>150</v>
      </c>
      <c r="E39" s="2"/>
      <c r="F39" t="s">
        <v>213</v>
      </c>
      <c r="G39" s="144" t="s">
        <v>672</v>
      </c>
    </row>
    <row r="40" spans="1:7" x14ac:dyDescent="0.25">
      <c r="A40" s="12">
        <v>2</v>
      </c>
      <c r="B40" s="2">
        <v>380</v>
      </c>
      <c r="C40" s="2" t="s">
        <v>40</v>
      </c>
      <c r="D40" s="2">
        <v>90</v>
      </c>
      <c r="E40" s="2"/>
      <c r="F40" t="s">
        <v>213</v>
      </c>
      <c r="G40" s="93" t="s">
        <v>707</v>
      </c>
    </row>
    <row r="41" spans="1:7" x14ac:dyDescent="0.25">
      <c r="A41" s="12">
        <v>2</v>
      </c>
      <c r="B41" s="2">
        <v>390</v>
      </c>
      <c r="C41" s="2" t="s">
        <v>41</v>
      </c>
      <c r="D41" s="2">
        <v>45</v>
      </c>
      <c r="E41" s="2"/>
      <c r="G41" s="144" t="s">
        <v>567</v>
      </c>
    </row>
    <row r="42" spans="1:7" x14ac:dyDescent="0.25">
      <c r="A42" s="12">
        <v>2</v>
      </c>
      <c r="B42" s="2">
        <v>400</v>
      </c>
      <c r="C42" s="2" t="s">
        <v>42</v>
      </c>
      <c r="D42" s="2">
        <v>25</v>
      </c>
      <c r="E42" s="2"/>
      <c r="G42" s="144" t="s">
        <v>568</v>
      </c>
    </row>
    <row r="43" spans="1:7" x14ac:dyDescent="0.25">
      <c r="A43" s="12">
        <v>2</v>
      </c>
      <c r="B43" s="2">
        <v>410</v>
      </c>
      <c r="C43" s="2" t="s">
        <v>43</v>
      </c>
      <c r="D43" s="2">
        <v>10</v>
      </c>
      <c r="E43" s="2"/>
      <c r="F43" t="s">
        <v>213</v>
      </c>
      <c r="G43" s="144" t="s">
        <v>570</v>
      </c>
    </row>
    <row r="44" spans="1:7" x14ac:dyDescent="0.25">
      <c r="A44" s="12">
        <v>2</v>
      </c>
      <c r="B44" s="2">
        <v>420</v>
      </c>
      <c r="C44" s="2" t="s">
        <v>44</v>
      </c>
      <c r="D44" s="2">
        <v>10</v>
      </c>
      <c r="E44" s="2"/>
      <c r="G44" s="144" t="s">
        <v>569</v>
      </c>
    </row>
    <row r="45" spans="1:7" x14ac:dyDescent="0.25">
      <c r="A45" s="12">
        <v>2</v>
      </c>
      <c r="B45" s="2">
        <v>430</v>
      </c>
      <c r="C45" s="2" t="s">
        <v>45</v>
      </c>
      <c r="D45" s="2">
        <v>5</v>
      </c>
      <c r="E45" s="2"/>
      <c r="G45" s="144" t="s">
        <v>571</v>
      </c>
    </row>
    <row r="46" spans="1:7" x14ac:dyDescent="0.25">
      <c r="A46" s="12">
        <v>2</v>
      </c>
      <c r="B46" s="2">
        <v>440</v>
      </c>
      <c r="C46" s="2" t="s">
        <v>46</v>
      </c>
      <c r="D46" s="2">
        <v>10</v>
      </c>
      <c r="E46" s="2"/>
      <c r="G46" s="93" t="s">
        <v>708</v>
      </c>
    </row>
    <row r="47" spans="1:7" x14ac:dyDescent="0.25">
      <c r="A47" s="12">
        <v>2</v>
      </c>
      <c r="B47" s="2">
        <v>450</v>
      </c>
      <c r="C47" s="2" t="s">
        <v>47</v>
      </c>
      <c r="D47" s="2">
        <v>60</v>
      </c>
      <c r="E47" s="2"/>
      <c r="G47" s="93" t="s">
        <v>709</v>
      </c>
    </row>
    <row r="48" spans="1:7" x14ac:dyDescent="0.25">
      <c r="A48" s="12">
        <v>2</v>
      </c>
      <c r="B48" s="2">
        <v>460</v>
      </c>
      <c r="C48" s="2" t="s">
        <v>48</v>
      </c>
      <c r="D48" s="2">
        <v>35</v>
      </c>
      <c r="E48" s="2"/>
      <c r="G48" s="93" t="s">
        <v>710</v>
      </c>
    </row>
    <row r="49" spans="1:7" x14ac:dyDescent="0.25">
      <c r="A49" s="12">
        <v>2</v>
      </c>
      <c r="B49" s="2">
        <v>470</v>
      </c>
      <c r="C49" s="2" t="s">
        <v>49</v>
      </c>
      <c r="D49" s="2">
        <v>45</v>
      </c>
      <c r="E49" s="2"/>
      <c r="G49" s="144" t="s">
        <v>594</v>
      </c>
    </row>
    <row r="50" spans="1:7" x14ac:dyDescent="0.25">
      <c r="A50" s="12">
        <v>2</v>
      </c>
      <c r="B50" s="2">
        <v>480</v>
      </c>
      <c r="C50" s="2" t="s">
        <v>50</v>
      </c>
      <c r="D50" s="2">
        <v>20</v>
      </c>
      <c r="E50" s="2"/>
      <c r="F50" t="s">
        <v>213</v>
      </c>
      <c r="G50" s="144" t="s">
        <v>677</v>
      </c>
    </row>
    <row r="51" spans="1:7" x14ac:dyDescent="0.25">
      <c r="A51" s="12">
        <v>2</v>
      </c>
      <c r="B51" s="2">
        <v>490</v>
      </c>
      <c r="C51" s="2" t="s">
        <v>51</v>
      </c>
      <c r="D51" s="2">
        <v>210</v>
      </c>
      <c r="E51" s="2"/>
      <c r="G51" s="93" t="s">
        <v>711</v>
      </c>
    </row>
    <row r="52" spans="1:7" x14ac:dyDescent="0.25">
      <c r="A52" s="12">
        <v>2</v>
      </c>
      <c r="B52" s="2">
        <v>500</v>
      </c>
      <c r="C52" s="2" t="s">
        <v>52</v>
      </c>
      <c r="D52" s="2">
        <v>10</v>
      </c>
      <c r="E52" s="2"/>
      <c r="F52" t="s">
        <v>213</v>
      </c>
      <c r="G52" s="93" t="s">
        <v>712</v>
      </c>
    </row>
    <row r="53" spans="1:7" x14ac:dyDescent="0.25">
      <c r="A53" s="12">
        <v>2</v>
      </c>
      <c r="B53" s="2">
        <v>510</v>
      </c>
      <c r="C53" s="2" t="s">
        <v>53</v>
      </c>
      <c r="D53" s="2">
        <v>10</v>
      </c>
      <c r="E53" s="2"/>
      <c r="G53" s="93" t="s">
        <v>717</v>
      </c>
    </row>
    <row r="54" spans="1:7" x14ac:dyDescent="0.25">
      <c r="A54" s="12">
        <v>2</v>
      </c>
      <c r="B54" s="2">
        <v>520</v>
      </c>
      <c r="C54" s="2" t="s">
        <v>54</v>
      </c>
      <c r="D54" s="2">
        <v>10</v>
      </c>
      <c r="E54" s="2"/>
      <c r="G54" s="93" t="s">
        <v>716</v>
      </c>
    </row>
    <row r="55" spans="1:7" x14ac:dyDescent="0.25">
      <c r="A55" s="12">
        <v>2</v>
      </c>
      <c r="B55" s="2">
        <v>530</v>
      </c>
      <c r="C55" s="2" t="s">
        <v>55</v>
      </c>
      <c r="D55" s="2">
        <v>10</v>
      </c>
      <c r="E55" s="2"/>
      <c r="G55" s="93" t="s">
        <v>713</v>
      </c>
    </row>
    <row r="56" spans="1:7" x14ac:dyDescent="0.25">
      <c r="A56" s="13">
        <v>2</v>
      </c>
      <c r="B56" s="3">
        <v>540</v>
      </c>
      <c r="C56" s="3" t="s">
        <v>56</v>
      </c>
      <c r="D56" s="3">
        <v>10</v>
      </c>
      <c r="E56" s="3"/>
      <c r="F56" t="s">
        <v>213</v>
      </c>
      <c r="G56" s="93" t="s">
        <v>718</v>
      </c>
    </row>
    <row r="57" spans="1:7" x14ac:dyDescent="0.25">
      <c r="A57" s="12">
        <v>2</v>
      </c>
      <c r="B57" s="2">
        <v>550</v>
      </c>
      <c r="C57" s="2" t="s">
        <v>57</v>
      </c>
      <c r="D57" s="2">
        <v>5</v>
      </c>
      <c r="E57" s="2"/>
      <c r="G57" s="93" t="s">
        <v>719</v>
      </c>
    </row>
    <row r="58" spans="1:7" x14ac:dyDescent="0.25">
      <c r="A58" s="12">
        <v>2</v>
      </c>
      <c r="B58" s="2">
        <v>560</v>
      </c>
      <c r="C58" s="2" t="s">
        <v>58</v>
      </c>
      <c r="D58" s="2">
        <v>15</v>
      </c>
      <c r="E58" s="2"/>
      <c r="F58" t="s">
        <v>213</v>
      </c>
      <c r="G58" s="144" t="s">
        <v>673</v>
      </c>
    </row>
    <row r="59" spans="1:7" x14ac:dyDescent="0.25">
      <c r="A59" s="12">
        <v>2</v>
      </c>
      <c r="B59" s="2">
        <v>570</v>
      </c>
      <c r="C59" s="2" t="s">
        <v>59</v>
      </c>
      <c r="D59" s="2">
        <v>60</v>
      </c>
      <c r="E59" s="2"/>
      <c r="G59" s="144" t="s">
        <v>675</v>
      </c>
    </row>
    <row r="60" spans="1:7" x14ac:dyDescent="0.25">
      <c r="A60" s="12">
        <v>2</v>
      </c>
      <c r="B60" s="2">
        <v>580</v>
      </c>
      <c r="C60" s="2" t="s">
        <v>60</v>
      </c>
      <c r="D60" s="2"/>
      <c r="E60" s="2"/>
      <c r="G60" s="144" t="s">
        <v>674</v>
      </c>
    </row>
    <row r="61" spans="1:7" x14ac:dyDescent="0.25">
      <c r="A61" s="12">
        <v>2</v>
      </c>
      <c r="B61" s="2">
        <v>590</v>
      </c>
      <c r="C61" s="2" t="s">
        <v>61</v>
      </c>
      <c r="D61" s="2">
        <v>7</v>
      </c>
      <c r="E61" s="2"/>
      <c r="G61" s="144" t="s">
        <v>676</v>
      </c>
    </row>
    <row r="62" spans="1:7" x14ac:dyDescent="0.25">
      <c r="A62" s="12">
        <v>2</v>
      </c>
      <c r="B62" s="2">
        <v>600</v>
      </c>
      <c r="C62" s="2" t="s">
        <v>62</v>
      </c>
      <c r="D62" s="2">
        <v>37</v>
      </c>
      <c r="E62" s="2"/>
      <c r="G62" s="93" t="s">
        <v>714</v>
      </c>
    </row>
    <row r="63" spans="1:7" x14ac:dyDescent="0.25">
      <c r="A63" s="12">
        <v>2</v>
      </c>
      <c r="B63" s="2">
        <v>610</v>
      </c>
      <c r="C63" s="2" t="s">
        <v>63</v>
      </c>
      <c r="D63" s="2">
        <v>48</v>
      </c>
      <c r="E63" s="2"/>
      <c r="G63" s="93" t="s">
        <v>721</v>
      </c>
    </row>
    <row r="64" spans="1:7" x14ac:dyDescent="0.25">
      <c r="A64" s="12">
        <v>2</v>
      </c>
      <c r="B64" s="2">
        <v>620</v>
      </c>
      <c r="C64" s="2" t="s">
        <v>64</v>
      </c>
      <c r="D64" s="2">
        <v>50</v>
      </c>
      <c r="E64" s="2"/>
      <c r="G64" s="93" t="s">
        <v>720</v>
      </c>
    </row>
    <row r="65" spans="1:7" x14ac:dyDescent="0.25">
      <c r="A65" s="13">
        <v>2</v>
      </c>
      <c r="B65" s="3">
        <v>630</v>
      </c>
      <c r="C65" s="3" t="s">
        <v>65</v>
      </c>
      <c r="D65" s="3">
        <v>15</v>
      </c>
      <c r="E65" s="3"/>
      <c r="F65" t="s">
        <v>213</v>
      </c>
      <c r="G65" s="93" t="s">
        <v>715</v>
      </c>
    </row>
    <row r="66" spans="1:7" x14ac:dyDescent="0.25">
      <c r="A66" s="13">
        <v>2</v>
      </c>
      <c r="B66" s="3">
        <v>640</v>
      </c>
      <c r="C66" s="3" t="s">
        <v>66</v>
      </c>
      <c r="D66" s="3">
        <v>5</v>
      </c>
      <c r="E66" s="3"/>
      <c r="G66" s="144" t="s">
        <v>593</v>
      </c>
    </row>
    <row r="67" spans="1:7" x14ac:dyDescent="0.25">
      <c r="A67" s="12">
        <v>2</v>
      </c>
      <c r="B67" s="2">
        <v>650</v>
      </c>
      <c r="C67" s="2" t="s">
        <v>67</v>
      </c>
      <c r="D67" s="2">
        <v>25</v>
      </c>
      <c r="E67" s="2"/>
      <c r="F67" t="s">
        <v>213</v>
      </c>
      <c r="G67" s="144" t="s">
        <v>592</v>
      </c>
    </row>
    <row r="68" spans="1:7" x14ac:dyDescent="0.25">
      <c r="A68" s="12">
        <v>2</v>
      </c>
      <c r="B68" s="2">
        <v>660</v>
      </c>
      <c r="C68" s="2" t="s">
        <v>68</v>
      </c>
      <c r="D68" s="2">
        <v>20</v>
      </c>
      <c r="E68" s="2"/>
      <c r="F68" t="s">
        <v>213</v>
      </c>
      <c r="G68" s="146"/>
    </row>
    <row r="69" spans="1:7" x14ac:dyDescent="0.25">
      <c r="A69" s="12">
        <v>2</v>
      </c>
      <c r="B69" s="2">
        <v>680</v>
      </c>
      <c r="C69" s="2" t="s">
        <v>69</v>
      </c>
      <c r="D69" s="2">
        <v>66</v>
      </c>
      <c r="E69" s="2"/>
      <c r="F69" t="s">
        <v>213</v>
      </c>
      <c r="G69" s="146"/>
    </row>
    <row r="70" spans="1:7" x14ac:dyDescent="0.25">
      <c r="A70" s="12">
        <v>2</v>
      </c>
      <c r="B70" s="2">
        <v>690</v>
      </c>
      <c r="C70" s="2" t="s">
        <v>70</v>
      </c>
      <c r="D70" s="2">
        <v>8</v>
      </c>
      <c r="E70" s="2"/>
      <c r="G70" s="144"/>
    </row>
    <row r="71" spans="1:7" x14ac:dyDescent="0.25">
      <c r="A71" s="12">
        <v>3</v>
      </c>
      <c r="B71" s="2">
        <v>700</v>
      </c>
      <c r="C71" s="2" t="s">
        <v>71</v>
      </c>
      <c r="D71" s="2">
        <v>15</v>
      </c>
      <c r="E71" s="2"/>
      <c r="G71" s="144"/>
    </row>
    <row r="72" spans="1:7" x14ac:dyDescent="0.25">
      <c r="A72" s="12">
        <v>3</v>
      </c>
      <c r="B72" s="2">
        <v>710</v>
      </c>
      <c r="C72" s="2" t="s">
        <v>72</v>
      </c>
      <c r="D72" s="2">
        <v>20</v>
      </c>
      <c r="E72" s="2"/>
      <c r="F72" t="s">
        <v>213</v>
      </c>
      <c r="G72" s="144"/>
    </row>
    <row r="73" spans="1:7" x14ac:dyDescent="0.25">
      <c r="A73" s="12">
        <v>3</v>
      </c>
      <c r="B73" s="2">
        <v>720</v>
      </c>
      <c r="C73" s="2" t="s">
        <v>73</v>
      </c>
      <c r="D73" s="2">
        <v>15</v>
      </c>
      <c r="E73" s="2"/>
      <c r="G73" s="144"/>
    </row>
    <row r="74" spans="1:7" x14ac:dyDescent="0.25">
      <c r="A74" s="12">
        <v>3</v>
      </c>
      <c r="B74" s="2">
        <v>730</v>
      </c>
      <c r="C74" s="2" t="s">
        <v>74</v>
      </c>
      <c r="D74" s="2">
        <f>60*3.25</f>
        <v>195</v>
      </c>
      <c r="E74" s="2"/>
      <c r="G74" s="144"/>
    </row>
    <row r="75" spans="1:7" x14ac:dyDescent="0.25">
      <c r="A75" s="12">
        <v>3</v>
      </c>
      <c r="B75" s="2">
        <v>740</v>
      </c>
      <c r="C75" s="2" t="s">
        <v>75</v>
      </c>
      <c r="D75" s="2">
        <v>80</v>
      </c>
      <c r="E75" s="2"/>
      <c r="G75" s="144"/>
    </row>
    <row r="76" spans="1:7" x14ac:dyDescent="0.25">
      <c r="A76" s="12">
        <v>3</v>
      </c>
      <c r="B76" s="2">
        <v>750</v>
      </c>
      <c r="C76" s="2" t="s">
        <v>76</v>
      </c>
      <c r="D76" s="2">
        <v>15</v>
      </c>
      <c r="E76" s="2"/>
      <c r="F76" t="s">
        <v>213</v>
      </c>
      <c r="G76" s="144"/>
    </row>
    <row r="77" spans="1:7" x14ac:dyDescent="0.25">
      <c r="A77" s="12">
        <v>3</v>
      </c>
      <c r="B77" s="2">
        <v>760</v>
      </c>
      <c r="C77" s="2" t="s">
        <v>77</v>
      </c>
      <c r="D77" s="2">
        <v>20</v>
      </c>
      <c r="E77" s="2"/>
      <c r="F77" t="s">
        <v>213</v>
      </c>
      <c r="G77" s="144"/>
    </row>
    <row r="78" spans="1:7" x14ac:dyDescent="0.25">
      <c r="A78" s="12">
        <v>3</v>
      </c>
      <c r="B78" s="2">
        <v>770</v>
      </c>
      <c r="C78" s="2" t="s">
        <v>78</v>
      </c>
      <c r="D78" s="2">
        <v>130</v>
      </c>
      <c r="E78" s="2"/>
      <c r="F78" t="s">
        <v>213</v>
      </c>
      <c r="G78" s="144"/>
    </row>
    <row r="79" spans="1:7" x14ac:dyDescent="0.25">
      <c r="A79" s="12">
        <v>3</v>
      </c>
      <c r="B79" s="2">
        <v>780</v>
      </c>
      <c r="C79" s="2" t="s">
        <v>79</v>
      </c>
      <c r="D79" s="2">
        <v>5</v>
      </c>
      <c r="E79" s="2"/>
      <c r="G79" s="144"/>
    </row>
    <row r="80" spans="1:7" x14ac:dyDescent="0.25">
      <c r="A80" s="12">
        <v>3</v>
      </c>
      <c r="B80" s="2">
        <v>790</v>
      </c>
      <c r="C80" s="2" t="s">
        <v>80</v>
      </c>
      <c r="D80" s="2">
        <v>33</v>
      </c>
      <c r="E80" s="2"/>
      <c r="G80" s="144"/>
    </row>
    <row r="81" spans="1:7" x14ac:dyDescent="0.25">
      <c r="A81" s="12">
        <v>3</v>
      </c>
      <c r="B81" s="2">
        <v>800</v>
      </c>
      <c r="C81" s="2" t="s">
        <v>81</v>
      </c>
      <c r="D81" s="2">
        <v>10</v>
      </c>
      <c r="E81" s="2"/>
      <c r="F81" t="s">
        <v>213</v>
      </c>
      <c r="G81" s="144"/>
    </row>
    <row r="82" spans="1:7" x14ac:dyDescent="0.25">
      <c r="A82" s="12">
        <v>3</v>
      </c>
      <c r="B82" s="2">
        <v>810</v>
      </c>
      <c r="C82" s="2" t="s">
        <v>82</v>
      </c>
      <c r="D82" s="2">
        <v>15</v>
      </c>
      <c r="E82" s="2"/>
      <c r="F82" t="s">
        <v>213</v>
      </c>
      <c r="G82" s="93"/>
    </row>
    <row r="83" spans="1:7" x14ac:dyDescent="0.25">
      <c r="A83" s="12">
        <v>3</v>
      </c>
      <c r="B83" s="2">
        <v>820</v>
      </c>
      <c r="C83" s="2" t="s">
        <v>83</v>
      </c>
      <c r="D83" s="2">
        <v>5</v>
      </c>
      <c r="E83" s="2"/>
      <c r="F83" t="s">
        <v>213</v>
      </c>
      <c r="G83" s="93"/>
    </row>
    <row r="84" spans="1:7" x14ac:dyDescent="0.25">
      <c r="A84" s="12">
        <v>3</v>
      </c>
      <c r="B84" s="2">
        <v>830</v>
      </c>
      <c r="C84" s="2" t="s">
        <v>84</v>
      </c>
      <c r="D84" s="2">
        <v>25</v>
      </c>
      <c r="E84" s="2"/>
      <c r="F84" t="s">
        <v>213</v>
      </c>
      <c r="G84" s="144"/>
    </row>
    <row r="85" spans="1:7" x14ac:dyDescent="0.25">
      <c r="A85" s="12">
        <v>3</v>
      </c>
      <c r="B85" s="2">
        <v>840</v>
      </c>
      <c r="C85" s="2" t="s">
        <v>85</v>
      </c>
      <c r="D85" s="2">
        <v>10</v>
      </c>
      <c r="E85" s="2"/>
      <c r="G85" s="144"/>
    </row>
    <row r="86" spans="1:7" x14ac:dyDescent="0.25">
      <c r="A86" s="12">
        <v>3</v>
      </c>
      <c r="B86" s="2">
        <v>850</v>
      </c>
      <c r="C86" s="2" t="s">
        <v>86</v>
      </c>
      <c r="D86" s="2">
        <v>1</v>
      </c>
      <c r="E86" s="2"/>
      <c r="G86" s="144"/>
    </row>
    <row r="87" spans="1:7" x14ac:dyDescent="0.25">
      <c r="A87" s="12">
        <v>3</v>
      </c>
      <c r="B87" s="2">
        <v>860</v>
      </c>
      <c r="C87" s="2" t="s">
        <v>87</v>
      </c>
      <c r="D87" s="2">
        <v>5</v>
      </c>
      <c r="E87" s="2"/>
      <c r="G87" s="144"/>
    </row>
    <row r="88" spans="1:7" x14ac:dyDescent="0.25">
      <c r="A88" s="12">
        <v>3</v>
      </c>
      <c r="B88" s="2">
        <v>870</v>
      </c>
      <c r="C88" s="2" t="s">
        <v>88</v>
      </c>
      <c r="D88" s="2">
        <v>25</v>
      </c>
      <c r="E88" s="2"/>
      <c r="G88" s="144"/>
    </row>
    <row r="89" spans="1:7" x14ac:dyDescent="0.25">
      <c r="A89" s="12">
        <v>3</v>
      </c>
      <c r="B89" s="2">
        <v>880</v>
      </c>
      <c r="C89" s="2" t="s">
        <v>89</v>
      </c>
      <c r="D89" s="2">
        <v>10</v>
      </c>
      <c r="E89" s="2"/>
      <c r="G89" s="144"/>
    </row>
    <row r="90" spans="1:7" x14ac:dyDescent="0.25">
      <c r="A90" s="12">
        <v>3</v>
      </c>
      <c r="B90" s="2">
        <v>890</v>
      </c>
      <c r="C90" s="2" t="s">
        <v>90</v>
      </c>
      <c r="D90" s="2">
        <v>5</v>
      </c>
      <c r="E90" s="2" t="s">
        <v>213</v>
      </c>
      <c r="F90" t="s">
        <v>213</v>
      </c>
      <c r="G90" s="144"/>
    </row>
    <row r="91" spans="1:7" x14ac:dyDescent="0.25">
      <c r="A91" s="12">
        <v>3</v>
      </c>
      <c r="B91" s="2">
        <v>900</v>
      </c>
      <c r="C91" s="2" t="s">
        <v>91</v>
      </c>
      <c r="D91" s="2">
        <v>25</v>
      </c>
      <c r="E91" s="2" t="s">
        <v>213</v>
      </c>
      <c r="F91" t="s">
        <v>213</v>
      </c>
      <c r="G91" s="144"/>
    </row>
    <row r="92" spans="1:7" x14ac:dyDescent="0.25">
      <c r="A92" s="12">
        <v>3</v>
      </c>
      <c r="B92" s="2">
        <v>910</v>
      </c>
      <c r="C92" s="2" t="s">
        <v>92</v>
      </c>
      <c r="D92" s="2">
        <v>20</v>
      </c>
      <c r="E92" s="2" t="s">
        <v>213</v>
      </c>
      <c r="F92" t="s">
        <v>213</v>
      </c>
      <c r="G92" s="144"/>
    </row>
    <row r="93" spans="1:7" x14ac:dyDescent="0.25">
      <c r="A93" s="12">
        <v>3</v>
      </c>
      <c r="B93" s="2">
        <v>920</v>
      </c>
      <c r="C93" s="2" t="s">
        <v>93</v>
      </c>
      <c r="D93" s="2">
        <v>15</v>
      </c>
      <c r="E93" s="2" t="s">
        <v>213</v>
      </c>
      <c r="F93" t="s">
        <v>213</v>
      </c>
      <c r="G93" s="144"/>
    </row>
    <row r="94" spans="1:7" x14ac:dyDescent="0.25">
      <c r="A94" s="12">
        <v>3</v>
      </c>
      <c r="B94" s="2">
        <v>930</v>
      </c>
      <c r="C94" s="2" t="s">
        <v>94</v>
      </c>
      <c r="D94" s="2">
        <v>5</v>
      </c>
      <c r="E94" s="2" t="s">
        <v>213</v>
      </c>
      <c r="G94" s="144"/>
    </row>
    <row r="95" spans="1:7" x14ac:dyDescent="0.25">
      <c r="A95" s="12">
        <v>3</v>
      </c>
      <c r="B95" s="2">
        <v>940</v>
      </c>
      <c r="C95" s="2" t="s">
        <v>95</v>
      </c>
      <c r="D95" s="2">
        <v>35</v>
      </c>
      <c r="E95" s="2"/>
      <c r="F95" t="s">
        <v>213</v>
      </c>
      <c r="G95" s="144"/>
    </row>
    <row r="96" spans="1:7" x14ac:dyDescent="0.25">
      <c r="A96" s="12">
        <v>3</v>
      </c>
      <c r="B96" s="2">
        <v>950</v>
      </c>
      <c r="C96" s="2" t="s">
        <v>96</v>
      </c>
      <c r="D96" s="2">
        <v>120</v>
      </c>
      <c r="E96" s="2"/>
      <c r="F96" t="s">
        <v>213</v>
      </c>
      <c r="G96" s="144"/>
    </row>
    <row r="97" spans="1:7" x14ac:dyDescent="0.25">
      <c r="A97" s="12">
        <v>3</v>
      </c>
      <c r="B97" s="2">
        <v>960</v>
      </c>
      <c r="C97" s="2" t="s">
        <v>97</v>
      </c>
      <c r="D97" s="2">
        <v>20</v>
      </c>
      <c r="E97" s="2"/>
      <c r="F97" t="s">
        <v>213</v>
      </c>
      <c r="G97" s="93"/>
    </row>
    <row r="98" spans="1:7" x14ac:dyDescent="0.25">
      <c r="A98" s="12">
        <v>3</v>
      </c>
      <c r="B98" s="2">
        <v>1150</v>
      </c>
      <c r="C98" s="2" t="s">
        <v>116</v>
      </c>
      <c r="D98" s="2">
        <v>30</v>
      </c>
      <c r="E98" s="2"/>
      <c r="G98" s="93"/>
    </row>
    <row r="99" spans="1:7" x14ac:dyDescent="0.25">
      <c r="A99" s="12">
        <v>3</v>
      </c>
      <c r="B99" s="2">
        <v>1170</v>
      </c>
      <c r="C99" s="2" t="s">
        <v>118</v>
      </c>
      <c r="D99" s="2">
        <v>16</v>
      </c>
      <c r="E99" s="2"/>
      <c r="F99" t="s">
        <v>213</v>
      </c>
      <c r="G99" s="93"/>
    </row>
    <row r="100" spans="1:7" x14ac:dyDescent="0.25">
      <c r="A100" s="12">
        <v>3</v>
      </c>
      <c r="B100" s="2">
        <v>1230</v>
      </c>
      <c r="C100" s="2" t="s">
        <v>124</v>
      </c>
      <c r="D100" s="2">
        <v>35</v>
      </c>
      <c r="E100" s="2" t="s">
        <v>213</v>
      </c>
      <c r="F100" t="s">
        <v>213</v>
      </c>
      <c r="G100" s="144"/>
    </row>
    <row r="101" spans="1:7" x14ac:dyDescent="0.25">
      <c r="A101" s="12">
        <v>3</v>
      </c>
      <c r="B101" s="2">
        <v>1240</v>
      </c>
      <c r="C101" s="2" t="s">
        <v>125</v>
      </c>
      <c r="D101" s="2">
        <v>60</v>
      </c>
      <c r="E101" s="2"/>
      <c r="G101" s="144"/>
    </row>
    <row r="102" spans="1:7" x14ac:dyDescent="0.25">
      <c r="A102" s="12">
        <v>3</v>
      </c>
      <c r="B102" s="2">
        <v>1245</v>
      </c>
      <c r="C102" s="2" t="s">
        <v>216</v>
      </c>
      <c r="D102" s="2">
        <v>10</v>
      </c>
      <c r="E102" s="2" t="s">
        <v>213</v>
      </c>
      <c r="G102" s="144"/>
    </row>
    <row r="103" spans="1:7" x14ac:dyDescent="0.25">
      <c r="A103" s="12">
        <v>3</v>
      </c>
      <c r="B103" s="2">
        <v>1250</v>
      </c>
      <c r="C103" s="2" t="s">
        <v>126</v>
      </c>
      <c r="D103" s="2">
        <v>80</v>
      </c>
      <c r="E103" s="2" t="s">
        <v>213</v>
      </c>
      <c r="F103" t="s">
        <v>213</v>
      </c>
      <c r="G103" s="144"/>
    </row>
    <row r="104" spans="1:7" x14ac:dyDescent="0.25">
      <c r="A104" s="12">
        <v>3</v>
      </c>
      <c r="B104" s="2">
        <v>1260</v>
      </c>
      <c r="C104" s="2" t="s">
        <v>127</v>
      </c>
      <c r="D104" s="2">
        <v>10</v>
      </c>
      <c r="E104" s="2"/>
      <c r="F104" t="s">
        <v>213</v>
      </c>
      <c r="G104" s="144"/>
    </row>
    <row r="105" spans="1:7" x14ac:dyDescent="0.25">
      <c r="A105" s="12">
        <v>3</v>
      </c>
      <c r="B105" s="2">
        <v>1270</v>
      </c>
      <c r="C105" s="2" t="s">
        <v>128</v>
      </c>
      <c r="D105" s="2">
        <v>20</v>
      </c>
      <c r="E105" s="2"/>
      <c r="F105" t="s">
        <v>213</v>
      </c>
      <c r="G105" s="49"/>
    </row>
    <row r="106" spans="1:7" x14ac:dyDescent="0.25">
      <c r="A106" s="12">
        <v>3</v>
      </c>
      <c r="B106" s="2">
        <v>1280</v>
      </c>
      <c r="C106" s="2" t="s">
        <v>129</v>
      </c>
      <c r="D106" s="2">
        <v>50</v>
      </c>
      <c r="E106" s="2"/>
      <c r="F106" t="s">
        <v>213</v>
      </c>
      <c r="G106" s="144"/>
    </row>
    <row r="107" spans="1:7" x14ac:dyDescent="0.25">
      <c r="A107" s="12">
        <v>3</v>
      </c>
      <c r="B107" s="2">
        <v>1285</v>
      </c>
      <c r="C107" s="2" t="s">
        <v>218</v>
      </c>
      <c r="D107" s="2">
        <v>10</v>
      </c>
      <c r="E107" s="2" t="s">
        <v>213</v>
      </c>
      <c r="G107" s="144"/>
    </row>
    <row r="108" spans="1:7" x14ac:dyDescent="0.25">
      <c r="A108" s="12">
        <v>3</v>
      </c>
      <c r="B108" s="2">
        <v>1290</v>
      </c>
      <c r="C108" s="2" t="s">
        <v>130</v>
      </c>
      <c r="D108" s="2">
        <v>6</v>
      </c>
      <c r="E108" s="2"/>
      <c r="F108" t="s">
        <v>213</v>
      </c>
      <c r="G108" s="144"/>
    </row>
    <row r="109" spans="1:7" x14ac:dyDescent="0.25">
      <c r="A109" s="12">
        <v>3</v>
      </c>
      <c r="B109" s="2">
        <v>1300</v>
      </c>
      <c r="C109" s="2" t="s">
        <v>131</v>
      </c>
      <c r="D109" s="2">
        <v>10</v>
      </c>
      <c r="E109" s="2" t="s">
        <v>213</v>
      </c>
      <c r="G109" s="144"/>
    </row>
    <row r="110" spans="1:7" x14ac:dyDescent="0.25">
      <c r="A110" s="12">
        <v>3</v>
      </c>
      <c r="B110" s="2">
        <v>1310</v>
      </c>
      <c r="C110" s="2" t="s">
        <v>132</v>
      </c>
      <c r="D110" s="2">
        <v>5</v>
      </c>
      <c r="E110" s="2"/>
      <c r="G110" s="144"/>
    </row>
    <row r="111" spans="1:7" x14ac:dyDescent="0.25">
      <c r="A111" s="12">
        <v>3</v>
      </c>
      <c r="B111" s="2">
        <v>1320</v>
      </c>
      <c r="C111" s="2" t="s">
        <v>133</v>
      </c>
      <c r="D111" s="2">
        <v>30</v>
      </c>
      <c r="E111" s="2"/>
      <c r="F111" t="s">
        <v>213</v>
      </c>
      <c r="G111" s="144"/>
    </row>
    <row r="112" spans="1:7" x14ac:dyDescent="0.25">
      <c r="A112" s="12">
        <v>3</v>
      </c>
      <c r="B112" s="2">
        <v>1330</v>
      </c>
      <c r="C112" s="2" t="s">
        <v>134</v>
      </c>
      <c r="D112" s="2">
        <v>5</v>
      </c>
      <c r="E112" s="2"/>
      <c r="F112" t="s">
        <v>213</v>
      </c>
      <c r="G112" s="144"/>
    </row>
    <row r="113" spans="1:7" x14ac:dyDescent="0.25">
      <c r="A113" s="12">
        <v>3</v>
      </c>
      <c r="B113" s="2">
        <v>1340</v>
      </c>
      <c r="C113" s="2" t="s">
        <v>135</v>
      </c>
      <c r="D113" s="2">
        <v>15</v>
      </c>
      <c r="E113" s="2"/>
      <c r="F113" t="s">
        <v>213</v>
      </c>
      <c r="G113" s="144"/>
    </row>
    <row r="114" spans="1:7" x14ac:dyDescent="0.25">
      <c r="A114" s="12">
        <v>3</v>
      </c>
      <c r="B114" s="2">
        <v>1350</v>
      </c>
      <c r="C114" s="2" t="s">
        <v>136</v>
      </c>
      <c r="D114" s="2">
        <v>25</v>
      </c>
      <c r="E114" s="2" t="s">
        <v>213</v>
      </c>
      <c r="F114" t="s">
        <v>213</v>
      </c>
      <c r="G114" s="144"/>
    </row>
    <row r="115" spans="1:7" x14ac:dyDescent="0.25">
      <c r="A115" s="12">
        <v>3</v>
      </c>
      <c r="B115" s="2">
        <v>1360</v>
      </c>
      <c r="C115" s="2" t="s">
        <v>137</v>
      </c>
      <c r="D115" s="2">
        <v>10</v>
      </c>
      <c r="E115" s="2"/>
      <c r="G115" s="144"/>
    </row>
    <row r="116" spans="1:7" x14ac:dyDescent="0.25">
      <c r="A116" s="12">
        <v>3</v>
      </c>
      <c r="B116" s="2">
        <v>1370</v>
      </c>
      <c r="C116" s="2" t="s">
        <v>882</v>
      </c>
      <c r="D116" s="2">
        <v>35</v>
      </c>
      <c r="E116" s="2"/>
      <c r="G116" s="144"/>
    </row>
    <row r="117" spans="1:7" x14ac:dyDescent="0.25">
      <c r="A117" s="12">
        <v>3</v>
      </c>
      <c r="B117" s="2">
        <v>1380</v>
      </c>
      <c r="C117" s="2" t="s">
        <v>138</v>
      </c>
      <c r="D117" s="2">
        <v>120</v>
      </c>
      <c r="E117" s="2"/>
      <c r="F117" t="s">
        <v>213</v>
      </c>
      <c r="G117" s="144"/>
    </row>
    <row r="118" spans="1:7" x14ac:dyDescent="0.25">
      <c r="A118" s="12">
        <v>3</v>
      </c>
      <c r="B118" s="2">
        <v>1450</v>
      </c>
      <c r="C118" s="2" t="s">
        <v>144</v>
      </c>
      <c r="D118" s="2">
        <v>19</v>
      </c>
      <c r="E118" s="2"/>
      <c r="G118" s="144"/>
    </row>
    <row r="119" spans="1:7" x14ac:dyDescent="0.25">
      <c r="A119" s="12">
        <v>3</v>
      </c>
      <c r="B119" s="2">
        <v>1470</v>
      </c>
      <c r="C119" s="2" t="s">
        <v>146</v>
      </c>
      <c r="D119" s="2">
        <v>30</v>
      </c>
      <c r="E119" s="2"/>
      <c r="F119" t="s">
        <v>213</v>
      </c>
      <c r="G119" s="144"/>
    </row>
    <row r="120" spans="1:7" x14ac:dyDescent="0.25">
      <c r="A120" s="12">
        <v>3</v>
      </c>
      <c r="B120" s="2">
        <v>1520</v>
      </c>
      <c r="C120" s="2" t="s">
        <v>223</v>
      </c>
      <c r="D120" s="2">
        <v>35</v>
      </c>
      <c r="E120" s="2" t="s">
        <v>213</v>
      </c>
      <c r="F120" t="s">
        <v>213</v>
      </c>
      <c r="G120" s="144"/>
    </row>
    <row r="121" spans="1:7" x14ac:dyDescent="0.25">
      <c r="A121" s="12">
        <v>3</v>
      </c>
      <c r="B121" s="2">
        <v>1640</v>
      </c>
      <c r="C121" s="2" t="s">
        <v>163</v>
      </c>
      <c r="D121" s="2">
        <v>2</v>
      </c>
      <c r="E121" s="2"/>
      <c r="G121" s="144"/>
    </row>
    <row r="122" spans="1:7" x14ac:dyDescent="0.25">
      <c r="A122" s="12">
        <v>3</v>
      </c>
      <c r="B122" s="2">
        <v>1650</v>
      </c>
      <c r="C122" s="2" t="s">
        <v>164</v>
      </c>
      <c r="D122" s="2">
        <v>40</v>
      </c>
      <c r="E122" s="2"/>
      <c r="G122" s="144"/>
    </row>
    <row r="123" spans="1:7" x14ac:dyDescent="0.25">
      <c r="A123" s="12">
        <v>3</v>
      </c>
      <c r="B123" s="2">
        <v>1660</v>
      </c>
      <c r="C123" s="2" t="s">
        <v>165</v>
      </c>
      <c r="D123" s="2">
        <v>10</v>
      </c>
      <c r="E123" s="2"/>
      <c r="F123" t="s">
        <v>213</v>
      </c>
      <c r="G123" s="144"/>
    </row>
    <row r="124" spans="1:7" x14ac:dyDescent="0.25">
      <c r="A124" s="12">
        <v>3</v>
      </c>
      <c r="B124" s="2">
        <v>1880</v>
      </c>
      <c r="C124" s="2" t="s">
        <v>186</v>
      </c>
      <c r="D124" s="2">
        <v>15</v>
      </c>
      <c r="E124" s="2"/>
      <c r="G124" s="144"/>
    </row>
    <row r="125" spans="1:7" x14ac:dyDescent="0.25">
      <c r="A125" s="12">
        <v>3</v>
      </c>
      <c r="B125" s="2">
        <v>1890</v>
      </c>
      <c r="C125" s="2" t="s">
        <v>187</v>
      </c>
      <c r="D125" s="2"/>
      <c r="E125" s="2"/>
      <c r="G125" s="144"/>
    </row>
    <row r="126" spans="1:7" x14ac:dyDescent="0.25">
      <c r="A126" s="12">
        <v>4</v>
      </c>
      <c r="B126" s="2">
        <v>970</v>
      </c>
      <c r="C126" s="2" t="s">
        <v>98</v>
      </c>
      <c r="D126" s="2">
        <v>10</v>
      </c>
      <c r="E126" s="2"/>
      <c r="F126" t="s">
        <v>213</v>
      </c>
      <c r="G126" s="144"/>
    </row>
    <row r="127" spans="1:7" x14ac:dyDescent="0.25">
      <c r="A127" s="12">
        <v>4</v>
      </c>
      <c r="B127" s="2">
        <v>980</v>
      </c>
      <c r="C127" s="2" t="s">
        <v>99</v>
      </c>
      <c r="D127" s="2">
        <v>20</v>
      </c>
      <c r="E127" s="2"/>
      <c r="F127" t="s">
        <v>213</v>
      </c>
      <c r="G127" s="144"/>
    </row>
    <row r="128" spans="1:7" x14ac:dyDescent="0.25">
      <c r="A128" s="13">
        <v>4</v>
      </c>
      <c r="B128" s="3">
        <v>990</v>
      </c>
      <c r="C128" s="3" t="s">
        <v>100</v>
      </c>
      <c r="D128" s="3">
        <v>15</v>
      </c>
      <c r="E128" s="3"/>
      <c r="F128" t="s">
        <v>213</v>
      </c>
      <c r="G128" s="144"/>
    </row>
    <row r="129" spans="1:7" x14ac:dyDescent="0.25">
      <c r="A129" s="12">
        <v>4</v>
      </c>
      <c r="B129" s="2">
        <v>1000</v>
      </c>
      <c r="C129" s="2" t="s">
        <v>101</v>
      </c>
      <c r="D129" s="2">
        <v>30</v>
      </c>
      <c r="E129" s="2"/>
      <c r="F129" t="s">
        <v>213</v>
      </c>
      <c r="G129" s="144"/>
    </row>
    <row r="130" spans="1:7" x14ac:dyDescent="0.25">
      <c r="A130" s="12">
        <v>4</v>
      </c>
      <c r="B130" s="2">
        <v>1010</v>
      </c>
      <c r="C130" s="2" t="s">
        <v>102</v>
      </c>
      <c r="D130" s="2">
        <v>10</v>
      </c>
      <c r="E130" s="2"/>
      <c r="F130" t="s">
        <v>213</v>
      </c>
      <c r="G130" s="144"/>
    </row>
    <row r="131" spans="1:7" x14ac:dyDescent="0.25">
      <c r="A131" s="12">
        <v>4</v>
      </c>
      <c r="B131" s="2">
        <v>1020</v>
      </c>
      <c r="C131" s="2" t="s">
        <v>103</v>
      </c>
      <c r="D131" s="2">
        <v>78</v>
      </c>
      <c r="E131" s="2"/>
      <c r="G131" s="144"/>
    </row>
    <row r="132" spans="1:7" x14ac:dyDescent="0.25">
      <c r="A132" s="12">
        <v>4</v>
      </c>
      <c r="B132" s="2">
        <v>1030</v>
      </c>
      <c r="C132" s="2" t="s">
        <v>104</v>
      </c>
      <c r="D132" s="2">
        <v>6</v>
      </c>
      <c r="E132" s="2"/>
      <c r="F132" t="s">
        <v>213</v>
      </c>
      <c r="G132" s="144"/>
    </row>
    <row r="133" spans="1:7" x14ac:dyDescent="0.25">
      <c r="A133" s="12">
        <v>4</v>
      </c>
      <c r="B133" s="2">
        <v>1040</v>
      </c>
      <c r="C133" s="2" t="s">
        <v>105</v>
      </c>
      <c r="D133" s="2">
        <v>5</v>
      </c>
      <c r="E133" s="2"/>
      <c r="F133" t="s">
        <v>213</v>
      </c>
      <c r="G133" s="144"/>
    </row>
    <row r="134" spans="1:7" x14ac:dyDescent="0.25">
      <c r="A134" s="12">
        <v>4</v>
      </c>
      <c r="B134" s="2">
        <v>1050</v>
      </c>
      <c r="C134" s="2" t="s">
        <v>106</v>
      </c>
      <c r="D134" s="2">
        <v>22</v>
      </c>
      <c r="E134" s="2"/>
      <c r="F134" t="s">
        <v>213</v>
      </c>
      <c r="G134" s="144"/>
    </row>
    <row r="135" spans="1:7" x14ac:dyDescent="0.25">
      <c r="A135" s="12">
        <v>4</v>
      </c>
      <c r="B135" s="2">
        <v>1060</v>
      </c>
      <c r="C135" s="2" t="s">
        <v>107</v>
      </c>
      <c r="D135" s="2">
        <v>10</v>
      </c>
      <c r="E135" s="2"/>
      <c r="F135" t="s">
        <v>213</v>
      </c>
      <c r="G135" s="144"/>
    </row>
    <row r="136" spans="1:7" x14ac:dyDescent="0.25">
      <c r="A136" s="12">
        <v>4</v>
      </c>
      <c r="B136" s="2">
        <v>1070</v>
      </c>
      <c r="C136" s="2" t="s">
        <v>108</v>
      </c>
      <c r="D136" s="2">
        <v>35</v>
      </c>
      <c r="E136" s="2"/>
      <c r="F136" t="s">
        <v>213</v>
      </c>
      <c r="G136" s="49"/>
    </row>
    <row r="137" spans="1:7" x14ac:dyDescent="0.25">
      <c r="A137" s="13">
        <v>4</v>
      </c>
      <c r="B137" s="3">
        <v>1080</v>
      </c>
      <c r="C137" s="3" t="s">
        <v>109</v>
      </c>
      <c r="D137" s="3">
        <v>8</v>
      </c>
      <c r="E137" s="3"/>
      <c r="F137" t="s">
        <v>213</v>
      </c>
      <c r="G137" s="49"/>
    </row>
    <row r="138" spans="1:7" x14ac:dyDescent="0.25">
      <c r="A138" s="13">
        <v>4</v>
      </c>
      <c r="B138" s="3">
        <v>1090</v>
      </c>
      <c r="C138" s="3" t="s">
        <v>110</v>
      </c>
      <c r="D138" s="3"/>
      <c r="E138" s="3"/>
      <c r="F138" s="2"/>
      <c r="G138" s="144"/>
    </row>
    <row r="139" spans="1:7" x14ac:dyDescent="0.25">
      <c r="A139" s="12">
        <v>4</v>
      </c>
      <c r="B139" s="2">
        <v>1100</v>
      </c>
      <c r="C139" s="2" t="s">
        <v>111</v>
      </c>
      <c r="D139" s="2">
        <v>65</v>
      </c>
      <c r="E139" s="2"/>
      <c r="G139" s="144"/>
    </row>
    <row r="140" spans="1:7" x14ac:dyDescent="0.25">
      <c r="A140" s="12">
        <v>4</v>
      </c>
      <c r="B140" s="2">
        <v>1110</v>
      </c>
      <c r="C140" s="2" t="s">
        <v>112</v>
      </c>
      <c r="D140" s="2">
        <v>120</v>
      </c>
      <c r="E140" s="2"/>
      <c r="G140" s="144"/>
    </row>
    <row r="141" spans="1:7" x14ac:dyDescent="0.25">
      <c r="A141" s="12">
        <v>4</v>
      </c>
      <c r="B141" s="2">
        <v>1120</v>
      </c>
      <c r="C141" s="2" t="s">
        <v>113</v>
      </c>
      <c r="D141" s="2">
        <v>135</v>
      </c>
      <c r="E141" s="2"/>
      <c r="F141" t="s">
        <v>213</v>
      </c>
      <c r="G141" s="144"/>
    </row>
    <row r="142" spans="1:7" x14ac:dyDescent="0.25">
      <c r="A142" s="12">
        <v>4</v>
      </c>
      <c r="B142" s="2">
        <v>1130</v>
      </c>
      <c r="C142" s="2" t="s">
        <v>114</v>
      </c>
      <c r="D142" s="2">
        <v>20</v>
      </c>
      <c r="E142" s="2"/>
      <c r="F142" t="s">
        <v>213</v>
      </c>
      <c r="G142" s="144"/>
    </row>
    <row r="143" spans="1:7" x14ac:dyDescent="0.25">
      <c r="A143" s="12">
        <v>4</v>
      </c>
      <c r="B143" s="2">
        <v>1140</v>
      </c>
      <c r="C143" s="2" t="s">
        <v>115</v>
      </c>
      <c r="D143" s="2">
        <v>27</v>
      </c>
      <c r="E143" s="2"/>
      <c r="G143" s="144"/>
    </row>
    <row r="144" spans="1:7" x14ac:dyDescent="0.25">
      <c r="A144" s="12">
        <v>4</v>
      </c>
      <c r="B144" s="2">
        <v>1160</v>
      </c>
      <c r="C144" s="2" t="s">
        <v>117</v>
      </c>
      <c r="D144" s="2">
        <v>70</v>
      </c>
      <c r="E144" s="2"/>
      <c r="F144" t="s">
        <v>213</v>
      </c>
      <c r="G144" s="144"/>
    </row>
    <row r="145" spans="1:7" x14ac:dyDescent="0.25">
      <c r="A145" s="12">
        <v>4</v>
      </c>
      <c r="B145" s="2">
        <v>1180</v>
      </c>
      <c r="C145" s="2" t="s">
        <v>119</v>
      </c>
      <c r="D145" s="2">
        <v>5</v>
      </c>
      <c r="E145" s="2"/>
      <c r="G145" s="144"/>
    </row>
    <row r="146" spans="1:7" x14ac:dyDescent="0.25">
      <c r="A146" s="12">
        <v>4</v>
      </c>
      <c r="B146" s="2">
        <v>1190</v>
      </c>
      <c r="C146" s="2" t="s">
        <v>120</v>
      </c>
      <c r="D146" s="2">
        <v>5</v>
      </c>
      <c r="E146" s="2"/>
      <c r="G146" s="49"/>
    </row>
    <row r="147" spans="1:7" x14ac:dyDescent="0.25">
      <c r="A147" s="12">
        <v>4</v>
      </c>
      <c r="B147" s="2">
        <v>1200</v>
      </c>
      <c r="C147" s="2" t="s">
        <v>121</v>
      </c>
      <c r="D147" s="2">
        <v>30</v>
      </c>
      <c r="E147" s="2"/>
      <c r="G147" s="144"/>
    </row>
    <row r="148" spans="1:7" x14ac:dyDescent="0.25">
      <c r="A148" s="12">
        <v>4</v>
      </c>
      <c r="B148" s="2">
        <v>1210</v>
      </c>
      <c r="C148" s="2" t="s">
        <v>122</v>
      </c>
      <c r="D148" s="2">
        <v>30</v>
      </c>
      <c r="E148" s="2"/>
      <c r="F148" t="s">
        <v>213</v>
      </c>
      <c r="G148" s="144"/>
    </row>
    <row r="149" spans="1:7" x14ac:dyDescent="0.25">
      <c r="A149" s="12">
        <v>4</v>
      </c>
      <c r="B149" s="2">
        <v>1220</v>
      </c>
      <c r="C149" s="2" t="s">
        <v>123</v>
      </c>
      <c r="D149" s="2">
        <v>10</v>
      </c>
      <c r="E149" s="2"/>
      <c r="G149" s="144"/>
    </row>
    <row r="150" spans="1:7" x14ac:dyDescent="0.25">
      <c r="A150" s="12">
        <v>4</v>
      </c>
      <c r="B150" s="2">
        <v>1390</v>
      </c>
      <c r="C150" s="2" t="s">
        <v>139</v>
      </c>
      <c r="D150" s="2">
        <v>70</v>
      </c>
      <c r="E150" s="2"/>
      <c r="F150" t="s">
        <v>213</v>
      </c>
      <c r="G150" s="144"/>
    </row>
    <row r="151" spans="1:7" x14ac:dyDescent="0.25">
      <c r="A151" s="12">
        <v>4</v>
      </c>
      <c r="B151" s="2">
        <v>1400</v>
      </c>
      <c r="C151" s="2" t="s">
        <v>140</v>
      </c>
      <c r="D151" s="2">
        <v>60</v>
      </c>
      <c r="E151" s="2"/>
      <c r="G151" s="144"/>
    </row>
    <row r="152" spans="1:7" x14ac:dyDescent="0.25">
      <c r="A152" s="12">
        <v>4</v>
      </c>
      <c r="B152" s="2">
        <v>1410</v>
      </c>
      <c r="C152" s="2" t="s">
        <v>141</v>
      </c>
      <c r="D152" s="2">
        <v>10</v>
      </c>
      <c r="E152" s="2"/>
      <c r="F152" t="s">
        <v>213</v>
      </c>
      <c r="G152" s="144"/>
    </row>
    <row r="153" spans="1:7" x14ac:dyDescent="0.25">
      <c r="A153" s="12">
        <v>4</v>
      </c>
      <c r="B153" s="2">
        <v>1420</v>
      </c>
      <c r="C153" s="2" t="s">
        <v>142</v>
      </c>
      <c r="D153" s="2">
        <v>30</v>
      </c>
      <c r="E153" s="2"/>
      <c r="G153" s="144"/>
    </row>
    <row r="154" spans="1:7" x14ac:dyDescent="0.25">
      <c r="A154" s="12">
        <v>4</v>
      </c>
      <c r="B154" s="2">
        <v>1430</v>
      </c>
      <c r="C154" s="2" t="s">
        <v>143</v>
      </c>
      <c r="D154" s="2">
        <v>30</v>
      </c>
      <c r="E154" s="2"/>
      <c r="F154" t="s">
        <v>213</v>
      </c>
      <c r="G154" s="144"/>
    </row>
    <row r="155" spans="1:7" x14ac:dyDescent="0.25">
      <c r="A155" s="12">
        <v>4</v>
      </c>
      <c r="B155" s="2">
        <v>1440</v>
      </c>
      <c r="C155" s="2" t="s">
        <v>883</v>
      </c>
      <c r="D155" s="2">
        <v>60</v>
      </c>
      <c r="E155" s="2"/>
      <c r="F155" t="s">
        <v>213</v>
      </c>
      <c r="G155" s="144"/>
    </row>
    <row r="156" spans="1:7" x14ac:dyDescent="0.25">
      <c r="A156" s="12">
        <v>4</v>
      </c>
      <c r="B156" s="2">
        <v>1460</v>
      </c>
      <c r="C156" s="2" t="s">
        <v>145</v>
      </c>
      <c r="D156" s="2">
        <v>15</v>
      </c>
      <c r="E156" s="2"/>
      <c r="G156" s="144"/>
    </row>
    <row r="157" spans="1:7" x14ac:dyDescent="0.25">
      <c r="A157" s="12">
        <v>4</v>
      </c>
      <c r="B157" s="2">
        <v>1480</v>
      </c>
      <c r="C157" s="2" t="s">
        <v>147</v>
      </c>
      <c r="D157" s="2">
        <v>14</v>
      </c>
      <c r="E157" s="2"/>
      <c r="G157" s="144"/>
    </row>
    <row r="158" spans="1:7" x14ac:dyDescent="0.25">
      <c r="A158" s="12">
        <v>4</v>
      </c>
      <c r="B158" s="2">
        <v>1490</v>
      </c>
      <c r="C158" s="2" t="s">
        <v>148</v>
      </c>
      <c r="D158" s="2">
        <v>5</v>
      </c>
      <c r="E158" s="2"/>
      <c r="G158" s="144"/>
    </row>
    <row r="159" spans="1:7" x14ac:dyDescent="0.25">
      <c r="A159" s="12">
        <v>4</v>
      </c>
      <c r="B159" s="2">
        <v>1500</v>
      </c>
      <c r="C159" s="2" t="s">
        <v>149</v>
      </c>
      <c r="D159" s="2">
        <v>15</v>
      </c>
      <c r="E159" s="2"/>
      <c r="G159" s="144"/>
    </row>
    <row r="160" spans="1:7" x14ac:dyDescent="0.25">
      <c r="A160" s="12">
        <v>4</v>
      </c>
      <c r="B160" s="2">
        <v>1510</v>
      </c>
      <c r="C160" s="2" t="s">
        <v>150</v>
      </c>
      <c r="D160" s="2">
        <v>5</v>
      </c>
      <c r="E160" s="2"/>
      <c r="G160" s="144"/>
    </row>
    <row r="161" spans="1:7" x14ac:dyDescent="0.25">
      <c r="B161" s="2">
        <v>1520</v>
      </c>
      <c r="C161" s="2" t="s">
        <v>224</v>
      </c>
      <c r="D161" s="2">
        <v>35</v>
      </c>
      <c r="E161" s="2"/>
      <c r="G161" s="144"/>
    </row>
    <row r="162" spans="1:7" x14ac:dyDescent="0.25">
      <c r="A162" s="12">
        <v>4</v>
      </c>
      <c r="B162" s="2">
        <v>1530</v>
      </c>
      <c r="C162" s="2" t="s">
        <v>152</v>
      </c>
      <c r="D162" s="2">
        <v>20</v>
      </c>
      <c r="E162" s="2"/>
      <c r="G162" s="144"/>
    </row>
    <row r="163" spans="1:7" x14ac:dyDescent="0.25">
      <c r="A163" s="12">
        <v>4</v>
      </c>
      <c r="B163" s="2">
        <v>1540</v>
      </c>
      <c r="C163" s="2" t="s">
        <v>153</v>
      </c>
      <c r="D163" s="2">
        <v>20</v>
      </c>
      <c r="E163" s="2"/>
      <c r="G163" s="144"/>
    </row>
    <row r="164" spans="1:7" x14ac:dyDescent="0.25">
      <c r="A164" s="12">
        <v>4</v>
      </c>
      <c r="B164" s="2">
        <v>1550</v>
      </c>
      <c r="C164" s="2" t="s">
        <v>154</v>
      </c>
      <c r="D164" s="2">
        <v>45</v>
      </c>
      <c r="E164" s="2"/>
      <c r="G164" s="144"/>
    </row>
    <row r="165" spans="1:7" x14ac:dyDescent="0.25">
      <c r="A165" s="12">
        <v>4</v>
      </c>
      <c r="B165" s="2">
        <v>1560</v>
      </c>
      <c r="C165" s="2" t="s">
        <v>155</v>
      </c>
      <c r="D165" s="2">
        <v>25</v>
      </c>
      <c r="E165" s="2"/>
      <c r="G165" s="144"/>
    </row>
    <row r="166" spans="1:7" x14ac:dyDescent="0.25">
      <c r="A166" s="12">
        <v>4</v>
      </c>
      <c r="B166" s="2">
        <v>1570</v>
      </c>
      <c r="C166" s="2" t="s">
        <v>156</v>
      </c>
      <c r="D166" s="2">
        <v>45</v>
      </c>
      <c r="E166" s="2"/>
      <c r="G166" s="144"/>
    </row>
    <row r="167" spans="1:7" x14ac:dyDescent="0.25">
      <c r="A167" s="12">
        <v>4</v>
      </c>
      <c r="B167" s="2">
        <v>1580</v>
      </c>
      <c r="C167" s="2" t="s">
        <v>157</v>
      </c>
      <c r="D167" s="2">
        <v>35</v>
      </c>
      <c r="E167" s="2"/>
      <c r="F167" t="s">
        <v>213</v>
      </c>
      <c r="G167" s="144"/>
    </row>
    <row r="168" spans="1:7" x14ac:dyDescent="0.25">
      <c r="A168" s="12">
        <v>4</v>
      </c>
      <c r="B168" s="2">
        <v>1590</v>
      </c>
      <c r="C168" s="2" t="s">
        <v>158</v>
      </c>
      <c r="D168" s="2">
        <v>15</v>
      </c>
      <c r="E168" s="2"/>
      <c r="F168" t="s">
        <v>213</v>
      </c>
      <c r="G168" s="144"/>
    </row>
    <row r="169" spans="1:7" x14ac:dyDescent="0.25">
      <c r="A169" s="12">
        <v>4</v>
      </c>
      <c r="B169" s="2">
        <v>1600</v>
      </c>
      <c r="C169" s="2" t="s">
        <v>159</v>
      </c>
      <c r="D169" s="2">
        <v>10</v>
      </c>
      <c r="E169" s="2"/>
      <c r="G169" s="144"/>
    </row>
    <row r="170" spans="1:7" x14ac:dyDescent="0.25">
      <c r="A170" s="12">
        <v>4</v>
      </c>
      <c r="B170" s="2">
        <v>1610</v>
      </c>
      <c r="C170" s="2" t="s">
        <v>160</v>
      </c>
      <c r="D170" s="2">
        <v>15</v>
      </c>
      <c r="E170" s="2"/>
      <c r="G170" s="144"/>
    </row>
    <row r="171" spans="1:7" x14ac:dyDescent="0.25">
      <c r="A171" s="12">
        <v>4</v>
      </c>
      <c r="B171" s="2">
        <v>1620</v>
      </c>
      <c r="C171" s="2" t="s">
        <v>161</v>
      </c>
      <c r="D171" s="2">
        <v>10</v>
      </c>
      <c r="E171" s="2"/>
      <c r="G171" s="144"/>
    </row>
    <row r="172" spans="1:7" x14ac:dyDescent="0.25">
      <c r="A172" s="12">
        <v>4</v>
      </c>
      <c r="B172" s="2">
        <v>1630</v>
      </c>
      <c r="C172" s="2" t="s">
        <v>162</v>
      </c>
      <c r="D172" s="2">
        <v>10</v>
      </c>
      <c r="E172" s="2"/>
      <c r="G172" s="144"/>
    </row>
    <row r="173" spans="1:7" x14ac:dyDescent="0.25">
      <c r="A173" s="12">
        <v>4</v>
      </c>
      <c r="B173" s="2">
        <v>1670</v>
      </c>
      <c r="C173" s="2" t="s">
        <v>166</v>
      </c>
      <c r="D173" s="2">
        <v>120</v>
      </c>
      <c r="E173" s="2"/>
      <c r="G173" s="144"/>
    </row>
    <row r="174" spans="1:7" x14ac:dyDescent="0.25">
      <c r="A174" s="12">
        <v>4</v>
      </c>
      <c r="B174" s="2">
        <v>1680</v>
      </c>
      <c r="C174" s="2" t="s">
        <v>167</v>
      </c>
      <c r="D174" s="2">
        <v>60</v>
      </c>
      <c r="E174" s="2"/>
      <c r="G174" s="144"/>
    </row>
    <row r="175" spans="1:7" x14ac:dyDescent="0.25">
      <c r="A175" s="12">
        <v>4</v>
      </c>
      <c r="B175" s="2">
        <v>1690</v>
      </c>
      <c r="C175" s="2" t="s">
        <v>168</v>
      </c>
      <c r="D175" s="2">
        <v>1</v>
      </c>
      <c r="E175" s="2"/>
      <c r="G175" s="144"/>
    </row>
    <row r="176" spans="1:7" x14ac:dyDescent="0.25">
      <c r="A176" s="12">
        <v>4</v>
      </c>
      <c r="B176" s="2">
        <v>1700</v>
      </c>
      <c r="C176" s="2" t="s">
        <v>169</v>
      </c>
      <c r="D176" s="2">
        <v>5</v>
      </c>
      <c r="E176" s="2"/>
      <c r="G176" s="144"/>
    </row>
    <row r="177" spans="1:7" x14ac:dyDescent="0.25">
      <c r="A177" s="12">
        <v>4</v>
      </c>
      <c r="B177" s="2">
        <v>1710</v>
      </c>
      <c r="C177" s="2" t="s">
        <v>170</v>
      </c>
      <c r="D177" s="2">
        <v>30</v>
      </c>
      <c r="E177" s="2"/>
      <c r="G177" s="144"/>
    </row>
    <row r="178" spans="1:7" x14ac:dyDescent="0.25">
      <c r="A178" s="12">
        <v>4</v>
      </c>
      <c r="B178" s="2">
        <v>1720</v>
      </c>
      <c r="C178" s="2" t="s">
        <v>171</v>
      </c>
      <c r="D178" s="2">
        <v>32</v>
      </c>
      <c r="E178" s="2"/>
      <c r="G178" s="144"/>
    </row>
    <row r="179" spans="1:7" x14ac:dyDescent="0.25">
      <c r="A179" s="12">
        <v>4</v>
      </c>
      <c r="B179" s="2">
        <v>1730</v>
      </c>
      <c r="C179" s="2" t="s">
        <v>172</v>
      </c>
      <c r="D179" s="2">
        <v>17</v>
      </c>
      <c r="E179" s="2"/>
      <c r="G179" s="144"/>
    </row>
    <row r="180" spans="1:7" x14ac:dyDescent="0.25">
      <c r="A180" s="12">
        <v>4</v>
      </c>
      <c r="B180" s="2">
        <v>1740</v>
      </c>
      <c r="C180" s="2" t="s">
        <v>173</v>
      </c>
      <c r="D180" s="2">
        <v>10</v>
      </c>
      <c r="E180" s="2"/>
      <c r="G180" s="144"/>
    </row>
    <row r="181" spans="1:7" x14ac:dyDescent="0.25">
      <c r="A181" s="12">
        <v>4</v>
      </c>
      <c r="B181" s="2">
        <v>1750</v>
      </c>
      <c r="C181" s="2" t="s">
        <v>174</v>
      </c>
      <c r="D181" s="2">
        <v>5</v>
      </c>
      <c r="E181" s="2"/>
      <c r="G181" s="144"/>
    </row>
    <row r="182" spans="1:7" x14ac:dyDescent="0.25">
      <c r="A182" s="12">
        <v>4</v>
      </c>
      <c r="B182" s="2">
        <v>1760</v>
      </c>
      <c r="C182" s="2" t="s">
        <v>175</v>
      </c>
      <c r="D182" s="2">
        <v>20</v>
      </c>
      <c r="E182" s="2"/>
      <c r="F182" t="s">
        <v>213</v>
      </c>
      <c r="G182" s="144"/>
    </row>
    <row r="183" spans="1:7" x14ac:dyDescent="0.25">
      <c r="A183" s="12">
        <v>4</v>
      </c>
      <c r="B183" s="2">
        <v>1770</v>
      </c>
      <c r="C183" s="2" t="s">
        <v>884</v>
      </c>
      <c r="D183" s="2">
        <v>20</v>
      </c>
      <c r="E183" s="2"/>
      <c r="G183" s="144"/>
    </row>
    <row r="184" spans="1:7" x14ac:dyDescent="0.25">
      <c r="A184" s="12">
        <v>4</v>
      </c>
      <c r="B184" s="2">
        <v>1780</v>
      </c>
      <c r="C184" s="2" t="s">
        <v>176</v>
      </c>
      <c r="D184" s="2">
        <v>40</v>
      </c>
      <c r="E184" s="2"/>
      <c r="G184" s="144"/>
    </row>
    <row r="185" spans="1:7" x14ac:dyDescent="0.25">
      <c r="A185" s="12">
        <v>4</v>
      </c>
      <c r="B185" s="2">
        <v>1790</v>
      </c>
      <c r="C185" s="2" t="s">
        <v>177</v>
      </c>
      <c r="D185" s="2">
        <v>119</v>
      </c>
      <c r="E185" s="2"/>
      <c r="G185" s="49"/>
    </row>
    <row r="186" spans="1:7" x14ac:dyDescent="0.25">
      <c r="A186" s="12">
        <v>4</v>
      </c>
      <c r="B186" s="2">
        <v>1800</v>
      </c>
      <c r="C186" s="2" t="s">
        <v>178</v>
      </c>
      <c r="D186" s="2">
        <v>35</v>
      </c>
      <c r="E186" s="2"/>
    </row>
    <row r="187" spans="1:7" x14ac:dyDescent="0.25">
      <c r="A187" s="12">
        <v>4</v>
      </c>
      <c r="B187" s="2">
        <v>1810</v>
      </c>
      <c r="C187" s="2" t="s">
        <v>179</v>
      </c>
      <c r="D187" s="2">
        <v>5</v>
      </c>
      <c r="E187" s="2"/>
    </row>
    <row r="188" spans="1:7" x14ac:dyDescent="0.25">
      <c r="A188" s="12">
        <v>4</v>
      </c>
      <c r="B188" s="2">
        <v>1820</v>
      </c>
      <c r="C188" s="2" t="s">
        <v>180</v>
      </c>
      <c r="D188" s="2">
        <v>22</v>
      </c>
      <c r="E188" s="2"/>
    </row>
    <row r="189" spans="1:7" x14ac:dyDescent="0.25">
      <c r="A189" s="12">
        <v>4</v>
      </c>
      <c r="B189" s="2">
        <v>1830</v>
      </c>
      <c r="C189" s="2" t="s">
        <v>181</v>
      </c>
      <c r="D189" s="2">
        <v>10</v>
      </c>
      <c r="E189" s="2"/>
    </row>
    <row r="190" spans="1:7" x14ac:dyDescent="0.25">
      <c r="A190" s="12">
        <v>4</v>
      </c>
      <c r="B190" s="2">
        <v>1840</v>
      </c>
      <c r="C190" s="2" t="s">
        <v>182</v>
      </c>
      <c r="D190" s="2">
        <v>85</v>
      </c>
      <c r="E190" s="2"/>
      <c r="F190" t="s">
        <v>213</v>
      </c>
    </row>
    <row r="191" spans="1:7" x14ac:dyDescent="0.25">
      <c r="A191" s="12">
        <v>4</v>
      </c>
      <c r="B191" s="2">
        <v>1850</v>
      </c>
      <c r="C191" s="2" t="s">
        <v>183</v>
      </c>
      <c r="D191" s="2">
        <v>30</v>
      </c>
      <c r="E191" s="2"/>
      <c r="F191" t="s">
        <v>213</v>
      </c>
    </row>
    <row r="192" spans="1:7" x14ac:dyDescent="0.25">
      <c r="A192" s="12">
        <v>4</v>
      </c>
      <c r="B192" s="2">
        <v>1860</v>
      </c>
      <c r="C192" s="2" t="s">
        <v>184</v>
      </c>
      <c r="D192" s="2">
        <v>20</v>
      </c>
      <c r="E192" s="2"/>
    </row>
    <row r="193" spans="1:6" x14ac:dyDescent="0.25">
      <c r="A193" s="12">
        <v>4</v>
      </c>
      <c r="B193" s="2">
        <v>1870</v>
      </c>
      <c r="C193" s="2" t="s">
        <v>185</v>
      </c>
      <c r="D193" s="2">
        <v>20</v>
      </c>
      <c r="E193" s="2"/>
    </row>
    <row r="194" spans="1:6" x14ac:dyDescent="0.25">
      <c r="A194" s="12">
        <v>4</v>
      </c>
      <c r="B194" s="2">
        <v>1930</v>
      </c>
      <c r="C194" s="2" t="s">
        <v>190</v>
      </c>
      <c r="D194" s="2">
        <v>120</v>
      </c>
      <c r="E194" s="2"/>
      <c r="F194" t="s">
        <v>213</v>
      </c>
    </row>
    <row r="195" spans="1:6" x14ac:dyDescent="0.25">
      <c r="A195" s="12">
        <v>4</v>
      </c>
      <c r="B195" s="2">
        <v>1940</v>
      </c>
      <c r="C195" s="2" t="s">
        <v>191</v>
      </c>
      <c r="D195" s="2">
        <f>3*60+40</f>
        <v>220</v>
      </c>
      <c r="E195" s="2"/>
      <c r="F195" t="s">
        <v>213</v>
      </c>
    </row>
    <row r="196" spans="1:6" x14ac:dyDescent="0.25">
      <c r="A196" s="12">
        <v>4</v>
      </c>
      <c r="B196" s="2">
        <v>1950</v>
      </c>
      <c r="C196" s="2" t="s">
        <v>192</v>
      </c>
      <c r="D196" s="2">
        <v>30</v>
      </c>
      <c r="E196" s="2"/>
      <c r="F196" t="s">
        <v>213</v>
      </c>
    </row>
    <row r="197" spans="1:6" x14ac:dyDescent="0.25">
      <c r="A197" s="12">
        <v>4</v>
      </c>
      <c r="B197" s="2">
        <v>1960</v>
      </c>
      <c r="C197" s="2" t="s">
        <v>193</v>
      </c>
      <c r="D197" s="2">
        <v>30</v>
      </c>
      <c r="E197" s="2" t="s">
        <v>213</v>
      </c>
      <c r="F197" t="s">
        <v>215</v>
      </c>
    </row>
    <row r="198" spans="1:6" x14ac:dyDescent="0.25">
      <c r="A198" s="12">
        <v>4</v>
      </c>
      <c r="B198" s="2">
        <v>1980</v>
      </c>
      <c r="C198" s="2" t="s">
        <v>194</v>
      </c>
      <c r="D198" s="2">
        <v>40</v>
      </c>
      <c r="E198" s="2"/>
      <c r="F198" s="10">
        <v>49</v>
      </c>
    </row>
    <row r="199" spans="1:6" x14ac:dyDescent="0.25">
      <c r="A199" s="12">
        <v>5</v>
      </c>
      <c r="B199" s="2">
        <v>1900</v>
      </c>
      <c r="C199" s="2" t="s">
        <v>212</v>
      </c>
      <c r="D199" s="2">
        <v>60</v>
      </c>
      <c r="E199" s="2"/>
      <c r="F199" t="s">
        <v>213</v>
      </c>
    </row>
    <row r="200" spans="1:6" x14ac:dyDescent="0.25">
      <c r="A200" s="12">
        <v>5</v>
      </c>
      <c r="B200" s="2">
        <v>1910</v>
      </c>
      <c r="C200" s="2" t="s">
        <v>188</v>
      </c>
      <c r="D200" s="2">
        <v>2</v>
      </c>
      <c r="E200" s="2"/>
    </row>
    <row r="201" spans="1:6" x14ac:dyDescent="0.25">
      <c r="A201" s="12">
        <v>5</v>
      </c>
      <c r="B201" s="2">
        <v>1920</v>
      </c>
      <c r="C201" s="2" t="s">
        <v>189</v>
      </c>
      <c r="D201" s="2">
        <v>10</v>
      </c>
      <c r="E201" s="2"/>
    </row>
    <row r="202" spans="1:6" x14ac:dyDescent="0.25">
      <c r="A202" s="12">
        <v>5</v>
      </c>
      <c r="B202" s="2">
        <v>1970</v>
      </c>
      <c r="C202" s="2" t="s">
        <v>885</v>
      </c>
      <c r="D202" s="2">
        <v>15</v>
      </c>
      <c r="E202" s="2"/>
      <c r="F202" t="s">
        <v>213</v>
      </c>
    </row>
    <row r="203" spans="1:6" x14ac:dyDescent="0.25">
      <c r="A203" s="12">
        <v>5</v>
      </c>
      <c r="B203" s="2">
        <v>1990</v>
      </c>
      <c r="C203" s="2" t="s">
        <v>195</v>
      </c>
      <c r="D203" s="2">
        <v>45</v>
      </c>
      <c r="E203" s="2" t="s">
        <v>213</v>
      </c>
    </row>
    <row r="204" spans="1:6" x14ac:dyDescent="0.25">
      <c r="A204" s="12">
        <v>5</v>
      </c>
      <c r="B204" s="2">
        <v>2000</v>
      </c>
      <c r="C204" s="2" t="s">
        <v>196</v>
      </c>
      <c r="D204" s="2">
        <v>30</v>
      </c>
      <c r="E204" s="2" t="s">
        <v>213</v>
      </c>
    </row>
    <row r="205" spans="1:6" x14ac:dyDescent="0.25">
      <c r="A205" s="12">
        <v>5</v>
      </c>
      <c r="B205" s="2">
        <v>2010</v>
      </c>
      <c r="C205" s="2" t="s">
        <v>197</v>
      </c>
      <c r="D205" s="2">
        <v>65</v>
      </c>
      <c r="E205" s="2"/>
    </row>
    <row r="206" spans="1:6" x14ac:dyDescent="0.25">
      <c r="A206" s="12">
        <v>5</v>
      </c>
      <c r="B206" s="2">
        <v>2020</v>
      </c>
      <c r="C206" s="2" t="s">
        <v>198</v>
      </c>
      <c r="D206" s="2">
        <v>100</v>
      </c>
      <c r="E206" s="2" t="s">
        <v>213</v>
      </c>
    </row>
    <row r="207" spans="1:6" x14ac:dyDescent="0.25">
      <c r="A207" s="12">
        <v>5</v>
      </c>
      <c r="B207" s="2">
        <v>2030</v>
      </c>
      <c r="C207" s="2" t="s">
        <v>199</v>
      </c>
      <c r="D207" s="2">
        <v>11</v>
      </c>
      <c r="E207" s="2" t="s">
        <v>213</v>
      </c>
    </row>
    <row r="208" spans="1:6" x14ac:dyDescent="0.25">
      <c r="A208" s="12">
        <v>5</v>
      </c>
      <c r="B208" s="2">
        <v>2040</v>
      </c>
      <c r="C208" s="2" t="s">
        <v>200</v>
      </c>
      <c r="D208" s="2">
        <v>96</v>
      </c>
      <c r="E208" s="2" t="s">
        <v>213</v>
      </c>
    </row>
    <row r="209" spans="1:6" x14ac:dyDescent="0.25">
      <c r="A209" s="12">
        <v>5</v>
      </c>
      <c r="B209" s="2">
        <v>2050</v>
      </c>
      <c r="C209" s="2" t="s">
        <v>201</v>
      </c>
      <c r="D209" s="2">
        <v>8</v>
      </c>
      <c r="E209" s="2" t="s">
        <v>213</v>
      </c>
    </row>
    <row r="210" spans="1:6" x14ac:dyDescent="0.25">
      <c r="A210" s="12">
        <v>5</v>
      </c>
      <c r="B210" s="2">
        <v>2060</v>
      </c>
      <c r="C210" s="2" t="s">
        <v>202</v>
      </c>
      <c r="D210" s="2">
        <v>5</v>
      </c>
      <c r="E210" s="2" t="s">
        <v>213</v>
      </c>
    </row>
    <row r="211" spans="1:6" x14ac:dyDescent="0.25">
      <c r="A211" s="12">
        <v>5</v>
      </c>
      <c r="B211" s="2">
        <v>2070</v>
      </c>
      <c r="C211" s="2" t="s">
        <v>203</v>
      </c>
      <c r="D211" s="2">
        <v>2</v>
      </c>
      <c r="E211" s="2"/>
    </row>
    <row r="212" spans="1:6" x14ac:dyDescent="0.25">
      <c r="A212" s="13">
        <v>5</v>
      </c>
      <c r="B212" s="2">
        <v>2080</v>
      </c>
      <c r="C212" s="2" t="s">
        <v>204</v>
      </c>
      <c r="D212" s="2">
        <v>3</v>
      </c>
      <c r="E212" s="2"/>
    </row>
    <row r="215" spans="1:6" x14ac:dyDescent="0.25">
      <c r="D215" s="2">
        <f>SUM(D25:D212)/60</f>
        <v>104.96666666666667</v>
      </c>
      <c r="E215" s="211" t="s">
        <v>205</v>
      </c>
      <c r="F215" s="212"/>
    </row>
    <row r="218" spans="1:6" x14ac:dyDescent="0.25">
      <c r="C218" s="4" t="s">
        <v>207</v>
      </c>
      <c r="D218" t="e">
        <f>Station1!#REF!</f>
        <v>#REF!</v>
      </c>
      <c r="E218" s="7" t="e">
        <f t="shared" ref="E218:E223" si="0">D218/60</f>
        <v>#REF!</v>
      </c>
      <c r="F218">
        <v>2.6</v>
      </c>
    </row>
    <row r="219" spans="1:6" x14ac:dyDescent="0.25">
      <c r="C219" s="4" t="s">
        <v>208</v>
      </c>
      <c r="D219" t="e">
        <f>'Station 2'!#REF!</f>
        <v>#REF!</v>
      </c>
      <c r="E219" s="7" t="e">
        <f t="shared" si="0"/>
        <v>#REF!</v>
      </c>
      <c r="F219">
        <v>4.5</v>
      </c>
    </row>
    <row r="220" spans="1:6" x14ac:dyDescent="0.25">
      <c r="C220" s="4" t="s">
        <v>209</v>
      </c>
      <c r="D220">
        <f>'Station 3'!H50</f>
        <v>5</v>
      </c>
      <c r="E220" s="7">
        <f t="shared" si="0"/>
        <v>8.3333333333333329E-2</v>
      </c>
      <c r="F220">
        <v>3.9</v>
      </c>
    </row>
    <row r="221" spans="1:6" x14ac:dyDescent="0.25">
      <c r="C221" s="4" t="s">
        <v>210</v>
      </c>
      <c r="D221" t="e">
        <f>Station4!#REF!</f>
        <v>#REF!</v>
      </c>
      <c r="E221" s="7" t="e">
        <f t="shared" si="0"/>
        <v>#REF!</v>
      </c>
      <c r="F221">
        <v>5.4</v>
      </c>
    </row>
    <row r="222" spans="1:6" x14ac:dyDescent="0.25">
      <c r="C222" s="5" t="s">
        <v>211</v>
      </c>
      <c r="D222" s="6" t="e">
        <f>'Station 5'!#REF!</f>
        <v>#REF!</v>
      </c>
      <c r="E222" s="8" t="e">
        <f t="shared" si="0"/>
        <v>#REF!</v>
      </c>
      <c r="F222">
        <v>1.8</v>
      </c>
    </row>
    <row r="223" spans="1:6" x14ac:dyDescent="0.25">
      <c r="C223" s="4"/>
      <c r="D223" t="e">
        <f>SUM(D218:D222)</f>
        <v>#REF!</v>
      </c>
      <c r="E223" t="e">
        <f t="shared" si="0"/>
        <v>#REF!</v>
      </c>
      <c r="F223" t="s">
        <v>205</v>
      </c>
    </row>
  </sheetData>
  <sortState ref="G1:G223">
    <sortCondition ref="G1"/>
  </sortState>
  <mergeCells count="1">
    <mergeCell ref="E215:F215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59"/>
  <sheetViews>
    <sheetView workbookViewId="0">
      <selection activeCell="M10" sqref="M10"/>
    </sheetView>
  </sheetViews>
  <sheetFormatPr defaultColWidth="8.85546875" defaultRowHeight="15" x14ac:dyDescent="0.25"/>
  <cols>
    <col min="2" max="2" width="9.7109375" bestFit="1" customWidth="1"/>
    <col min="3" max="3" width="54.7109375" customWidth="1"/>
    <col min="4" max="4" width="8.42578125" style="67" customWidth="1"/>
    <col min="5" max="5" width="12.85546875" bestFit="1" customWidth="1"/>
    <col min="6" max="10" width="6.42578125" bestFit="1" customWidth="1"/>
    <col min="11" max="11" width="7.140625" bestFit="1" customWidth="1"/>
  </cols>
  <sheetData>
    <row r="1" spans="1:18" ht="29.25" customHeight="1" x14ac:dyDescent="0.25">
      <c r="A1" s="29"/>
      <c r="B1" s="2"/>
      <c r="C1" s="2"/>
      <c r="D1" s="117" t="s">
        <v>506</v>
      </c>
      <c r="E1" s="2" t="s">
        <v>507</v>
      </c>
      <c r="F1" s="54" t="s">
        <v>315</v>
      </c>
      <c r="G1" s="30" t="s">
        <v>316</v>
      </c>
      <c r="H1" s="54" t="s">
        <v>317</v>
      </c>
      <c r="I1" s="30" t="s">
        <v>318</v>
      </c>
      <c r="J1" s="54" t="s">
        <v>319</v>
      </c>
      <c r="K1" s="30" t="s">
        <v>329</v>
      </c>
      <c r="M1" s="34" t="str">
        <f t="shared" ref="M1:R1" si="0">F1</f>
        <v>7.0x20</v>
      </c>
      <c r="N1" s="34" t="str">
        <f t="shared" si="0"/>
        <v>7.0x24</v>
      </c>
      <c r="O1" s="34" t="str">
        <f t="shared" si="0"/>
        <v>8.5x20</v>
      </c>
      <c r="P1" s="34" t="str">
        <f t="shared" si="0"/>
        <v>8.5x24</v>
      </c>
      <c r="Q1" s="34" t="str">
        <f t="shared" si="0"/>
        <v>8.5x28</v>
      </c>
      <c r="R1" s="34" t="str">
        <f t="shared" si="0"/>
        <v>8528FB</v>
      </c>
    </row>
    <row r="2" spans="1:18" x14ac:dyDescent="0.25">
      <c r="A2" s="29" t="s">
        <v>287</v>
      </c>
      <c r="B2" s="2"/>
      <c r="C2" s="2" t="s">
        <v>10</v>
      </c>
      <c r="D2" s="117"/>
      <c r="E2" s="2"/>
      <c r="F2" s="29">
        <v>40</v>
      </c>
      <c r="G2" s="29"/>
      <c r="H2" s="30"/>
      <c r="I2" s="30"/>
      <c r="J2" s="29"/>
      <c r="K2" s="29"/>
      <c r="M2" s="117">
        <f t="shared" ref="M2:R4" si="1">IF($D2="*",0,F2)</f>
        <v>40</v>
      </c>
      <c r="N2" s="117">
        <f t="shared" si="1"/>
        <v>0</v>
      </c>
      <c r="O2" s="117">
        <f t="shared" si="1"/>
        <v>0</v>
      </c>
      <c r="P2" s="117">
        <f t="shared" si="1"/>
        <v>0</v>
      </c>
      <c r="Q2" s="117">
        <f t="shared" si="1"/>
        <v>0</v>
      </c>
      <c r="R2" s="117">
        <f t="shared" si="1"/>
        <v>0</v>
      </c>
    </row>
    <row r="3" spans="1:18" x14ac:dyDescent="0.25">
      <c r="A3" s="29" t="s">
        <v>287</v>
      </c>
      <c r="B3" s="2"/>
      <c r="C3" s="2" t="s">
        <v>13</v>
      </c>
      <c r="D3" s="117"/>
      <c r="E3" s="2"/>
      <c r="F3" s="29">
        <v>58</v>
      </c>
      <c r="G3" s="29"/>
      <c r="H3" s="30"/>
      <c r="I3" s="30"/>
      <c r="J3" s="29"/>
      <c r="K3" s="29"/>
      <c r="M3" s="117">
        <f t="shared" si="1"/>
        <v>58</v>
      </c>
      <c r="N3" s="117">
        <f t="shared" si="1"/>
        <v>0</v>
      </c>
      <c r="O3" s="117">
        <f t="shared" si="1"/>
        <v>0</v>
      </c>
      <c r="P3" s="117">
        <f t="shared" si="1"/>
        <v>0</v>
      </c>
      <c r="Q3" s="117">
        <f t="shared" si="1"/>
        <v>0</v>
      </c>
      <c r="R3" s="117">
        <f t="shared" si="1"/>
        <v>0</v>
      </c>
    </row>
    <row r="4" spans="1:18" x14ac:dyDescent="0.25">
      <c r="A4" s="29" t="s">
        <v>287</v>
      </c>
      <c r="B4" s="2"/>
      <c r="C4" s="2" t="s">
        <v>15</v>
      </c>
      <c r="D4" s="117"/>
      <c r="E4" s="2"/>
      <c r="F4" s="29">
        <v>10</v>
      </c>
      <c r="G4" s="29"/>
      <c r="H4" s="30"/>
      <c r="I4" s="30"/>
      <c r="J4" s="29"/>
      <c r="K4" s="29"/>
      <c r="M4" s="117">
        <f t="shared" si="1"/>
        <v>10</v>
      </c>
      <c r="N4" s="117">
        <f t="shared" si="1"/>
        <v>0</v>
      </c>
      <c r="O4" s="117">
        <f t="shared" si="1"/>
        <v>0</v>
      </c>
      <c r="P4" s="117">
        <f t="shared" si="1"/>
        <v>0</v>
      </c>
      <c r="Q4" s="117">
        <f t="shared" si="1"/>
        <v>0</v>
      </c>
      <c r="R4" s="117">
        <f t="shared" si="1"/>
        <v>0</v>
      </c>
    </row>
    <row r="5" spans="1:18" x14ac:dyDescent="0.25">
      <c r="A5" s="29" t="s">
        <v>287</v>
      </c>
      <c r="B5" s="2"/>
      <c r="C5" s="2" t="s">
        <v>16</v>
      </c>
      <c r="D5" s="117"/>
      <c r="E5" s="2"/>
      <c r="F5" s="29">
        <v>7</v>
      </c>
      <c r="G5" s="29"/>
      <c r="H5" s="30"/>
      <c r="I5" s="30"/>
      <c r="J5" s="29"/>
      <c r="K5" s="29"/>
      <c r="M5" s="117">
        <f t="shared" ref="M5:M56" si="2">IF($D5="*",0,F5)</f>
        <v>7</v>
      </c>
      <c r="N5" s="117">
        <f t="shared" ref="N5:N56" si="3">IF($D5="*",0,G5)</f>
        <v>0</v>
      </c>
      <c r="O5" s="117">
        <f t="shared" ref="O5:O56" si="4">IF($D5="*",0,H5)</f>
        <v>0</v>
      </c>
      <c r="P5" s="117">
        <f t="shared" ref="P5:P56" si="5">IF($D5="*",0,I5)</f>
        <v>0</v>
      </c>
      <c r="Q5" s="117">
        <f t="shared" ref="Q5:Q56" si="6">IF($D5="*",0,J5)</f>
        <v>0</v>
      </c>
      <c r="R5" s="117">
        <f t="shared" ref="R5:R56" si="7">IF($D5="*",0,K5)</f>
        <v>0</v>
      </c>
    </row>
    <row r="6" spans="1:18" x14ac:dyDescent="0.25">
      <c r="A6" s="29"/>
      <c r="B6" s="2"/>
      <c r="C6" s="2"/>
      <c r="D6" s="117"/>
      <c r="E6" s="2"/>
      <c r="F6" s="29"/>
      <c r="G6" s="29"/>
      <c r="H6" s="30"/>
      <c r="I6" s="30"/>
      <c r="J6" s="29"/>
      <c r="K6" s="29"/>
      <c r="M6" s="117">
        <f t="shared" si="2"/>
        <v>0</v>
      </c>
      <c r="N6" s="117">
        <f t="shared" si="3"/>
        <v>0</v>
      </c>
      <c r="O6" s="117">
        <f t="shared" si="4"/>
        <v>0</v>
      </c>
      <c r="P6" s="117">
        <f t="shared" si="5"/>
        <v>0</v>
      </c>
      <c r="Q6" s="117">
        <f t="shared" si="6"/>
        <v>0</v>
      </c>
      <c r="R6" s="117">
        <f t="shared" si="7"/>
        <v>0</v>
      </c>
    </row>
    <row r="7" spans="1:18" x14ac:dyDescent="0.25">
      <c r="A7" s="29" t="s">
        <v>287</v>
      </c>
      <c r="B7" s="2">
        <v>745</v>
      </c>
      <c r="C7" s="2" t="s">
        <v>99</v>
      </c>
      <c r="D7" s="117"/>
      <c r="E7" s="2"/>
      <c r="F7" s="29">
        <v>20</v>
      </c>
      <c r="G7" s="29"/>
      <c r="H7" s="30"/>
      <c r="I7" s="30"/>
      <c r="J7" s="29"/>
      <c r="K7" s="29"/>
      <c r="M7" s="117">
        <f t="shared" si="2"/>
        <v>20</v>
      </c>
      <c r="N7" s="117">
        <f t="shared" si="3"/>
        <v>0</v>
      </c>
      <c r="O7" s="117">
        <f t="shared" si="4"/>
        <v>0</v>
      </c>
      <c r="P7" s="117">
        <f t="shared" si="5"/>
        <v>0</v>
      </c>
      <c r="Q7" s="117">
        <f t="shared" si="6"/>
        <v>0</v>
      </c>
      <c r="R7" s="117">
        <f t="shared" si="7"/>
        <v>0</v>
      </c>
    </row>
    <row r="8" spans="1:18" x14ac:dyDescent="0.25">
      <c r="A8" s="29" t="s">
        <v>287</v>
      </c>
      <c r="B8" s="2">
        <v>750</v>
      </c>
      <c r="C8" s="2" t="s">
        <v>100</v>
      </c>
      <c r="D8" s="117"/>
      <c r="E8" s="2"/>
      <c r="F8" s="29">
        <v>15</v>
      </c>
      <c r="G8" s="29"/>
      <c r="H8" s="30"/>
      <c r="I8" s="30"/>
      <c r="J8" s="29"/>
      <c r="K8" s="29"/>
      <c r="M8" s="117">
        <f t="shared" si="2"/>
        <v>15</v>
      </c>
      <c r="N8" s="117">
        <f t="shared" si="3"/>
        <v>0</v>
      </c>
      <c r="O8" s="117">
        <f t="shared" si="4"/>
        <v>0</v>
      </c>
      <c r="P8" s="117">
        <f t="shared" si="5"/>
        <v>0</v>
      </c>
      <c r="Q8" s="117">
        <f t="shared" si="6"/>
        <v>0</v>
      </c>
      <c r="R8" s="117">
        <f t="shared" si="7"/>
        <v>0</v>
      </c>
    </row>
    <row r="9" spans="1:18" x14ac:dyDescent="0.25">
      <c r="A9" s="29"/>
      <c r="B9" s="2"/>
      <c r="C9" s="2"/>
      <c r="D9" s="117"/>
      <c r="E9" s="2"/>
      <c r="F9" s="29"/>
      <c r="G9" s="29"/>
      <c r="H9" s="30"/>
      <c r="I9" s="30"/>
      <c r="J9" s="29"/>
      <c r="K9" s="29"/>
      <c r="M9" s="117">
        <f t="shared" si="2"/>
        <v>0</v>
      </c>
      <c r="N9" s="117">
        <f t="shared" si="3"/>
        <v>0</v>
      </c>
      <c r="O9" s="117">
        <f t="shared" si="4"/>
        <v>0</v>
      </c>
      <c r="P9" s="117">
        <f t="shared" si="5"/>
        <v>0</v>
      </c>
      <c r="Q9" s="117">
        <f t="shared" si="6"/>
        <v>0</v>
      </c>
      <c r="R9" s="117">
        <f t="shared" si="7"/>
        <v>0</v>
      </c>
    </row>
    <row r="10" spans="1:18" x14ac:dyDescent="0.25">
      <c r="A10" s="29"/>
      <c r="B10" s="2"/>
      <c r="C10" s="2" t="s">
        <v>380</v>
      </c>
      <c r="D10" s="117"/>
      <c r="E10" s="2"/>
      <c r="F10" s="29" t="s">
        <v>379</v>
      </c>
      <c r="G10" s="29"/>
      <c r="H10" s="30"/>
      <c r="I10" s="30"/>
      <c r="J10" s="29"/>
      <c r="K10" s="29"/>
      <c r="M10" s="117" t="str">
        <f t="shared" si="2"/>
        <v>?</v>
      </c>
      <c r="N10" s="117">
        <f t="shared" si="3"/>
        <v>0</v>
      </c>
      <c r="O10" s="117">
        <f t="shared" si="4"/>
        <v>0</v>
      </c>
      <c r="P10" s="117">
        <f t="shared" si="5"/>
        <v>0</v>
      </c>
      <c r="Q10" s="117">
        <f t="shared" si="6"/>
        <v>0</v>
      </c>
      <c r="R10" s="117">
        <f t="shared" si="7"/>
        <v>0</v>
      </c>
    </row>
    <row r="11" spans="1:18" x14ac:dyDescent="0.25">
      <c r="A11" s="29"/>
      <c r="B11" s="2"/>
      <c r="C11" s="2"/>
      <c r="D11" s="117"/>
      <c r="E11" s="2"/>
      <c r="F11" s="29"/>
      <c r="G11" s="29"/>
      <c r="H11" s="30"/>
      <c r="I11" s="30"/>
      <c r="J11" s="29"/>
      <c r="K11" s="29"/>
      <c r="M11" s="117">
        <f t="shared" si="2"/>
        <v>0</v>
      </c>
      <c r="N11" s="117">
        <f t="shared" si="3"/>
        <v>0</v>
      </c>
      <c r="O11" s="117">
        <f t="shared" si="4"/>
        <v>0</v>
      </c>
      <c r="P11" s="117">
        <f t="shared" si="5"/>
        <v>0</v>
      </c>
      <c r="Q11" s="117">
        <f t="shared" si="6"/>
        <v>0</v>
      </c>
      <c r="R11" s="117">
        <f t="shared" si="7"/>
        <v>0</v>
      </c>
    </row>
    <row r="12" spans="1:18" ht="21" x14ac:dyDescent="0.35">
      <c r="A12" s="117" t="s">
        <v>287</v>
      </c>
      <c r="B12" s="110"/>
      <c r="C12" s="111" t="s">
        <v>451</v>
      </c>
      <c r="D12" s="120"/>
      <c r="E12" s="111"/>
      <c r="F12" s="117"/>
      <c r="G12" s="117"/>
      <c r="H12" s="118"/>
      <c r="I12" s="118"/>
      <c r="J12" s="117"/>
      <c r="K12" s="117"/>
      <c r="M12" s="117">
        <f t="shared" si="2"/>
        <v>0</v>
      </c>
      <c r="N12" s="117">
        <f t="shared" si="3"/>
        <v>0</v>
      </c>
      <c r="O12" s="117">
        <f t="shared" si="4"/>
        <v>0</v>
      </c>
      <c r="P12" s="117">
        <f t="shared" si="5"/>
        <v>0</v>
      </c>
      <c r="Q12" s="117">
        <f t="shared" si="6"/>
        <v>0</v>
      </c>
      <c r="R12" s="117">
        <f t="shared" si="7"/>
        <v>0</v>
      </c>
    </row>
    <row r="13" spans="1:18" x14ac:dyDescent="0.25">
      <c r="A13" s="117" t="s">
        <v>287</v>
      </c>
      <c r="B13" s="2"/>
      <c r="C13" s="2" t="s">
        <v>454</v>
      </c>
      <c r="D13" s="117"/>
      <c r="E13" s="2"/>
      <c r="F13" s="117">
        <v>10</v>
      </c>
      <c r="G13" s="117">
        <v>10</v>
      </c>
      <c r="H13" s="117">
        <v>10</v>
      </c>
      <c r="I13" s="117">
        <v>10</v>
      </c>
      <c r="J13" s="117">
        <v>10</v>
      </c>
      <c r="K13" s="117">
        <v>10</v>
      </c>
      <c r="M13" s="117">
        <f t="shared" si="2"/>
        <v>10</v>
      </c>
      <c r="N13" s="117">
        <f t="shared" si="3"/>
        <v>10</v>
      </c>
      <c r="O13" s="117">
        <f t="shared" si="4"/>
        <v>10</v>
      </c>
      <c r="P13" s="117">
        <f t="shared" si="5"/>
        <v>10</v>
      </c>
      <c r="Q13" s="117">
        <f t="shared" si="6"/>
        <v>10</v>
      </c>
      <c r="R13" s="117">
        <f t="shared" si="7"/>
        <v>10</v>
      </c>
    </row>
    <row r="14" spans="1:18" x14ac:dyDescent="0.25">
      <c r="A14" s="117" t="s">
        <v>287</v>
      </c>
      <c r="B14" s="2"/>
      <c r="C14" s="2" t="s">
        <v>455</v>
      </c>
      <c r="D14" s="117" t="s">
        <v>303</v>
      </c>
      <c r="E14" s="2"/>
      <c r="F14" s="117">
        <v>20</v>
      </c>
      <c r="G14" s="117">
        <v>20</v>
      </c>
      <c r="H14" s="117">
        <v>20</v>
      </c>
      <c r="I14" s="117">
        <v>20</v>
      </c>
      <c r="J14" s="117">
        <v>20</v>
      </c>
      <c r="K14" s="117">
        <v>20</v>
      </c>
      <c r="M14" s="117">
        <f t="shared" si="2"/>
        <v>0</v>
      </c>
      <c r="N14" s="117">
        <f t="shared" si="3"/>
        <v>0</v>
      </c>
      <c r="O14" s="117">
        <f t="shared" si="4"/>
        <v>0</v>
      </c>
      <c r="P14" s="117">
        <f t="shared" si="5"/>
        <v>0</v>
      </c>
      <c r="Q14" s="117">
        <f t="shared" si="6"/>
        <v>0</v>
      </c>
      <c r="R14" s="117">
        <f t="shared" si="7"/>
        <v>0</v>
      </c>
    </row>
    <row r="15" spans="1:18" x14ac:dyDescent="0.25">
      <c r="A15" s="117" t="s">
        <v>287</v>
      </c>
      <c r="B15" s="2"/>
      <c r="C15" s="2" t="s">
        <v>456</v>
      </c>
      <c r="D15" s="117" t="s">
        <v>303</v>
      </c>
      <c r="E15" s="2"/>
      <c r="F15" s="117">
        <v>90</v>
      </c>
      <c r="G15" s="117">
        <v>90</v>
      </c>
      <c r="H15" s="117">
        <v>90</v>
      </c>
      <c r="I15" s="117">
        <v>90</v>
      </c>
      <c r="J15" s="117">
        <v>90</v>
      </c>
      <c r="K15" s="117">
        <v>90</v>
      </c>
      <c r="M15" s="117">
        <f t="shared" si="2"/>
        <v>0</v>
      </c>
      <c r="N15" s="117">
        <f t="shared" si="3"/>
        <v>0</v>
      </c>
      <c r="O15" s="117">
        <f t="shared" si="4"/>
        <v>0</v>
      </c>
      <c r="P15" s="117">
        <f t="shared" si="5"/>
        <v>0</v>
      </c>
      <c r="Q15" s="117">
        <f t="shared" si="6"/>
        <v>0</v>
      </c>
      <c r="R15" s="117">
        <f t="shared" si="7"/>
        <v>0</v>
      </c>
    </row>
    <row r="16" spans="1:18" x14ac:dyDescent="0.25">
      <c r="A16" s="117" t="s">
        <v>287</v>
      </c>
      <c r="B16" s="2"/>
      <c r="C16" s="2" t="s">
        <v>457</v>
      </c>
      <c r="D16" s="117" t="s">
        <v>303</v>
      </c>
      <c r="E16" s="2"/>
      <c r="F16" s="117">
        <v>30</v>
      </c>
      <c r="G16" s="117">
        <v>30</v>
      </c>
      <c r="H16" s="117">
        <v>30</v>
      </c>
      <c r="I16" s="117">
        <v>30</v>
      </c>
      <c r="J16" s="117">
        <v>30</v>
      </c>
      <c r="K16" s="117">
        <v>30</v>
      </c>
      <c r="M16" s="117">
        <f t="shared" si="2"/>
        <v>0</v>
      </c>
      <c r="N16" s="117">
        <f t="shared" si="3"/>
        <v>0</v>
      </c>
      <c r="O16" s="117">
        <f t="shared" si="4"/>
        <v>0</v>
      </c>
      <c r="P16" s="117">
        <f t="shared" si="5"/>
        <v>0</v>
      </c>
      <c r="Q16" s="117">
        <f t="shared" si="6"/>
        <v>0</v>
      </c>
      <c r="R16" s="117">
        <f t="shared" si="7"/>
        <v>0</v>
      </c>
    </row>
    <row r="17" spans="1:18" x14ac:dyDescent="0.25">
      <c r="A17" s="117" t="s">
        <v>287</v>
      </c>
      <c r="B17" s="2"/>
      <c r="C17" s="2" t="s">
        <v>458</v>
      </c>
      <c r="D17" s="117" t="s">
        <v>303</v>
      </c>
      <c r="E17" s="2"/>
      <c r="F17" s="117">
        <v>15</v>
      </c>
      <c r="G17" s="117">
        <v>15</v>
      </c>
      <c r="H17" s="117">
        <v>15</v>
      </c>
      <c r="I17" s="117">
        <v>15</v>
      </c>
      <c r="J17" s="117">
        <v>15</v>
      </c>
      <c r="K17" s="117">
        <v>15</v>
      </c>
      <c r="M17" s="117">
        <f t="shared" si="2"/>
        <v>0</v>
      </c>
      <c r="N17" s="117">
        <f t="shared" si="3"/>
        <v>0</v>
      </c>
      <c r="O17" s="117">
        <f t="shared" si="4"/>
        <v>0</v>
      </c>
      <c r="P17" s="117">
        <f t="shared" si="5"/>
        <v>0</v>
      </c>
      <c r="Q17" s="117">
        <f t="shared" si="6"/>
        <v>0</v>
      </c>
      <c r="R17" s="117">
        <f t="shared" si="7"/>
        <v>0</v>
      </c>
    </row>
    <row r="18" spans="1:18" x14ac:dyDescent="0.25">
      <c r="A18" s="117" t="s">
        <v>287</v>
      </c>
      <c r="B18" s="2"/>
      <c r="C18" s="2" t="s">
        <v>459</v>
      </c>
      <c r="D18" s="117" t="s">
        <v>303</v>
      </c>
      <c r="E18" s="2"/>
      <c r="F18" s="117">
        <v>25</v>
      </c>
      <c r="G18" s="117">
        <v>25</v>
      </c>
      <c r="H18" s="117">
        <v>25</v>
      </c>
      <c r="I18" s="117">
        <v>25</v>
      </c>
      <c r="J18" s="117">
        <v>25</v>
      </c>
      <c r="K18" s="117">
        <v>25</v>
      </c>
      <c r="M18" s="117">
        <f t="shared" si="2"/>
        <v>0</v>
      </c>
      <c r="N18" s="117">
        <f t="shared" si="3"/>
        <v>0</v>
      </c>
      <c r="O18" s="117">
        <f t="shared" si="4"/>
        <v>0</v>
      </c>
      <c r="P18" s="117">
        <f t="shared" si="5"/>
        <v>0</v>
      </c>
      <c r="Q18" s="117">
        <f t="shared" si="6"/>
        <v>0</v>
      </c>
      <c r="R18" s="117">
        <f t="shared" si="7"/>
        <v>0</v>
      </c>
    </row>
    <row r="19" spans="1:18" x14ac:dyDescent="0.25">
      <c r="A19" s="117" t="s">
        <v>287</v>
      </c>
      <c r="B19" s="2"/>
      <c r="C19" s="2" t="s">
        <v>460</v>
      </c>
      <c r="D19" s="117"/>
      <c r="E19" s="2"/>
      <c r="F19" s="117">
        <v>15</v>
      </c>
      <c r="G19" s="117">
        <v>15</v>
      </c>
      <c r="H19" s="117">
        <v>15</v>
      </c>
      <c r="I19" s="117">
        <v>15</v>
      </c>
      <c r="J19" s="117">
        <v>15</v>
      </c>
      <c r="K19" s="117">
        <v>15</v>
      </c>
      <c r="M19" s="117">
        <f t="shared" si="2"/>
        <v>15</v>
      </c>
      <c r="N19" s="117">
        <f t="shared" si="3"/>
        <v>15</v>
      </c>
      <c r="O19" s="117">
        <f t="shared" si="4"/>
        <v>15</v>
      </c>
      <c r="P19" s="117">
        <f t="shared" si="5"/>
        <v>15</v>
      </c>
      <c r="Q19" s="117">
        <f t="shared" si="6"/>
        <v>15</v>
      </c>
      <c r="R19" s="117">
        <f t="shared" si="7"/>
        <v>15</v>
      </c>
    </row>
    <row r="20" spans="1:18" x14ac:dyDescent="0.25">
      <c r="A20" s="117" t="s">
        <v>287</v>
      </c>
      <c r="B20" s="2"/>
      <c r="C20" s="2" t="s">
        <v>461</v>
      </c>
      <c r="D20" s="117"/>
      <c r="E20" s="2"/>
      <c r="F20" s="117">
        <v>35</v>
      </c>
      <c r="G20" s="117">
        <v>35</v>
      </c>
      <c r="H20" s="117">
        <v>35</v>
      </c>
      <c r="I20" s="117">
        <v>35</v>
      </c>
      <c r="J20" s="117">
        <v>35</v>
      </c>
      <c r="K20" s="117">
        <v>35</v>
      </c>
      <c r="M20" s="117">
        <f t="shared" si="2"/>
        <v>35</v>
      </c>
      <c r="N20" s="117">
        <f t="shared" si="3"/>
        <v>35</v>
      </c>
      <c r="O20" s="117">
        <f t="shared" si="4"/>
        <v>35</v>
      </c>
      <c r="P20" s="117">
        <f t="shared" si="5"/>
        <v>35</v>
      </c>
      <c r="Q20" s="117">
        <f t="shared" si="6"/>
        <v>35</v>
      </c>
      <c r="R20" s="117">
        <f t="shared" si="7"/>
        <v>35</v>
      </c>
    </row>
    <row r="21" spans="1:18" x14ac:dyDescent="0.25">
      <c r="A21" s="117"/>
      <c r="B21" s="2"/>
      <c r="C21" s="2"/>
      <c r="D21" s="117"/>
      <c r="E21" s="2"/>
      <c r="F21" s="117"/>
      <c r="G21" s="117"/>
      <c r="H21" s="118"/>
      <c r="I21" s="118"/>
      <c r="J21" s="117"/>
      <c r="K21" s="117"/>
      <c r="M21" s="117">
        <f t="shared" si="2"/>
        <v>0</v>
      </c>
      <c r="N21" s="117">
        <f t="shared" si="3"/>
        <v>0</v>
      </c>
      <c r="O21" s="117">
        <f t="shared" si="4"/>
        <v>0</v>
      </c>
      <c r="P21" s="117">
        <f t="shared" si="5"/>
        <v>0</v>
      </c>
      <c r="Q21" s="117">
        <f t="shared" si="6"/>
        <v>0</v>
      </c>
      <c r="R21" s="117">
        <f t="shared" si="7"/>
        <v>0</v>
      </c>
    </row>
    <row r="22" spans="1:18" ht="18.75" x14ac:dyDescent="0.3">
      <c r="A22" s="117" t="s">
        <v>287</v>
      </c>
      <c r="B22" s="2"/>
      <c r="C22" s="112" t="s">
        <v>462</v>
      </c>
      <c r="D22" s="121"/>
      <c r="E22" s="112"/>
      <c r="F22" s="117"/>
      <c r="G22" s="117"/>
      <c r="H22" s="118"/>
      <c r="I22" s="118"/>
      <c r="J22" s="117"/>
      <c r="K22" s="117"/>
      <c r="M22" s="117">
        <f t="shared" si="2"/>
        <v>0</v>
      </c>
      <c r="N22" s="117">
        <f t="shared" si="3"/>
        <v>0</v>
      </c>
      <c r="O22" s="117">
        <f t="shared" si="4"/>
        <v>0</v>
      </c>
      <c r="P22" s="117">
        <f t="shared" si="5"/>
        <v>0</v>
      </c>
      <c r="Q22" s="117">
        <f t="shared" si="6"/>
        <v>0</v>
      </c>
      <c r="R22" s="117">
        <f t="shared" si="7"/>
        <v>0</v>
      </c>
    </row>
    <row r="23" spans="1:18" x14ac:dyDescent="0.25">
      <c r="A23" s="117" t="s">
        <v>287</v>
      </c>
      <c r="B23" s="2"/>
      <c r="C23" s="2" t="s">
        <v>465</v>
      </c>
      <c r="D23" s="117"/>
      <c r="E23" s="2"/>
      <c r="F23" s="117">
        <v>60</v>
      </c>
      <c r="G23" s="117">
        <v>60</v>
      </c>
      <c r="H23" s="117">
        <v>60</v>
      </c>
      <c r="I23" s="117">
        <v>60</v>
      </c>
      <c r="J23" s="117">
        <v>60</v>
      </c>
      <c r="K23" s="117">
        <v>60</v>
      </c>
      <c r="M23" s="117">
        <f t="shared" si="2"/>
        <v>60</v>
      </c>
      <c r="N23" s="117">
        <f t="shared" si="3"/>
        <v>60</v>
      </c>
      <c r="O23" s="117">
        <f t="shared" si="4"/>
        <v>60</v>
      </c>
      <c r="P23" s="117">
        <f t="shared" si="5"/>
        <v>60</v>
      </c>
      <c r="Q23" s="117">
        <f t="shared" si="6"/>
        <v>60</v>
      </c>
      <c r="R23" s="117">
        <f t="shared" si="7"/>
        <v>60</v>
      </c>
    </row>
    <row r="24" spans="1:18" x14ac:dyDescent="0.25">
      <c r="A24" s="117" t="s">
        <v>287</v>
      </c>
      <c r="B24" s="2"/>
      <c r="C24" s="2" t="s">
        <v>466</v>
      </c>
      <c r="D24" s="117"/>
      <c r="E24" s="2"/>
      <c r="F24" s="117">
        <v>45</v>
      </c>
      <c r="G24" s="117">
        <v>45</v>
      </c>
      <c r="H24" s="117">
        <v>45</v>
      </c>
      <c r="I24" s="117">
        <v>45</v>
      </c>
      <c r="J24" s="117">
        <v>45</v>
      </c>
      <c r="K24" s="117">
        <v>45</v>
      </c>
      <c r="M24" s="117">
        <f t="shared" si="2"/>
        <v>45</v>
      </c>
      <c r="N24" s="117">
        <f t="shared" si="3"/>
        <v>45</v>
      </c>
      <c r="O24" s="117">
        <f t="shared" si="4"/>
        <v>45</v>
      </c>
      <c r="P24" s="117">
        <f t="shared" si="5"/>
        <v>45</v>
      </c>
      <c r="Q24" s="117">
        <f t="shared" si="6"/>
        <v>45</v>
      </c>
      <c r="R24" s="117">
        <f t="shared" si="7"/>
        <v>45</v>
      </c>
    </row>
    <row r="25" spans="1:18" x14ac:dyDescent="0.25">
      <c r="A25" s="117" t="s">
        <v>287</v>
      </c>
      <c r="B25" s="2"/>
      <c r="C25" s="2" t="s">
        <v>467</v>
      </c>
      <c r="D25" s="117"/>
      <c r="E25" s="2"/>
      <c r="F25" s="117">
        <v>15</v>
      </c>
      <c r="G25" s="117">
        <v>15</v>
      </c>
      <c r="H25" s="117">
        <v>15</v>
      </c>
      <c r="I25" s="117">
        <v>15</v>
      </c>
      <c r="J25" s="117">
        <v>15</v>
      </c>
      <c r="K25" s="117">
        <v>15</v>
      </c>
      <c r="M25" s="117">
        <f t="shared" si="2"/>
        <v>15</v>
      </c>
      <c r="N25" s="117">
        <f t="shared" si="3"/>
        <v>15</v>
      </c>
      <c r="O25" s="117">
        <f t="shared" si="4"/>
        <v>15</v>
      </c>
      <c r="P25" s="117">
        <f t="shared" si="5"/>
        <v>15</v>
      </c>
      <c r="Q25" s="117">
        <f t="shared" si="6"/>
        <v>15</v>
      </c>
      <c r="R25" s="117">
        <f t="shared" si="7"/>
        <v>15</v>
      </c>
    </row>
    <row r="26" spans="1:18" x14ac:dyDescent="0.25">
      <c r="A26" s="117" t="s">
        <v>287</v>
      </c>
      <c r="B26" s="2"/>
      <c r="C26" s="2" t="s">
        <v>468</v>
      </c>
      <c r="D26" s="117"/>
      <c r="E26" s="2"/>
      <c r="F26" s="117">
        <v>10</v>
      </c>
      <c r="G26" s="117">
        <v>10</v>
      </c>
      <c r="H26" s="117">
        <v>10</v>
      </c>
      <c r="I26" s="117">
        <v>10</v>
      </c>
      <c r="J26" s="117">
        <v>10</v>
      </c>
      <c r="K26" s="117">
        <v>10</v>
      </c>
      <c r="M26" s="117">
        <f t="shared" si="2"/>
        <v>10</v>
      </c>
      <c r="N26" s="117">
        <f t="shared" si="3"/>
        <v>10</v>
      </c>
      <c r="O26" s="117">
        <f t="shared" si="4"/>
        <v>10</v>
      </c>
      <c r="P26" s="117">
        <f t="shared" si="5"/>
        <v>10</v>
      </c>
      <c r="Q26" s="117">
        <f t="shared" si="6"/>
        <v>10</v>
      </c>
      <c r="R26" s="117">
        <f t="shared" si="7"/>
        <v>10</v>
      </c>
    </row>
    <row r="27" spans="1:18" x14ac:dyDescent="0.25">
      <c r="A27" s="117" t="s">
        <v>287</v>
      </c>
      <c r="B27" s="2"/>
      <c r="C27" s="2" t="s">
        <v>469</v>
      </c>
      <c r="D27" s="117"/>
      <c r="E27" s="2"/>
      <c r="F27" s="117">
        <v>5</v>
      </c>
      <c r="G27" s="117">
        <v>5</v>
      </c>
      <c r="H27" s="117">
        <v>5</v>
      </c>
      <c r="I27" s="117">
        <v>5</v>
      </c>
      <c r="J27" s="117">
        <v>5</v>
      </c>
      <c r="K27" s="117">
        <v>5</v>
      </c>
      <c r="M27" s="117">
        <f t="shared" si="2"/>
        <v>5</v>
      </c>
      <c r="N27" s="117">
        <f t="shared" si="3"/>
        <v>5</v>
      </c>
      <c r="O27" s="117">
        <f t="shared" si="4"/>
        <v>5</v>
      </c>
      <c r="P27" s="117">
        <f t="shared" si="5"/>
        <v>5</v>
      </c>
      <c r="Q27" s="117">
        <f t="shared" si="6"/>
        <v>5</v>
      </c>
      <c r="R27" s="117">
        <f t="shared" si="7"/>
        <v>5</v>
      </c>
    </row>
    <row r="28" spans="1:18" x14ac:dyDescent="0.25">
      <c r="A28" s="117" t="s">
        <v>287</v>
      </c>
      <c r="B28" s="2"/>
      <c r="C28" s="2" t="s">
        <v>470</v>
      </c>
      <c r="D28" s="117"/>
      <c r="E28" s="2"/>
      <c r="F28" s="117">
        <v>5</v>
      </c>
      <c r="G28" s="117">
        <v>5</v>
      </c>
      <c r="H28" s="117">
        <v>5</v>
      </c>
      <c r="I28" s="117">
        <v>5</v>
      </c>
      <c r="J28" s="117">
        <v>5</v>
      </c>
      <c r="K28" s="117">
        <v>5</v>
      </c>
      <c r="M28" s="117">
        <f t="shared" si="2"/>
        <v>5</v>
      </c>
      <c r="N28" s="117">
        <f t="shared" si="3"/>
        <v>5</v>
      </c>
      <c r="O28" s="117">
        <f t="shared" si="4"/>
        <v>5</v>
      </c>
      <c r="P28" s="117">
        <f t="shared" si="5"/>
        <v>5</v>
      </c>
      <c r="Q28" s="117">
        <f t="shared" si="6"/>
        <v>5</v>
      </c>
      <c r="R28" s="117">
        <f t="shared" si="7"/>
        <v>5</v>
      </c>
    </row>
    <row r="29" spans="1:18" x14ac:dyDescent="0.25">
      <c r="A29" s="117" t="s">
        <v>287</v>
      </c>
      <c r="B29" s="2"/>
      <c r="C29" s="2" t="s">
        <v>471</v>
      </c>
      <c r="D29" s="117"/>
      <c r="E29" s="2"/>
      <c r="F29" s="117">
        <v>25</v>
      </c>
      <c r="G29" s="117">
        <v>25</v>
      </c>
      <c r="H29" s="117">
        <v>25</v>
      </c>
      <c r="I29" s="117">
        <v>25</v>
      </c>
      <c r="J29" s="117">
        <v>25</v>
      </c>
      <c r="K29" s="117">
        <v>25</v>
      </c>
      <c r="M29" s="117">
        <f t="shared" si="2"/>
        <v>25</v>
      </c>
      <c r="N29" s="117">
        <f t="shared" si="3"/>
        <v>25</v>
      </c>
      <c r="O29" s="117">
        <f t="shared" si="4"/>
        <v>25</v>
      </c>
      <c r="P29" s="117">
        <f t="shared" si="5"/>
        <v>25</v>
      </c>
      <c r="Q29" s="117">
        <f t="shared" si="6"/>
        <v>25</v>
      </c>
      <c r="R29" s="117">
        <f t="shared" si="7"/>
        <v>25</v>
      </c>
    </row>
    <row r="30" spans="1:18" x14ac:dyDescent="0.25">
      <c r="A30" s="117" t="s">
        <v>287</v>
      </c>
      <c r="B30" s="2"/>
      <c r="C30" s="2" t="s">
        <v>472</v>
      </c>
      <c r="D30" s="117" t="s">
        <v>303</v>
      </c>
      <c r="E30" s="2"/>
      <c r="F30" s="117">
        <v>20</v>
      </c>
      <c r="G30" s="117">
        <v>20</v>
      </c>
      <c r="H30" s="117">
        <v>20</v>
      </c>
      <c r="I30" s="117">
        <v>20</v>
      </c>
      <c r="J30" s="117">
        <v>20</v>
      </c>
      <c r="K30" s="117">
        <v>20</v>
      </c>
      <c r="M30" s="117">
        <f t="shared" si="2"/>
        <v>0</v>
      </c>
      <c r="N30" s="117">
        <f t="shared" si="3"/>
        <v>0</v>
      </c>
      <c r="O30" s="117">
        <f t="shared" si="4"/>
        <v>0</v>
      </c>
      <c r="P30" s="117">
        <f t="shared" si="5"/>
        <v>0</v>
      </c>
      <c r="Q30" s="117">
        <f t="shared" si="6"/>
        <v>0</v>
      </c>
      <c r="R30" s="117">
        <f t="shared" si="7"/>
        <v>0</v>
      </c>
    </row>
    <row r="31" spans="1:18" x14ac:dyDescent="0.25">
      <c r="A31" s="117"/>
      <c r="B31" s="2"/>
      <c r="C31" s="2"/>
      <c r="D31" s="117"/>
      <c r="E31" s="2"/>
      <c r="F31" s="117"/>
      <c r="G31" s="117"/>
      <c r="H31" s="118"/>
      <c r="I31" s="118"/>
      <c r="J31" s="117"/>
      <c r="K31" s="117"/>
      <c r="M31" s="117">
        <f t="shared" si="2"/>
        <v>0</v>
      </c>
      <c r="N31" s="117">
        <f t="shared" si="3"/>
        <v>0</v>
      </c>
      <c r="O31" s="117">
        <f t="shared" si="4"/>
        <v>0</v>
      </c>
      <c r="P31" s="117">
        <f t="shared" si="5"/>
        <v>0</v>
      </c>
      <c r="Q31" s="117">
        <f t="shared" si="6"/>
        <v>0</v>
      </c>
      <c r="R31" s="117">
        <f t="shared" si="7"/>
        <v>0</v>
      </c>
    </row>
    <row r="32" spans="1:18" ht="18.75" x14ac:dyDescent="0.3">
      <c r="A32" s="117" t="s">
        <v>287</v>
      </c>
      <c r="B32" s="2"/>
      <c r="C32" s="112" t="s">
        <v>473</v>
      </c>
      <c r="D32" s="121"/>
      <c r="E32" s="112"/>
      <c r="F32" s="117"/>
      <c r="G32" s="117"/>
      <c r="H32" s="118"/>
      <c r="I32" s="118"/>
      <c r="J32" s="117"/>
      <c r="K32" s="117"/>
      <c r="M32" s="117">
        <f t="shared" si="2"/>
        <v>0</v>
      </c>
      <c r="N32" s="117">
        <f t="shared" si="3"/>
        <v>0</v>
      </c>
      <c r="O32" s="117">
        <f t="shared" si="4"/>
        <v>0</v>
      </c>
      <c r="P32" s="117">
        <f t="shared" si="5"/>
        <v>0</v>
      </c>
      <c r="Q32" s="117">
        <f t="shared" si="6"/>
        <v>0</v>
      </c>
      <c r="R32" s="117">
        <f t="shared" si="7"/>
        <v>0</v>
      </c>
    </row>
    <row r="33" spans="1:18" x14ac:dyDescent="0.25">
      <c r="A33" s="117" t="s">
        <v>287</v>
      </c>
      <c r="B33" s="2"/>
      <c r="C33" s="2" t="s">
        <v>475</v>
      </c>
      <c r="D33" s="117"/>
      <c r="E33" s="2"/>
      <c r="F33" s="117">
        <v>15</v>
      </c>
      <c r="G33" s="117">
        <v>15</v>
      </c>
      <c r="H33" s="117">
        <v>15</v>
      </c>
      <c r="I33" s="117">
        <v>15</v>
      </c>
      <c r="J33" s="117">
        <v>15</v>
      </c>
      <c r="K33" s="117">
        <v>15</v>
      </c>
      <c r="M33" s="117">
        <f t="shared" si="2"/>
        <v>15</v>
      </c>
      <c r="N33" s="117">
        <f t="shared" si="3"/>
        <v>15</v>
      </c>
      <c r="O33" s="117">
        <f t="shared" si="4"/>
        <v>15</v>
      </c>
      <c r="P33" s="117">
        <f t="shared" si="5"/>
        <v>15</v>
      </c>
      <c r="Q33" s="117">
        <f t="shared" si="6"/>
        <v>15</v>
      </c>
      <c r="R33" s="117">
        <f t="shared" si="7"/>
        <v>15</v>
      </c>
    </row>
    <row r="34" spans="1:18" x14ac:dyDescent="0.25">
      <c r="A34" s="117" t="s">
        <v>287</v>
      </c>
      <c r="B34" s="2"/>
      <c r="C34" s="2" t="s">
        <v>476</v>
      </c>
      <c r="D34" s="117"/>
      <c r="E34" s="2"/>
      <c r="F34" s="117">
        <v>15</v>
      </c>
      <c r="G34" s="117">
        <v>15</v>
      </c>
      <c r="H34" s="117">
        <v>15</v>
      </c>
      <c r="I34" s="117">
        <v>15</v>
      </c>
      <c r="J34" s="117">
        <v>15</v>
      </c>
      <c r="K34" s="117">
        <v>15</v>
      </c>
      <c r="M34" s="117">
        <f t="shared" si="2"/>
        <v>15</v>
      </c>
      <c r="N34" s="117">
        <f t="shared" si="3"/>
        <v>15</v>
      </c>
      <c r="O34" s="117">
        <f t="shared" si="4"/>
        <v>15</v>
      </c>
      <c r="P34" s="117">
        <f t="shared" si="5"/>
        <v>15</v>
      </c>
      <c r="Q34" s="117">
        <f t="shared" si="6"/>
        <v>15</v>
      </c>
      <c r="R34" s="117">
        <f t="shared" si="7"/>
        <v>15</v>
      </c>
    </row>
    <row r="35" spans="1:18" x14ac:dyDescent="0.25">
      <c r="A35" s="117" t="s">
        <v>287</v>
      </c>
      <c r="B35" s="2"/>
      <c r="C35" s="2" t="s">
        <v>477</v>
      </c>
      <c r="D35" s="117"/>
      <c r="E35" s="2"/>
      <c r="F35" s="117">
        <v>20</v>
      </c>
      <c r="G35" s="117">
        <v>20</v>
      </c>
      <c r="H35" s="117">
        <v>20</v>
      </c>
      <c r="I35" s="117">
        <v>20</v>
      </c>
      <c r="J35" s="117">
        <v>20</v>
      </c>
      <c r="K35" s="117">
        <v>20</v>
      </c>
      <c r="M35" s="117">
        <f t="shared" si="2"/>
        <v>20</v>
      </c>
      <c r="N35" s="117">
        <f t="shared" si="3"/>
        <v>20</v>
      </c>
      <c r="O35" s="117">
        <f t="shared" si="4"/>
        <v>20</v>
      </c>
      <c r="P35" s="117">
        <f t="shared" si="5"/>
        <v>20</v>
      </c>
      <c r="Q35" s="117">
        <f t="shared" si="6"/>
        <v>20</v>
      </c>
      <c r="R35" s="117">
        <f t="shared" si="7"/>
        <v>20</v>
      </c>
    </row>
    <row r="36" spans="1:18" x14ac:dyDescent="0.25">
      <c r="A36" s="117" t="s">
        <v>287</v>
      </c>
      <c r="B36" s="2"/>
      <c r="C36" s="2" t="s">
        <v>478</v>
      </c>
      <c r="D36" s="117"/>
      <c r="E36" s="2"/>
      <c r="F36" s="117">
        <v>30</v>
      </c>
      <c r="G36" s="117">
        <v>30</v>
      </c>
      <c r="H36" s="117">
        <v>30</v>
      </c>
      <c r="I36" s="117">
        <v>30</v>
      </c>
      <c r="J36" s="117">
        <v>30</v>
      </c>
      <c r="K36" s="117">
        <v>30</v>
      </c>
      <c r="M36" s="117">
        <f t="shared" si="2"/>
        <v>30</v>
      </c>
      <c r="N36" s="117">
        <f t="shared" si="3"/>
        <v>30</v>
      </c>
      <c r="O36" s="117">
        <f t="shared" si="4"/>
        <v>30</v>
      </c>
      <c r="P36" s="117">
        <f t="shared" si="5"/>
        <v>30</v>
      </c>
      <c r="Q36" s="117">
        <f t="shared" si="6"/>
        <v>30</v>
      </c>
      <c r="R36" s="117">
        <f t="shared" si="7"/>
        <v>30</v>
      </c>
    </row>
    <row r="37" spans="1:18" x14ac:dyDescent="0.25">
      <c r="A37" s="117" t="s">
        <v>287</v>
      </c>
      <c r="B37" s="2"/>
      <c r="C37" s="2" t="s">
        <v>479</v>
      </c>
      <c r="D37" s="117"/>
      <c r="E37" s="2"/>
      <c r="F37" s="117">
        <v>5</v>
      </c>
      <c r="G37" s="117">
        <v>5</v>
      </c>
      <c r="H37" s="117">
        <v>5</v>
      </c>
      <c r="I37" s="117">
        <v>5</v>
      </c>
      <c r="J37" s="117">
        <v>5</v>
      </c>
      <c r="K37" s="117">
        <v>5</v>
      </c>
      <c r="M37" s="117">
        <f t="shared" si="2"/>
        <v>5</v>
      </c>
      <c r="N37" s="117">
        <f t="shared" si="3"/>
        <v>5</v>
      </c>
      <c r="O37" s="117">
        <f t="shared" si="4"/>
        <v>5</v>
      </c>
      <c r="P37" s="117">
        <f t="shared" si="5"/>
        <v>5</v>
      </c>
      <c r="Q37" s="117">
        <f t="shared" si="6"/>
        <v>5</v>
      </c>
      <c r="R37" s="117">
        <f t="shared" si="7"/>
        <v>5</v>
      </c>
    </row>
    <row r="38" spans="1:18" x14ac:dyDescent="0.25">
      <c r="A38" s="117" t="s">
        <v>287</v>
      </c>
      <c r="B38" s="2"/>
      <c r="C38" s="2" t="s">
        <v>480</v>
      </c>
      <c r="D38" s="117"/>
      <c r="E38" s="2"/>
      <c r="F38" s="117">
        <v>10</v>
      </c>
      <c r="G38" s="117">
        <v>10</v>
      </c>
      <c r="H38" s="117">
        <v>10</v>
      </c>
      <c r="I38" s="117">
        <v>10</v>
      </c>
      <c r="J38" s="117">
        <v>10</v>
      </c>
      <c r="K38" s="117">
        <v>10</v>
      </c>
      <c r="M38" s="117">
        <f t="shared" si="2"/>
        <v>10</v>
      </c>
      <c r="N38" s="117">
        <f t="shared" si="3"/>
        <v>10</v>
      </c>
      <c r="O38" s="117">
        <f t="shared" si="4"/>
        <v>10</v>
      </c>
      <c r="P38" s="117">
        <f t="shared" si="5"/>
        <v>10</v>
      </c>
      <c r="Q38" s="117">
        <f t="shared" si="6"/>
        <v>10</v>
      </c>
      <c r="R38" s="117">
        <f t="shared" si="7"/>
        <v>10</v>
      </c>
    </row>
    <row r="39" spans="1:18" x14ac:dyDescent="0.25">
      <c r="A39" s="117" t="s">
        <v>287</v>
      </c>
      <c r="B39" s="2"/>
      <c r="C39" s="2" t="s">
        <v>481</v>
      </c>
      <c r="D39" s="117"/>
      <c r="E39" s="2"/>
      <c r="F39" s="117">
        <v>20</v>
      </c>
      <c r="G39" s="117">
        <v>20</v>
      </c>
      <c r="H39" s="117">
        <v>20</v>
      </c>
      <c r="I39" s="117">
        <v>20</v>
      </c>
      <c r="J39" s="117">
        <v>20</v>
      </c>
      <c r="K39" s="117">
        <v>20</v>
      </c>
      <c r="M39" s="117">
        <f t="shared" si="2"/>
        <v>20</v>
      </c>
      <c r="N39" s="117">
        <f t="shared" si="3"/>
        <v>20</v>
      </c>
      <c r="O39" s="117">
        <f t="shared" si="4"/>
        <v>20</v>
      </c>
      <c r="P39" s="117">
        <f t="shared" si="5"/>
        <v>20</v>
      </c>
      <c r="Q39" s="117">
        <f t="shared" si="6"/>
        <v>20</v>
      </c>
      <c r="R39" s="117">
        <f t="shared" si="7"/>
        <v>20</v>
      </c>
    </row>
    <row r="40" spans="1:18" x14ac:dyDescent="0.25">
      <c r="A40" s="117" t="s">
        <v>287</v>
      </c>
      <c r="B40" s="2"/>
      <c r="C40" s="2" t="s">
        <v>482</v>
      </c>
      <c r="D40" s="117" t="s">
        <v>303</v>
      </c>
      <c r="E40" s="2"/>
      <c r="F40" s="117">
        <v>5</v>
      </c>
      <c r="G40" s="117">
        <v>5</v>
      </c>
      <c r="H40" s="117">
        <v>5</v>
      </c>
      <c r="I40" s="117">
        <v>5</v>
      </c>
      <c r="J40" s="117">
        <v>5</v>
      </c>
      <c r="K40" s="117">
        <v>5</v>
      </c>
      <c r="M40" s="117">
        <f t="shared" si="2"/>
        <v>0</v>
      </c>
      <c r="N40" s="117">
        <f t="shared" si="3"/>
        <v>0</v>
      </c>
      <c r="O40" s="117">
        <f t="shared" si="4"/>
        <v>0</v>
      </c>
      <c r="P40" s="117">
        <f t="shared" si="5"/>
        <v>0</v>
      </c>
      <c r="Q40" s="117">
        <f t="shared" si="6"/>
        <v>0</v>
      </c>
      <c r="R40" s="117">
        <f t="shared" si="7"/>
        <v>0</v>
      </c>
    </row>
    <row r="41" spans="1:18" x14ac:dyDescent="0.25">
      <c r="A41" s="117" t="s">
        <v>287</v>
      </c>
      <c r="B41" s="2"/>
      <c r="C41" s="2" t="s">
        <v>471</v>
      </c>
      <c r="D41" s="117"/>
      <c r="E41" s="2"/>
      <c r="F41" s="117">
        <v>60</v>
      </c>
      <c r="G41" s="117">
        <v>60</v>
      </c>
      <c r="H41" s="117">
        <v>60</v>
      </c>
      <c r="I41" s="117">
        <v>60</v>
      </c>
      <c r="J41" s="117">
        <v>60</v>
      </c>
      <c r="K41" s="117">
        <v>60</v>
      </c>
      <c r="M41" s="117">
        <f t="shared" si="2"/>
        <v>60</v>
      </c>
      <c r="N41" s="117">
        <f t="shared" si="3"/>
        <v>60</v>
      </c>
      <c r="O41" s="117">
        <f t="shared" si="4"/>
        <v>60</v>
      </c>
      <c r="P41" s="117">
        <f t="shared" si="5"/>
        <v>60</v>
      </c>
      <c r="Q41" s="117">
        <f t="shared" si="6"/>
        <v>60</v>
      </c>
      <c r="R41" s="117">
        <f t="shared" si="7"/>
        <v>60</v>
      </c>
    </row>
    <row r="42" spans="1:18" x14ac:dyDescent="0.25">
      <c r="A42" s="117"/>
      <c r="B42" s="2"/>
      <c r="C42" s="2"/>
      <c r="D42" s="117"/>
      <c r="E42" s="2"/>
      <c r="F42" s="117"/>
      <c r="G42" s="117"/>
      <c r="H42" s="118"/>
      <c r="I42" s="118"/>
      <c r="J42" s="117"/>
      <c r="K42" s="117"/>
      <c r="M42" s="117">
        <f t="shared" si="2"/>
        <v>0</v>
      </c>
      <c r="N42" s="117">
        <f t="shared" si="3"/>
        <v>0</v>
      </c>
      <c r="O42" s="117">
        <f t="shared" si="4"/>
        <v>0</v>
      </c>
      <c r="P42" s="117">
        <f t="shared" si="5"/>
        <v>0</v>
      </c>
      <c r="Q42" s="117">
        <f t="shared" si="6"/>
        <v>0</v>
      </c>
      <c r="R42" s="117">
        <f t="shared" si="7"/>
        <v>0</v>
      </c>
    </row>
    <row r="43" spans="1:18" x14ac:dyDescent="0.25">
      <c r="A43" s="117" t="s">
        <v>287</v>
      </c>
      <c r="B43" s="2"/>
      <c r="C43" s="2" t="s">
        <v>483</v>
      </c>
      <c r="D43" s="117"/>
      <c r="E43" s="2"/>
      <c r="F43" s="117">
        <v>15</v>
      </c>
      <c r="G43" s="117">
        <v>15</v>
      </c>
      <c r="H43" s="117">
        <v>15</v>
      </c>
      <c r="I43" s="117">
        <v>15</v>
      </c>
      <c r="J43" s="117">
        <v>15</v>
      </c>
      <c r="K43" s="117">
        <v>15</v>
      </c>
      <c r="M43" s="117">
        <f t="shared" si="2"/>
        <v>15</v>
      </c>
      <c r="N43" s="117">
        <f t="shared" si="3"/>
        <v>15</v>
      </c>
      <c r="O43" s="117">
        <f t="shared" si="4"/>
        <v>15</v>
      </c>
      <c r="P43" s="117">
        <f t="shared" si="5"/>
        <v>15</v>
      </c>
      <c r="Q43" s="117">
        <f t="shared" si="6"/>
        <v>15</v>
      </c>
      <c r="R43" s="117">
        <f t="shared" si="7"/>
        <v>15</v>
      </c>
    </row>
    <row r="44" spans="1:18" x14ac:dyDescent="0.25">
      <c r="A44" s="117" t="s">
        <v>287</v>
      </c>
      <c r="B44" s="2"/>
      <c r="C44" s="2" t="s">
        <v>484</v>
      </c>
      <c r="D44" s="117" t="s">
        <v>303</v>
      </c>
      <c r="E44" s="2"/>
      <c r="F44" s="117">
        <v>30</v>
      </c>
      <c r="G44" s="117">
        <v>30</v>
      </c>
      <c r="H44" s="117">
        <v>30</v>
      </c>
      <c r="I44" s="117">
        <v>30</v>
      </c>
      <c r="J44" s="117">
        <v>30</v>
      </c>
      <c r="K44" s="117">
        <v>30</v>
      </c>
      <c r="M44" s="117">
        <f t="shared" si="2"/>
        <v>0</v>
      </c>
      <c r="N44" s="117">
        <f t="shared" si="3"/>
        <v>0</v>
      </c>
      <c r="O44" s="117">
        <f t="shared" si="4"/>
        <v>0</v>
      </c>
      <c r="P44" s="117">
        <f t="shared" si="5"/>
        <v>0</v>
      </c>
      <c r="Q44" s="117">
        <f t="shared" si="6"/>
        <v>0</v>
      </c>
      <c r="R44" s="117">
        <f t="shared" si="7"/>
        <v>0</v>
      </c>
    </row>
    <row r="45" spans="1:18" x14ac:dyDescent="0.25">
      <c r="A45" s="117" t="s">
        <v>287</v>
      </c>
      <c r="B45" s="2"/>
      <c r="C45" s="2" t="s">
        <v>485</v>
      </c>
      <c r="D45" s="117"/>
      <c r="E45" s="2"/>
      <c r="F45" s="117">
        <v>10</v>
      </c>
      <c r="G45" s="117">
        <v>10</v>
      </c>
      <c r="H45" s="117">
        <v>10</v>
      </c>
      <c r="I45" s="117">
        <v>10</v>
      </c>
      <c r="J45" s="117">
        <v>10</v>
      </c>
      <c r="K45" s="117">
        <v>10</v>
      </c>
      <c r="M45" s="117">
        <f t="shared" si="2"/>
        <v>10</v>
      </c>
      <c r="N45" s="117">
        <f t="shared" si="3"/>
        <v>10</v>
      </c>
      <c r="O45" s="117">
        <f t="shared" si="4"/>
        <v>10</v>
      </c>
      <c r="P45" s="117">
        <f t="shared" si="5"/>
        <v>10</v>
      </c>
      <c r="Q45" s="117">
        <f t="shared" si="6"/>
        <v>10</v>
      </c>
      <c r="R45" s="117">
        <f t="shared" si="7"/>
        <v>10</v>
      </c>
    </row>
    <row r="46" spans="1:18" x14ac:dyDescent="0.25">
      <c r="A46" s="117" t="s">
        <v>287</v>
      </c>
      <c r="B46" s="2"/>
      <c r="C46" s="2" t="s">
        <v>486</v>
      </c>
      <c r="D46" s="117"/>
      <c r="E46" s="2"/>
      <c r="F46" s="117">
        <v>15</v>
      </c>
      <c r="G46" s="117">
        <v>15</v>
      </c>
      <c r="H46" s="117">
        <v>15</v>
      </c>
      <c r="I46" s="117">
        <v>15</v>
      </c>
      <c r="J46" s="117">
        <v>15</v>
      </c>
      <c r="K46" s="117">
        <v>15</v>
      </c>
      <c r="M46" s="117">
        <f t="shared" si="2"/>
        <v>15</v>
      </c>
      <c r="N46" s="117">
        <f t="shared" si="3"/>
        <v>15</v>
      </c>
      <c r="O46" s="117">
        <f t="shared" si="4"/>
        <v>15</v>
      </c>
      <c r="P46" s="117">
        <f t="shared" si="5"/>
        <v>15</v>
      </c>
      <c r="Q46" s="117">
        <f t="shared" si="6"/>
        <v>15</v>
      </c>
      <c r="R46" s="117">
        <f t="shared" si="7"/>
        <v>15</v>
      </c>
    </row>
    <row r="47" spans="1:18" x14ac:dyDescent="0.25">
      <c r="A47" s="117" t="s">
        <v>287</v>
      </c>
      <c r="B47" s="2"/>
      <c r="C47" s="2" t="s">
        <v>487</v>
      </c>
      <c r="D47" s="117" t="s">
        <v>303</v>
      </c>
      <c r="E47" s="2"/>
      <c r="F47" s="117">
        <v>10</v>
      </c>
      <c r="G47" s="117">
        <v>10</v>
      </c>
      <c r="H47" s="117">
        <v>10</v>
      </c>
      <c r="I47" s="117">
        <v>10</v>
      </c>
      <c r="J47" s="117">
        <v>10</v>
      </c>
      <c r="K47" s="117">
        <v>10</v>
      </c>
      <c r="M47" s="117">
        <f t="shared" si="2"/>
        <v>0</v>
      </c>
      <c r="N47" s="117">
        <f t="shared" si="3"/>
        <v>0</v>
      </c>
      <c r="O47" s="117">
        <f t="shared" si="4"/>
        <v>0</v>
      </c>
      <c r="P47" s="117">
        <f t="shared" si="5"/>
        <v>0</v>
      </c>
      <c r="Q47" s="117">
        <f t="shared" si="6"/>
        <v>0</v>
      </c>
      <c r="R47" s="117">
        <f t="shared" si="7"/>
        <v>0</v>
      </c>
    </row>
    <row r="48" spans="1:18" x14ac:dyDescent="0.25">
      <c r="A48" s="117" t="s">
        <v>287</v>
      </c>
      <c r="B48" s="2"/>
      <c r="C48" s="2" t="s">
        <v>488</v>
      </c>
      <c r="D48" s="117"/>
      <c r="E48" s="2"/>
      <c r="F48" s="117">
        <v>3</v>
      </c>
      <c r="G48" s="117">
        <v>3</v>
      </c>
      <c r="H48" s="117">
        <v>3</v>
      </c>
      <c r="I48" s="117">
        <v>3</v>
      </c>
      <c r="J48" s="117">
        <v>3</v>
      </c>
      <c r="K48" s="117">
        <v>3</v>
      </c>
      <c r="M48" s="117">
        <f t="shared" si="2"/>
        <v>3</v>
      </c>
      <c r="N48" s="117">
        <f t="shared" si="3"/>
        <v>3</v>
      </c>
      <c r="O48" s="117">
        <f t="shared" si="4"/>
        <v>3</v>
      </c>
      <c r="P48" s="117">
        <f t="shared" si="5"/>
        <v>3</v>
      </c>
      <c r="Q48" s="117">
        <f t="shared" si="6"/>
        <v>3</v>
      </c>
      <c r="R48" s="117">
        <f t="shared" si="7"/>
        <v>3</v>
      </c>
    </row>
    <row r="49" spans="1:18" x14ac:dyDescent="0.25">
      <c r="A49" s="117" t="s">
        <v>287</v>
      </c>
      <c r="B49" s="2"/>
      <c r="C49" s="71" t="s">
        <v>489</v>
      </c>
      <c r="D49" s="92"/>
      <c r="E49" s="2"/>
      <c r="F49" s="117">
        <v>45</v>
      </c>
      <c r="G49" s="117">
        <v>45</v>
      </c>
      <c r="H49" s="117">
        <v>45</v>
      </c>
      <c r="I49" s="117">
        <v>45</v>
      </c>
      <c r="J49" s="117">
        <v>45</v>
      </c>
      <c r="K49" s="117">
        <v>45</v>
      </c>
      <c r="M49" s="117">
        <f t="shared" si="2"/>
        <v>45</v>
      </c>
      <c r="N49" s="117">
        <f t="shared" si="3"/>
        <v>45</v>
      </c>
      <c r="O49" s="117">
        <f t="shared" si="4"/>
        <v>45</v>
      </c>
      <c r="P49" s="117">
        <f t="shared" si="5"/>
        <v>45</v>
      </c>
      <c r="Q49" s="117">
        <f t="shared" si="6"/>
        <v>45</v>
      </c>
      <c r="R49" s="117">
        <f t="shared" si="7"/>
        <v>45</v>
      </c>
    </row>
    <row r="50" spans="1:18" x14ac:dyDescent="0.25">
      <c r="A50" s="117" t="s">
        <v>287</v>
      </c>
      <c r="B50" s="2"/>
      <c r="C50" s="2" t="s">
        <v>490</v>
      </c>
      <c r="D50" s="117" t="s">
        <v>303</v>
      </c>
      <c r="E50" s="2"/>
      <c r="F50" s="117">
        <v>5</v>
      </c>
      <c r="G50" s="117">
        <v>5</v>
      </c>
      <c r="H50" s="117">
        <v>5</v>
      </c>
      <c r="I50" s="117">
        <v>5</v>
      </c>
      <c r="J50" s="117">
        <v>5</v>
      </c>
      <c r="K50" s="117">
        <v>5</v>
      </c>
      <c r="M50" s="117">
        <f t="shared" si="2"/>
        <v>0</v>
      </c>
      <c r="N50" s="117">
        <f t="shared" si="3"/>
        <v>0</v>
      </c>
      <c r="O50" s="117">
        <f t="shared" si="4"/>
        <v>0</v>
      </c>
      <c r="P50" s="117">
        <f t="shared" si="5"/>
        <v>0</v>
      </c>
      <c r="Q50" s="117">
        <f t="shared" si="6"/>
        <v>0</v>
      </c>
      <c r="R50" s="117">
        <f t="shared" si="7"/>
        <v>0</v>
      </c>
    </row>
    <row r="51" spans="1:18" x14ac:dyDescent="0.25">
      <c r="A51" s="117" t="s">
        <v>287</v>
      </c>
      <c r="B51" s="2"/>
      <c r="C51" s="2" t="s">
        <v>491</v>
      </c>
      <c r="D51" s="117"/>
      <c r="E51" s="2"/>
      <c r="F51" s="117">
        <v>60</v>
      </c>
      <c r="G51" s="117">
        <v>60</v>
      </c>
      <c r="H51" s="117">
        <v>60</v>
      </c>
      <c r="I51" s="117">
        <v>60</v>
      </c>
      <c r="J51" s="117">
        <v>60</v>
      </c>
      <c r="K51" s="117">
        <v>60</v>
      </c>
      <c r="M51" s="117">
        <f t="shared" si="2"/>
        <v>60</v>
      </c>
      <c r="N51" s="117">
        <f t="shared" si="3"/>
        <v>60</v>
      </c>
      <c r="O51" s="117">
        <f t="shared" si="4"/>
        <v>60</v>
      </c>
      <c r="P51" s="117">
        <f t="shared" si="5"/>
        <v>60</v>
      </c>
      <c r="Q51" s="117">
        <f t="shared" si="6"/>
        <v>60</v>
      </c>
      <c r="R51" s="117">
        <f t="shared" si="7"/>
        <v>60</v>
      </c>
    </row>
    <row r="52" spans="1:18" x14ac:dyDescent="0.25">
      <c r="A52" s="117" t="s">
        <v>287</v>
      </c>
      <c r="B52" s="2"/>
      <c r="C52" s="2" t="s">
        <v>492</v>
      </c>
      <c r="D52" s="117" t="s">
        <v>303</v>
      </c>
      <c r="E52" s="2"/>
      <c r="F52" s="117">
        <v>15</v>
      </c>
      <c r="G52" s="117">
        <v>15</v>
      </c>
      <c r="H52" s="117">
        <v>15</v>
      </c>
      <c r="I52" s="117">
        <v>15</v>
      </c>
      <c r="J52" s="117">
        <v>15</v>
      </c>
      <c r="K52" s="117">
        <v>15</v>
      </c>
      <c r="M52" s="117">
        <f t="shared" si="2"/>
        <v>0</v>
      </c>
      <c r="N52" s="117">
        <f t="shared" si="3"/>
        <v>0</v>
      </c>
      <c r="O52" s="117">
        <f t="shared" si="4"/>
        <v>0</v>
      </c>
      <c r="P52" s="117">
        <f t="shared" si="5"/>
        <v>0</v>
      </c>
      <c r="Q52" s="117">
        <f t="shared" si="6"/>
        <v>0</v>
      </c>
      <c r="R52" s="117">
        <f t="shared" si="7"/>
        <v>0</v>
      </c>
    </row>
    <row r="53" spans="1:18" x14ac:dyDescent="0.25">
      <c r="A53" s="117" t="s">
        <v>287</v>
      </c>
      <c r="B53" s="2"/>
      <c r="C53" s="2" t="s">
        <v>493</v>
      </c>
      <c r="D53" s="117" t="s">
        <v>303</v>
      </c>
      <c r="E53" s="2"/>
      <c r="F53" s="117">
        <v>45</v>
      </c>
      <c r="G53" s="117">
        <v>45</v>
      </c>
      <c r="H53" s="117">
        <v>45</v>
      </c>
      <c r="I53" s="117">
        <v>45</v>
      </c>
      <c r="J53" s="117">
        <v>45</v>
      </c>
      <c r="K53" s="117">
        <v>45</v>
      </c>
      <c r="M53" s="117">
        <f t="shared" si="2"/>
        <v>0</v>
      </c>
      <c r="N53" s="117">
        <f t="shared" si="3"/>
        <v>0</v>
      </c>
      <c r="O53" s="117">
        <f t="shared" si="4"/>
        <v>0</v>
      </c>
      <c r="P53" s="117">
        <f t="shared" si="5"/>
        <v>0</v>
      </c>
      <c r="Q53" s="117">
        <f t="shared" si="6"/>
        <v>0</v>
      </c>
      <c r="R53" s="117">
        <f t="shared" si="7"/>
        <v>0</v>
      </c>
    </row>
    <row r="54" spans="1:18" x14ac:dyDescent="0.25">
      <c r="A54" s="117" t="s">
        <v>287</v>
      </c>
      <c r="B54" s="2"/>
      <c r="C54" s="2" t="s">
        <v>494</v>
      </c>
      <c r="D54" s="117"/>
      <c r="E54" s="2"/>
      <c r="F54" s="117">
        <v>30</v>
      </c>
      <c r="G54" s="117">
        <v>30</v>
      </c>
      <c r="H54" s="117">
        <v>30</v>
      </c>
      <c r="I54" s="117">
        <v>30</v>
      </c>
      <c r="J54" s="117">
        <v>30</v>
      </c>
      <c r="K54" s="117">
        <v>30</v>
      </c>
      <c r="M54" s="117">
        <f t="shared" si="2"/>
        <v>30</v>
      </c>
      <c r="N54" s="117">
        <f t="shared" si="3"/>
        <v>30</v>
      </c>
      <c r="O54" s="117">
        <f t="shared" si="4"/>
        <v>30</v>
      </c>
      <c r="P54" s="117">
        <f t="shared" si="5"/>
        <v>30</v>
      </c>
      <c r="Q54" s="117">
        <f t="shared" si="6"/>
        <v>30</v>
      </c>
      <c r="R54" s="117">
        <f t="shared" si="7"/>
        <v>30</v>
      </c>
    </row>
    <row r="55" spans="1:18" x14ac:dyDescent="0.25">
      <c r="A55" s="117" t="s">
        <v>287</v>
      </c>
      <c r="B55" s="2"/>
      <c r="C55" s="2" t="s">
        <v>495</v>
      </c>
      <c r="D55" s="117"/>
      <c r="E55" s="2"/>
      <c r="F55" s="117">
        <v>5</v>
      </c>
      <c r="G55" s="117">
        <v>5</v>
      </c>
      <c r="H55" s="117">
        <v>5</v>
      </c>
      <c r="I55" s="117">
        <v>5</v>
      </c>
      <c r="J55" s="117">
        <v>5</v>
      </c>
      <c r="K55" s="117">
        <v>5</v>
      </c>
      <c r="M55" s="117">
        <f t="shared" si="2"/>
        <v>5</v>
      </c>
      <c r="N55" s="117">
        <f t="shared" si="3"/>
        <v>5</v>
      </c>
      <c r="O55" s="117">
        <f t="shared" si="4"/>
        <v>5</v>
      </c>
      <c r="P55" s="117">
        <f t="shared" si="5"/>
        <v>5</v>
      </c>
      <c r="Q55" s="117">
        <f t="shared" si="6"/>
        <v>5</v>
      </c>
      <c r="R55" s="117">
        <f t="shared" si="7"/>
        <v>5</v>
      </c>
    </row>
    <row r="56" spans="1:18" x14ac:dyDescent="0.25">
      <c r="A56" s="29"/>
      <c r="B56" s="2"/>
      <c r="C56" s="2"/>
      <c r="D56" s="117"/>
      <c r="E56" s="2"/>
      <c r="F56" s="29"/>
      <c r="G56" s="29"/>
      <c r="H56" s="30"/>
      <c r="I56" s="30"/>
      <c r="J56" s="29"/>
      <c r="K56" s="29"/>
      <c r="M56" s="117">
        <f t="shared" si="2"/>
        <v>0</v>
      </c>
      <c r="N56" s="117">
        <f t="shared" si="3"/>
        <v>0</v>
      </c>
      <c r="O56" s="117">
        <f t="shared" si="4"/>
        <v>0</v>
      </c>
      <c r="P56" s="117">
        <f t="shared" si="5"/>
        <v>0</v>
      </c>
      <c r="Q56" s="117">
        <f t="shared" si="6"/>
        <v>0</v>
      </c>
      <c r="R56" s="117">
        <f t="shared" si="7"/>
        <v>0</v>
      </c>
    </row>
    <row r="58" spans="1:18" x14ac:dyDescent="0.25">
      <c r="C58" s="1" t="s">
        <v>321</v>
      </c>
      <c r="D58" s="118"/>
      <c r="E58" s="1"/>
      <c r="F58" s="2">
        <f t="shared" ref="F58:K58" si="8">SUM(F2:F56)</f>
        <v>1043</v>
      </c>
      <c r="G58" s="2">
        <f t="shared" si="8"/>
        <v>893</v>
      </c>
      <c r="H58" s="2">
        <f t="shared" si="8"/>
        <v>893</v>
      </c>
      <c r="I58" s="2">
        <f t="shared" si="8"/>
        <v>893</v>
      </c>
      <c r="J58" s="2">
        <f t="shared" si="8"/>
        <v>893</v>
      </c>
      <c r="K58" s="2">
        <f t="shared" si="8"/>
        <v>893</v>
      </c>
      <c r="M58" s="2">
        <f t="shared" ref="M58:R58" si="9">SUM(M2:M56)</f>
        <v>733</v>
      </c>
      <c r="N58" s="2">
        <f t="shared" si="9"/>
        <v>583</v>
      </c>
      <c r="O58" s="2">
        <f t="shared" si="9"/>
        <v>583</v>
      </c>
      <c r="P58" s="2">
        <f t="shared" si="9"/>
        <v>583</v>
      </c>
      <c r="Q58" s="2">
        <f t="shared" si="9"/>
        <v>583</v>
      </c>
      <c r="R58" s="2">
        <f t="shared" si="9"/>
        <v>583</v>
      </c>
    </row>
    <row r="59" spans="1:18" x14ac:dyDescent="0.25">
      <c r="C59" s="1" t="s">
        <v>320</v>
      </c>
      <c r="D59" s="118"/>
      <c r="E59" s="1"/>
      <c r="F59" s="2">
        <f t="shared" ref="F59:K59" si="10">F58/60</f>
        <v>17.383333333333333</v>
      </c>
      <c r="G59" s="2">
        <f t="shared" si="10"/>
        <v>14.883333333333333</v>
      </c>
      <c r="H59" s="2">
        <f t="shared" si="10"/>
        <v>14.883333333333333</v>
      </c>
      <c r="I59" s="2">
        <f t="shared" si="10"/>
        <v>14.883333333333333</v>
      </c>
      <c r="J59" s="2">
        <f t="shared" si="10"/>
        <v>14.883333333333333</v>
      </c>
      <c r="K59" s="2">
        <f t="shared" si="10"/>
        <v>14.883333333333333</v>
      </c>
      <c r="M59" s="50">
        <f t="shared" ref="M59:R59" si="11">M58/60</f>
        <v>12.216666666666667</v>
      </c>
      <c r="N59" s="50">
        <f t="shared" si="11"/>
        <v>9.7166666666666668</v>
      </c>
      <c r="O59" s="50">
        <f t="shared" si="11"/>
        <v>9.7166666666666668</v>
      </c>
      <c r="P59" s="50">
        <f t="shared" si="11"/>
        <v>9.7166666666666668</v>
      </c>
      <c r="Q59" s="50">
        <f t="shared" si="11"/>
        <v>9.7166666666666668</v>
      </c>
      <c r="R59" s="50">
        <f t="shared" si="11"/>
        <v>9.7166666666666668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5"/>
  <sheetViews>
    <sheetView workbookViewId="0">
      <selection activeCell="A45" sqref="A45:E50"/>
    </sheetView>
  </sheetViews>
  <sheetFormatPr defaultColWidth="8.85546875" defaultRowHeight="15" x14ac:dyDescent="0.25"/>
  <cols>
    <col min="2" max="2" width="9.7109375" bestFit="1" customWidth="1"/>
    <col min="3" max="3" width="54.7109375" customWidth="1"/>
    <col min="4" max="4" width="11.42578125" customWidth="1"/>
    <col min="5" max="5" width="10.42578125" style="67" bestFit="1" customWidth="1"/>
    <col min="6" max="6" width="12.140625" customWidth="1"/>
    <col min="7" max="8" width="7.42578125" customWidth="1"/>
  </cols>
  <sheetData>
    <row r="1" spans="1:8" ht="29.25" customHeight="1" x14ac:dyDescent="0.35">
      <c r="A1" s="108" t="s">
        <v>287</v>
      </c>
      <c r="B1" s="110">
        <v>42635</v>
      </c>
      <c r="C1" s="111" t="s">
        <v>451</v>
      </c>
      <c r="D1" s="111"/>
      <c r="E1" s="108" t="s">
        <v>452</v>
      </c>
      <c r="F1" s="2" t="s">
        <v>453</v>
      </c>
      <c r="G1" s="109"/>
      <c r="H1" s="109"/>
    </row>
    <row r="2" spans="1:8" ht="13.5" customHeight="1" x14ac:dyDescent="0.25">
      <c r="A2" s="108" t="s">
        <v>287</v>
      </c>
      <c r="B2" s="2"/>
      <c r="C2" s="2" t="s">
        <v>454</v>
      </c>
      <c r="D2" s="2"/>
      <c r="E2" s="108">
        <v>10</v>
      </c>
      <c r="F2" s="2"/>
      <c r="G2" s="109"/>
      <c r="H2" s="109"/>
    </row>
    <row r="3" spans="1:8" ht="13.5" customHeight="1" x14ac:dyDescent="0.25">
      <c r="A3" s="108" t="s">
        <v>287</v>
      </c>
      <c r="B3" s="2"/>
      <c r="C3" s="2" t="s">
        <v>455</v>
      </c>
      <c r="D3" s="2"/>
      <c r="E3" s="108">
        <v>20</v>
      </c>
      <c r="F3" s="2"/>
      <c r="G3" s="109"/>
      <c r="H3" s="109"/>
    </row>
    <row r="4" spans="1:8" ht="13.5" customHeight="1" x14ac:dyDescent="0.25">
      <c r="A4" s="108" t="s">
        <v>287</v>
      </c>
      <c r="B4" s="2"/>
      <c r="C4" s="2" t="s">
        <v>456</v>
      </c>
      <c r="D4" s="2"/>
      <c r="E4" s="108">
        <v>90</v>
      </c>
      <c r="F4" s="2"/>
      <c r="G4" s="109"/>
      <c r="H4" s="109"/>
    </row>
    <row r="5" spans="1:8" ht="13.5" customHeight="1" x14ac:dyDescent="0.25">
      <c r="A5" s="108" t="s">
        <v>287</v>
      </c>
      <c r="B5" s="2"/>
      <c r="C5" s="2" t="s">
        <v>457</v>
      </c>
      <c r="D5" s="2"/>
      <c r="E5" s="108">
        <v>30</v>
      </c>
      <c r="F5" s="2"/>
      <c r="G5" s="109"/>
      <c r="H5" s="109"/>
    </row>
    <row r="6" spans="1:8" ht="13.5" customHeight="1" x14ac:dyDescent="0.25">
      <c r="A6" s="108" t="s">
        <v>287</v>
      </c>
      <c r="B6" s="2"/>
      <c r="C6" s="2" t="s">
        <v>458</v>
      </c>
      <c r="D6" s="2"/>
      <c r="E6" s="108">
        <v>15</v>
      </c>
      <c r="F6" s="2"/>
      <c r="G6" s="109"/>
      <c r="H6" s="109"/>
    </row>
    <row r="7" spans="1:8" ht="13.5" customHeight="1" x14ac:dyDescent="0.25">
      <c r="A7" s="108" t="s">
        <v>287</v>
      </c>
      <c r="B7" s="2"/>
      <c r="C7" s="2" t="s">
        <v>459</v>
      </c>
      <c r="D7" s="2"/>
      <c r="E7" s="108">
        <v>25</v>
      </c>
      <c r="F7" s="2"/>
      <c r="G7" s="109"/>
      <c r="H7" s="109"/>
    </row>
    <row r="8" spans="1:8" ht="13.5" customHeight="1" x14ac:dyDescent="0.25">
      <c r="A8" s="108" t="s">
        <v>287</v>
      </c>
      <c r="B8" s="2"/>
      <c r="C8" s="2" t="s">
        <v>460</v>
      </c>
      <c r="D8" s="2"/>
      <c r="E8" s="108">
        <v>15</v>
      </c>
      <c r="F8" s="2"/>
      <c r="G8" s="109"/>
      <c r="H8" s="109"/>
    </row>
    <row r="9" spans="1:8" ht="13.5" customHeight="1" x14ac:dyDescent="0.25">
      <c r="A9" s="108" t="s">
        <v>287</v>
      </c>
      <c r="B9" s="2"/>
      <c r="C9" s="2" t="s">
        <v>461</v>
      </c>
      <c r="D9" s="2"/>
      <c r="E9" s="108">
        <v>35</v>
      </c>
      <c r="F9" s="2"/>
      <c r="G9" s="109"/>
      <c r="H9" s="109"/>
    </row>
    <row r="10" spans="1:8" ht="13.5" customHeight="1" x14ac:dyDescent="0.25">
      <c r="A10" s="108"/>
      <c r="B10" s="2"/>
      <c r="C10" s="2"/>
      <c r="D10" s="2"/>
      <c r="E10" s="108"/>
      <c r="F10" s="2"/>
      <c r="G10" s="109"/>
      <c r="H10" s="109"/>
    </row>
    <row r="11" spans="1:8" ht="13.5" customHeight="1" x14ac:dyDescent="0.25">
      <c r="A11" s="108"/>
      <c r="B11" s="2"/>
      <c r="C11" s="2"/>
      <c r="D11" s="2"/>
      <c r="E11" s="108"/>
      <c r="F11" s="2"/>
      <c r="G11" s="109"/>
      <c r="H11" s="109"/>
    </row>
    <row r="12" spans="1:8" ht="18.75" x14ac:dyDescent="0.3">
      <c r="A12" s="108" t="s">
        <v>287</v>
      </c>
      <c r="B12" s="2"/>
      <c r="C12" s="112" t="s">
        <v>462</v>
      </c>
      <c r="D12" s="112"/>
      <c r="E12" s="108" t="s">
        <v>463</v>
      </c>
      <c r="F12" s="2" t="s">
        <v>464</v>
      </c>
      <c r="G12" s="109"/>
      <c r="H12" s="109"/>
    </row>
    <row r="13" spans="1:8" x14ac:dyDescent="0.25">
      <c r="A13" s="108" t="s">
        <v>287</v>
      </c>
      <c r="B13" s="2"/>
      <c r="C13" s="2" t="s">
        <v>465</v>
      </c>
      <c r="D13" s="2"/>
      <c r="E13" s="108">
        <v>60</v>
      </c>
      <c r="F13" s="2"/>
      <c r="G13" s="109"/>
      <c r="H13" s="109"/>
    </row>
    <row r="14" spans="1:8" x14ac:dyDescent="0.25">
      <c r="A14" s="108" t="s">
        <v>287</v>
      </c>
      <c r="B14" s="2"/>
      <c r="C14" s="2" t="s">
        <v>466</v>
      </c>
      <c r="D14" s="2"/>
      <c r="E14" s="108">
        <v>45</v>
      </c>
      <c r="F14" s="2"/>
      <c r="G14" s="109"/>
      <c r="H14" s="109"/>
    </row>
    <row r="15" spans="1:8" x14ac:dyDescent="0.25">
      <c r="A15" s="108" t="s">
        <v>287</v>
      </c>
      <c r="B15" s="2"/>
      <c r="C15" s="2" t="s">
        <v>467</v>
      </c>
      <c r="D15" s="2"/>
      <c r="E15" s="108">
        <v>15</v>
      </c>
      <c r="F15" s="2"/>
      <c r="G15" s="109"/>
      <c r="H15" s="109"/>
    </row>
    <row r="16" spans="1:8" x14ac:dyDescent="0.25">
      <c r="A16" s="108" t="s">
        <v>287</v>
      </c>
      <c r="B16" s="2"/>
      <c r="C16" s="2" t="s">
        <v>468</v>
      </c>
      <c r="D16" s="2"/>
      <c r="E16" s="108">
        <v>10</v>
      </c>
      <c r="F16" s="2"/>
      <c r="G16" s="109"/>
      <c r="H16" s="109"/>
    </row>
    <row r="17" spans="1:8" x14ac:dyDescent="0.25">
      <c r="A17" s="108" t="s">
        <v>287</v>
      </c>
      <c r="B17" s="2"/>
      <c r="C17" s="2" t="s">
        <v>469</v>
      </c>
      <c r="D17" s="2"/>
      <c r="E17" s="108">
        <v>5</v>
      </c>
      <c r="F17" s="2"/>
      <c r="G17" s="109"/>
      <c r="H17" s="109"/>
    </row>
    <row r="18" spans="1:8" x14ac:dyDescent="0.25">
      <c r="A18" s="108" t="s">
        <v>287</v>
      </c>
      <c r="B18" s="2"/>
      <c r="C18" s="2" t="s">
        <v>470</v>
      </c>
      <c r="D18" s="2"/>
      <c r="E18" s="108">
        <v>5</v>
      </c>
      <c r="F18" s="2"/>
      <c r="G18" s="109"/>
      <c r="H18" s="109"/>
    </row>
    <row r="19" spans="1:8" x14ac:dyDescent="0.25">
      <c r="A19" s="108" t="s">
        <v>287</v>
      </c>
      <c r="B19" s="2"/>
      <c r="C19" s="2" t="s">
        <v>471</v>
      </c>
      <c r="D19" s="2"/>
      <c r="E19" s="108">
        <v>25</v>
      </c>
      <c r="F19" s="2"/>
      <c r="G19" s="109"/>
      <c r="H19" s="109"/>
    </row>
    <row r="20" spans="1:8" x14ac:dyDescent="0.25">
      <c r="A20" s="108" t="s">
        <v>287</v>
      </c>
      <c r="B20" s="2"/>
      <c r="C20" s="2" t="s">
        <v>472</v>
      </c>
      <c r="D20" s="2"/>
      <c r="E20" s="108">
        <v>20</v>
      </c>
      <c r="F20" s="2"/>
      <c r="G20" s="109"/>
      <c r="H20" s="109"/>
    </row>
    <row r="21" spans="1:8" x14ac:dyDescent="0.25">
      <c r="A21" s="108"/>
      <c r="B21" s="2"/>
      <c r="C21" s="2"/>
      <c r="D21" s="2"/>
      <c r="E21" s="108"/>
      <c r="F21" s="2"/>
      <c r="G21" s="109"/>
      <c r="H21" s="109"/>
    </row>
    <row r="22" spans="1:8" x14ac:dyDescent="0.25">
      <c r="A22" s="108"/>
      <c r="B22" s="2"/>
      <c r="C22" s="2"/>
      <c r="D22" s="2"/>
      <c r="E22" s="108"/>
      <c r="F22" s="2"/>
      <c r="G22" s="109"/>
      <c r="H22" s="109"/>
    </row>
    <row r="23" spans="1:8" ht="18.75" x14ac:dyDescent="0.3">
      <c r="A23" s="108" t="s">
        <v>287</v>
      </c>
      <c r="B23" s="2"/>
      <c r="C23" s="112" t="s">
        <v>473</v>
      </c>
      <c r="D23" s="112"/>
      <c r="E23" s="108" t="s">
        <v>474</v>
      </c>
      <c r="F23" s="2" t="s">
        <v>313</v>
      </c>
      <c r="G23" s="109"/>
      <c r="H23" s="109"/>
    </row>
    <row r="24" spans="1:8" x14ac:dyDescent="0.25">
      <c r="A24" s="108" t="s">
        <v>287</v>
      </c>
      <c r="B24" s="2"/>
      <c r="C24" s="2" t="s">
        <v>475</v>
      </c>
      <c r="D24" s="2"/>
      <c r="E24" s="108">
        <v>15</v>
      </c>
      <c r="F24" s="2"/>
      <c r="G24" s="109"/>
      <c r="H24" s="109"/>
    </row>
    <row r="25" spans="1:8" x14ac:dyDescent="0.25">
      <c r="A25" s="108" t="s">
        <v>287</v>
      </c>
      <c r="B25" s="2"/>
      <c r="C25" s="2" t="s">
        <v>476</v>
      </c>
      <c r="D25" s="2"/>
      <c r="E25" s="108">
        <v>15</v>
      </c>
      <c r="F25" s="2"/>
      <c r="G25" s="109"/>
      <c r="H25" s="109"/>
    </row>
    <row r="26" spans="1:8" x14ac:dyDescent="0.25">
      <c r="A26" s="108" t="s">
        <v>287</v>
      </c>
      <c r="B26" s="2"/>
      <c r="C26" s="2" t="s">
        <v>477</v>
      </c>
      <c r="D26" s="2"/>
      <c r="E26" s="108">
        <v>20</v>
      </c>
      <c r="F26" s="2"/>
      <c r="G26" s="109"/>
      <c r="H26" s="109"/>
    </row>
    <row r="27" spans="1:8" x14ac:dyDescent="0.25">
      <c r="A27" s="108" t="s">
        <v>287</v>
      </c>
      <c r="B27" s="2"/>
      <c r="C27" s="2" t="s">
        <v>478</v>
      </c>
      <c r="D27" s="2"/>
      <c r="E27" s="108">
        <v>30</v>
      </c>
      <c r="F27" s="2"/>
      <c r="G27" s="109"/>
      <c r="H27" s="109"/>
    </row>
    <row r="28" spans="1:8" x14ac:dyDescent="0.25">
      <c r="A28" s="108" t="s">
        <v>287</v>
      </c>
      <c r="B28" s="2"/>
      <c r="C28" s="2" t="s">
        <v>479</v>
      </c>
      <c r="D28" s="2"/>
      <c r="E28" s="108">
        <v>5</v>
      </c>
      <c r="F28" s="2"/>
      <c r="G28" s="109"/>
      <c r="H28" s="109"/>
    </row>
    <row r="29" spans="1:8" x14ac:dyDescent="0.25">
      <c r="A29" s="108" t="s">
        <v>287</v>
      </c>
      <c r="B29" s="2"/>
      <c r="C29" s="2" t="s">
        <v>480</v>
      </c>
      <c r="D29" s="2"/>
      <c r="E29" s="108">
        <v>10</v>
      </c>
      <c r="F29" s="2"/>
      <c r="G29" s="109"/>
      <c r="H29" s="109"/>
    </row>
    <row r="30" spans="1:8" x14ac:dyDescent="0.25">
      <c r="A30" s="108" t="s">
        <v>287</v>
      </c>
      <c r="B30" s="2"/>
      <c r="C30" s="2" t="s">
        <v>481</v>
      </c>
      <c r="D30" s="2"/>
      <c r="E30" s="108">
        <v>20</v>
      </c>
      <c r="F30" s="2"/>
      <c r="G30" s="109"/>
      <c r="H30" s="109"/>
    </row>
    <row r="31" spans="1:8" x14ac:dyDescent="0.25">
      <c r="A31" s="108" t="s">
        <v>287</v>
      </c>
      <c r="B31" s="2"/>
      <c r="C31" s="2" t="s">
        <v>482</v>
      </c>
      <c r="D31" s="2"/>
      <c r="E31" s="108">
        <v>5</v>
      </c>
      <c r="F31" s="2"/>
      <c r="G31" s="109"/>
      <c r="H31" s="109"/>
    </row>
    <row r="32" spans="1:8" x14ac:dyDescent="0.25">
      <c r="A32" s="108" t="s">
        <v>287</v>
      </c>
      <c r="B32" s="2"/>
      <c r="C32" s="2" t="s">
        <v>471</v>
      </c>
      <c r="D32" s="2"/>
      <c r="E32" s="108">
        <v>60</v>
      </c>
      <c r="F32" s="2"/>
      <c r="G32" s="109"/>
      <c r="H32" s="109"/>
    </row>
    <row r="33" spans="1:11" x14ac:dyDescent="0.25">
      <c r="A33" s="108"/>
      <c r="B33" s="2"/>
      <c r="C33" s="2"/>
      <c r="D33" s="2"/>
      <c r="E33" s="108"/>
      <c r="F33" s="2"/>
      <c r="G33" s="109"/>
      <c r="H33" s="109"/>
    </row>
    <row r="34" spans="1:11" x14ac:dyDescent="0.25">
      <c r="A34" s="108"/>
      <c r="B34" s="2"/>
      <c r="C34" s="2"/>
      <c r="D34" s="2"/>
      <c r="E34" s="108"/>
      <c r="F34" s="2"/>
      <c r="G34" s="109"/>
      <c r="H34" s="109"/>
    </row>
    <row r="35" spans="1:11" x14ac:dyDescent="0.25">
      <c r="A35" s="108" t="s">
        <v>287</v>
      </c>
      <c r="B35" s="2"/>
      <c r="C35" s="2" t="s">
        <v>483</v>
      </c>
      <c r="D35" s="2"/>
      <c r="E35" s="108">
        <v>15</v>
      </c>
      <c r="F35" s="2"/>
      <c r="G35" s="109"/>
      <c r="H35" s="109"/>
    </row>
    <row r="36" spans="1:11" x14ac:dyDescent="0.25">
      <c r="A36" s="108" t="s">
        <v>287</v>
      </c>
      <c r="B36" s="2"/>
      <c r="C36" s="2" t="s">
        <v>484</v>
      </c>
      <c r="D36" s="2"/>
      <c r="E36" s="108">
        <v>30</v>
      </c>
      <c r="F36" s="2"/>
      <c r="G36" s="109"/>
      <c r="H36" s="109"/>
    </row>
    <row r="37" spans="1:11" x14ac:dyDescent="0.25">
      <c r="A37" s="108" t="s">
        <v>287</v>
      </c>
      <c r="B37" s="2"/>
      <c r="C37" s="2" t="s">
        <v>485</v>
      </c>
      <c r="D37" s="2"/>
      <c r="E37" s="108">
        <v>10</v>
      </c>
      <c r="F37" s="2"/>
      <c r="G37" s="109"/>
      <c r="H37" s="109"/>
    </row>
    <row r="38" spans="1:11" x14ac:dyDescent="0.25">
      <c r="A38" s="108" t="s">
        <v>287</v>
      </c>
      <c r="B38" s="2"/>
      <c r="C38" s="2" t="s">
        <v>486</v>
      </c>
      <c r="D38" s="2"/>
      <c r="E38" s="108">
        <v>15</v>
      </c>
      <c r="F38" s="2"/>
      <c r="G38" s="109"/>
      <c r="H38" s="109"/>
    </row>
    <row r="39" spans="1:11" x14ac:dyDescent="0.25">
      <c r="A39" s="108" t="s">
        <v>287</v>
      </c>
      <c r="B39" s="2"/>
      <c r="C39" s="2" t="s">
        <v>487</v>
      </c>
      <c r="D39" s="2"/>
      <c r="E39" s="108">
        <v>10</v>
      </c>
      <c r="F39" s="2"/>
      <c r="G39" s="109"/>
      <c r="H39" s="109"/>
    </row>
    <row r="40" spans="1:11" x14ac:dyDescent="0.25">
      <c r="A40" s="108" t="s">
        <v>287</v>
      </c>
      <c r="B40" s="2"/>
      <c r="C40" s="2" t="s">
        <v>488</v>
      </c>
      <c r="D40" s="2"/>
      <c r="E40" s="108">
        <v>3</v>
      </c>
      <c r="F40" s="2"/>
      <c r="G40" s="109"/>
      <c r="H40" s="109"/>
    </row>
    <row r="41" spans="1:11" x14ac:dyDescent="0.25">
      <c r="A41" s="108" t="s">
        <v>287</v>
      </c>
      <c r="B41" s="2"/>
      <c r="C41" s="2" t="s">
        <v>489</v>
      </c>
      <c r="D41" s="2"/>
      <c r="E41" s="108">
        <v>45</v>
      </c>
      <c r="F41" s="2"/>
      <c r="G41" s="109"/>
      <c r="H41" s="109"/>
    </row>
    <row r="42" spans="1:11" x14ac:dyDescent="0.25">
      <c r="A42" s="108"/>
      <c r="B42" s="2"/>
      <c r="C42" s="2"/>
      <c r="D42" s="2"/>
      <c r="E42" s="108"/>
      <c r="F42" s="2"/>
      <c r="G42" s="109"/>
      <c r="H42" s="109"/>
    </row>
    <row r="43" spans="1:11" x14ac:dyDescent="0.25">
      <c r="A43" s="108"/>
      <c r="B43" s="2"/>
      <c r="C43" s="2"/>
      <c r="D43" s="2"/>
      <c r="E43" s="108"/>
      <c r="F43" s="2"/>
      <c r="G43" s="109"/>
      <c r="H43" s="109"/>
    </row>
    <row r="44" spans="1:11" x14ac:dyDescent="0.25">
      <c r="A44" s="108"/>
      <c r="B44" s="2"/>
      <c r="C44" s="2"/>
      <c r="D44" s="2"/>
      <c r="E44" s="108"/>
      <c r="F44" s="2"/>
      <c r="G44" s="109"/>
      <c r="H44" s="109"/>
    </row>
    <row r="45" spans="1:11" x14ac:dyDescent="0.25">
      <c r="A45" s="108" t="s">
        <v>287</v>
      </c>
      <c r="B45" s="2"/>
      <c r="C45" s="2" t="s">
        <v>490</v>
      </c>
      <c r="D45" s="2"/>
      <c r="E45" s="108">
        <v>5</v>
      </c>
      <c r="F45" s="2"/>
      <c r="G45" s="109"/>
      <c r="H45" s="109"/>
    </row>
    <row r="46" spans="1:11" x14ac:dyDescent="0.25">
      <c r="A46" s="108" t="s">
        <v>287</v>
      </c>
      <c r="B46" s="2"/>
      <c r="C46" s="2" t="s">
        <v>491</v>
      </c>
      <c r="D46" s="2"/>
      <c r="E46" s="108">
        <v>60</v>
      </c>
      <c r="F46" s="2"/>
      <c r="G46" s="109"/>
      <c r="H46" s="109"/>
    </row>
    <row r="47" spans="1:11" x14ac:dyDescent="0.25">
      <c r="A47" s="108" t="s">
        <v>287</v>
      </c>
      <c r="B47" s="2"/>
      <c r="C47" s="2" t="s">
        <v>492</v>
      </c>
      <c r="D47" s="2"/>
      <c r="E47" s="108">
        <v>15</v>
      </c>
      <c r="F47" s="2"/>
      <c r="G47" s="109"/>
      <c r="H47" s="109"/>
    </row>
    <row r="48" spans="1:11" x14ac:dyDescent="0.25">
      <c r="A48" s="108" t="s">
        <v>287</v>
      </c>
      <c r="B48" s="2"/>
      <c r="C48" s="2" t="s">
        <v>493</v>
      </c>
      <c r="D48" s="2"/>
      <c r="E48" s="108">
        <v>45</v>
      </c>
      <c r="F48" s="2"/>
      <c r="G48" s="109"/>
      <c r="H48" s="109"/>
      <c r="K48" s="113"/>
    </row>
    <row r="49" spans="1:8" x14ac:dyDescent="0.25">
      <c r="A49" s="108" t="s">
        <v>287</v>
      </c>
      <c r="B49" s="2"/>
      <c r="C49" s="2" t="s">
        <v>494</v>
      </c>
      <c r="D49" s="2"/>
      <c r="E49" s="108">
        <v>30</v>
      </c>
      <c r="F49" s="2"/>
      <c r="G49" s="109"/>
      <c r="H49" s="109"/>
    </row>
    <row r="50" spans="1:8" x14ac:dyDescent="0.25">
      <c r="A50" s="108" t="s">
        <v>287</v>
      </c>
      <c r="B50" s="2"/>
      <c r="C50" s="2" t="s">
        <v>495</v>
      </c>
      <c r="D50" s="2"/>
      <c r="E50" s="108">
        <v>5</v>
      </c>
      <c r="F50" s="2"/>
      <c r="G50" s="109"/>
      <c r="H50" s="109"/>
    </row>
    <row r="51" spans="1:8" x14ac:dyDescent="0.25">
      <c r="A51" s="60"/>
    </row>
    <row r="52" spans="1:8" x14ac:dyDescent="0.25">
      <c r="A52" s="60"/>
    </row>
    <row r="53" spans="1:8" x14ac:dyDescent="0.25">
      <c r="A53" s="60"/>
    </row>
    <row r="54" spans="1:8" x14ac:dyDescent="0.25">
      <c r="A54" s="60"/>
    </row>
    <row r="55" spans="1:8" x14ac:dyDescent="0.25">
      <c r="A55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71"/>
  <sheetViews>
    <sheetView workbookViewId="0">
      <pane ySplit="1" topLeftCell="A50" activePane="bottomLeft" state="frozen"/>
      <selection pane="bottomLeft" activeCell="B58" sqref="B58"/>
    </sheetView>
  </sheetViews>
  <sheetFormatPr defaultColWidth="8.85546875" defaultRowHeight="15" x14ac:dyDescent="0.25"/>
  <cols>
    <col min="1" max="1" width="35.85546875" style="67" bestFit="1" customWidth="1"/>
    <col min="2" max="2" width="13.28515625" style="67" bestFit="1" customWidth="1"/>
    <col min="3" max="3" width="8.85546875" style="12"/>
    <col min="4" max="4" width="9.7109375" bestFit="1" customWidth="1"/>
    <col min="5" max="5" width="47.42578125" bestFit="1" customWidth="1"/>
    <col min="6" max="6" width="7.140625" style="67" bestFit="1" customWidth="1"/>
    <col min="7" max="11" width="6.42578125" bestFit="1" customWidth="1"/>
    <col min="12" max="13" width="7.7109375" customWidth="1"/>
    <col min="14" max="14" width="12.140625" customWidth="1"/>
    <col min="15" max="15" width="12.140625" bestFit="1" customWidth="1"/>
    <col min="16" max="16" width="12.28515625" customWidth="1"/>
  </cols>
  <sheetData>
    <row r="1" spans="1:22" s="12" customFormat="1" ht="30" x14ac:dyDescent="0.25">
      <c r="A1" s="132" t="s">
        <v>595</v>
      </c>
      <c r="B1" s="132" t="s">
        <v>547</v>
      </c>
      <c r="C1" s="30" t="s">
        <v>206</v>
      </c>
      <c r="D1" s="30" t="s">
        <v>584</v>
      </c>
      <c r="E1" s="30" t="s">
        <v>585</v>
      </c>
      <c r="F1" s="30" t="s">
        <v>381</v>
      </c>
      <c r="G1" s="133" t="s">
        <v>315</v>
      </c>
      <c r="H1" s="30" t="s">
        <v>316</v>
      </c>
      <c r="I1" s="54" t="s">
        <v>317</v>
      </c>
      <c r="J1" s="30" t="s">
        <v>318</v>
      </c>
      <c r="K1" s="54" t="s">
        <v>319</v>
      </c>
      <c r="L1" s="30" t="s">
        <v>596</v>
      </c>
      <c r="M1" s="30" t="s">
        <v>328</v>
      </c>
      <c r="N1" s="31" t="s">
        <v>648</v>
      </c>
      <c r="O1" s="31" t="s">
        <v>766</v>
      </c>
      <c r="P1" s="31" t="s">
        <v>743</v>
      </c>
      <c r="Q1" s="34" t="s">
        <v>578</v>
      </c>
      <c r="R1" s="34" t="s">
        <v>579</v>
      </c>
      <c r="S1" s="34" t="s">
        <v>580</v>
      </c>
      <c r="T1" s="34" t="s">
        <v>581</v>
      </c>
      <c r="U1" s="34" t="s">
        <v>582</v>
      </c>
      <c r="V1" s="34" t="s">
        <v>583</v>
      </c>
    </row>
    <row r="2" spans="1:22" s="67" customFormat="1" x14ac:dyDescent="0.25">
      <c r="A2" s="129" t="s">
        <v>549</v>
      </c>
      <c r="B2" s="129">
        <v>10</v>
      </c>
      <c r="C2" s="94">
        <v>1</v>
      </c>
      <c r="D2" s="94">
        <v>1005</v>
      </c>
      <c r="E2" s="105" t="s">
        <v>558</v>
      </c>
      <c r="F2" s="94" t="s">
        <v>303</v>
      </c>
      <c r="G2" s="54">
        <v>125</v>
      </c>
      <c r="H2" s="94">
        <v>125</v>
      </c>
      <c r="I2" s="54">
        <v>270</v>
      </c>
      <c r="J2" s="94">
        <v>270</v>
      </c>
      <c r="K2" s="54">
        <v>270</v>
      </c>
      <c r="L2" s="94"/>
      <c r="M2" s="94">
        <v>1</v>
      </c>
      <c r="N2" s="31" t="s">
        <v>881</v>
      </c>
      <c r="O2" s="31"/>
      <c r="P2" s="31"/>
      <c r="Q2" s="131">
        <f t="shared" ref="Q2" si="0">IF($F2="*",0,G2)</f>
        <v>0</v>
      </c>
      <c r="R2" s="131">
        <f t="shared" ref="R2" si="1">IF($F2="*",0,H2)</f>
        <v>0</v>
      </c>
      <c r="S2" s="131">
        <f t="shared" ref="S2" si="2">IF($F2="*",0,I2)</f>
        <v>0</v>
      </c>
      <c r="T2" s="131">
        <f t="shared" ref="T2" si="3">IF($F2="*",0,J2)</f>
        <v>0</v>
      </c>
      <c r="U2" s="131">
        <f t="shared" ref="U2" si="4">IF($F2="*",0,K2)</f>
        <v>0</v>
      </c>
      <c r="V2" s="131">
        <f t="shared" ref="V2" si="5">IF($F2="*",0,L2)</f>
        <v>0</v>
      </c>
    </row>
    <row r="3" spans="1:22" s="67" customFormat="1" x14ac:dyDescent="0.25">
      <c r="A3" s="129" t="s">
        <v>549</v>
      </c>
      <c r="B3" s="129">
        <v>10</v>
      </c>
      <c r="C3" s="128">
        <v>1</v>
      </c>
      <c r="D3" s="146">
        <v>1010</v>
      </c>
      <c r="E3" s="105" t="s">
        <v>559</v>
      </c>
      <c r="F3" s="104" t="s">
        <v>303</v>
      </c>
      <c r="G3" s="54"/>
      <c r="H3" s="104"/>
      <c r="I3" s="54"/>
      <c r="J3" s="104"/>
      <c r="K3" s="54"/>
      <c r="L3" s="104"/>
      <c r="M3" s="104">
        <v>1</v>
      </c>
      <c r="N3" s="31" t="s">
        <v>881</v>
      </c>
      <c r="O3" s="31"/>
      <c r="P3" s="31"/>
      <c r="Q3" s="206">
        <f t="shared" ref="Q3:Q66" si="6">IF($F3="*",0,G3)</f>
        <v>0</v>
      </c>
      <c r="R3" s="206">
        <f t="shared" ref="R3:R66" si="7">IF($F3="*",0,H3)</f>
        <v>0</v>
      </c>
      <c r="S3" s="206">
        <f t="shared" ref="S3:S66" si="8">IF($F3="*",0,I3)</f>
        <v>0</v>
      </c>
      <c r="T3" s="206">
        <f t="shared" ref="T3:T66" si="9">IF($F3="*",0,J3)</f>
        <v>0</v>
      </c>
      <c r="U3" s="206">
        <f t="shared" ref="U3:U66" si="10">IF($F3="*",0,K3)</f>
        <v>0</v>
      </c>
      <c r="V3" s="206">
        <f t="shared" ref="V3:V66" si="11">IF($F3="*",0,L3)</f>
        <v>0</v>
      </c>
    </row>
    <row r="4" spans="1:22" x14ac:dyDescent="0.25">
      <c r="A4" s="206"/>
      <c r="B4" s="206"/>
      <c r="C4" s="207">
        <v>1</v>
      </c>
      <c r="D4" s="207">
        <v>1015</v>
      </c>
      <c r="E4" s="28" t="s">
        <v>253</v>
      </c>
      <c r="F4" s="66"/>
      <c r="G4" s="53">
        <v>10</v>
      </c>
      <c r="H4" s="206">
        <v>10</v>
      </c>
      <c r="I4" s="53">
        <v>10</v>
      </c>
      <c r="J4" s="206">
        <v>10</v>
      </c>
      <c r="K4" s="53">
        <v>10</v>
      </c>
      <c r="L4" s="207">
        <v>10</v>
      </c>
      <c r="M4" s="207">
        <v>1</v>
      </c>
      <c r="N4" s="207" t="s">
        <v>881</v>
      </c>
      <c r="O4" s="207"/>
      <c r="P4" s="207"/>
      <c r="Q4" s="206">
        <f t="shared" si="6"/>
        <v>10</v>
      </c>
      <c r="R4" s="206">
        <f t="shared" si="7"/>
        <v>10</v>
      </c>
      <c r="S4" s="206">
        <f t="shared" si="8"/>
        <v>10</v>
      </c>
      <c r="T4" s="206">
        <f t="shared" si="9"/>
        <v>10</v>
      </c>
      <c r="U4" s="206">
        <f t="shared" si="10"/>
        <v>10</v>
      </c>
      <c r="V4" s="206">
        <f t="shared" si="11"/>
        <v>10</v>
      </c>
    </row>
    <row r="5" spans="1:22" x14ac:dyDescent="0.25">
      <c r="A5" s="129"/>
      <c r="B5" s="129"/>
      <c r="C5" s="207">
        <v>1</v>
      </c>
      <c r="D5" s="207">
        <v>1020</v>
      </c>
      <c r="E5" s="28" t="s">
        <v>263</v>
      </c>
      <c r="F5" s="66"/>
      <c r="G5" s="53">
        <v>20</v>
      </c>
      <c r="H5" s="29">
        <f t="shared" ref="H5:K6" si="12">G5</f>
        <v>20</v>
      </c>
      <c r="I5" s="53">
        <f t="shared" si="12"/>
        <v>20</v>
      </c>
      <c r="J5" s="29">
        <f t="shared" si="12"/>
        <v>20</v>
      </c>
      <c r="K5" s="53">
        <f t="shared" si="12"/>
        <v>20</v>
      </c>
      <c r="L5" s="30">
        <v>20</v>
      </c>
      <c r="M5" s="30">
        <v>1</v>
      </c>
      <c r="N5" s="30" t="s">
        <v>867</v>
      </c>
      <c r="O5" s="30"/>
      <c r="P5" s="30"/>
      <c r="Q5" s="206">
        <f t="shared" si="6"/>
        <v>20</v>
      </c>
      <c r="R5" s="206">
        <f t="shared" si="7"/>
        <v>20</v>
      </c>
      <c r="S5" s="206">
        <f t="shared" si="8"/>
        <v>20</v>
      </c>
      <c r="T5" s="206">
        <f t="shared" si="9"/>
        <v>20</v>
      </c>
      <c r="U5" s="206">
        <f t="shared" si="10"/>
        <v>20</v>
      </c>
      <c r="V5" s="206">
        <f t="shared" si="11"/>
        <v>20</v>
      </c>
    </row>
    <row r="6" spans="1:22" x14ac:dyDescent="0.25">
      <c r="A6" s="129"/>
      <c r="B6" s="129"/>
      <c r="C6" s="207">
        <v>1</v>
      </c>
      <c r="D6" s="207">
        <v>1025</v>
      </c>
      <c r="E6" s="28" t="s">
        <v>323</v>
      </c>
      <c r="F6" s="66"/>
      <c r="G6" s="53">
        <v>15</v>
      </c>
      <c r="H6" s="29">
        <f t="shared" si="12"/>
        <v>15</v>
      </c>
      <c r="I6" s="53">
        <f t="shared" si="12"/>
        <v>15</v>
      </c>
      <c r="J6" s="29">
        <f t="shared" si="12"/>
        <v>15</v>
      </c>
      <c r="K6" s="53">
        <f t="shared" si="12"/>
        <v>15</v>
      </c>
      <c r="L6" s="30">
        <v>15</v>
      </c>
      <c r="M6" s="30">
        <v>1</v>
      </c>
      <c r="N6" s="30" t="s">
        <v>881</v>
      </c>
      <c r="O6" s="30"/>
      <c r="P6" s="30"/>
      <c r="Q6" s="206">
        <f t="shared" si="6"/>
        <v>15</v>
      </c>
      <c r="R6" s="206">
        <f t="shared" si="7"/>
        <v>15</v>
      </c>
      <c r="S6" s="206">
        <f t="shared" si="8"/>
        <v>15</v>
      </c>
      <c r="T6" s="206">
        <f t="shared" si="9"/>
        <v>15</v>
      </c>
      <c r="U6" s="206">
        <f t="shared" si="10"/>
        <v>15</v>
      </c>
      <c r="V6" s="206">
        <f t="shared" si="11"/>
        <v>15</v>
      </c>
    </row>
    <row r="7" spans="1:22" x14ac:dyDescent="0.25">
      <c r="A7" s="129"/>
      <c r="B7" s="129"/>
      <c r="C7" s="207">
        <v>1</v>
      </c>
      <c r="D7" s="207">
        <v>1030</v>
      </c>
      <c r="E7" s="28" t="s">
        <v>322</v>
      </c>
      <c r="F7" s="66"/>
      <c r="G7" s="53">
        <f>2*15</f>
        <v>30</v>
      </c>
      <c r="H7" s="29">
        <f>2*17</f>
        <v>34</v>
      </c>
      <c r="I7" s="53">
        <f>G7</f>
        <v>30</v>
      </c>
      <c r="J7" s="29">
        <f>H7</f>
        <v>34</v>
      </c>
      <c r="K7" s="53">
        <f>2*19</f>
        <v>38</v>
      </c>
      <c r="L7" s="30">
        <v>50</v>
      </c>
      <c r="M7" s="30">
        <v>1</v>
      </c>
      <c r="N7" s="30" t="s">
        <v>881</v>
      </c>
      <c r="O7" s="30"/>
      <c r="P7" s="30"/>
      <c r="Q7" s="206">
        <f t="shared" si="6"/>
        <v>30</v>
      </c>
      <c r="R7" s="206">
        <f t="shared" si="7"/>
        <v>34</v>
      </c>
      <c r="S7" s="206">
        <f t="shared" si="8"/>
        <v>30</v>
      </c>
      <c r="T7" s="206">
        <f t="shared" si="9"/>
        <v>34</v>
      </c>
      <c r="U7" s="206">
        <f t="shared" si="10"/>
        <v>38</v>
      </c>
      <c r="V7" s="206">
        <f t="shared" si="11"/>
        <v>50</v>
      </c>
    </row>
    <row r="8" spans="1:22" x14ac:dyDescent="0.25">
      <c r="A8" s="129"/>
      <c r="B8" s="129"/>
      <c r="C8" s="207">
        <v>1</v>
      </c>
      <c r="D8" s="207">
        <v>1035</v>
      </c>
      <c r="E8" s="28" t="s">
        <v>266</v>
      </c>
      <c r="F8" s="66"/>
      <c r="G8" s="53">
        <v>20</v>
      </c>
      <c r="H8" s="29">
        <v>20</v>
      </c>
      <c r="I8" s="53">
        <v>20</v>
      </c>
      <c r="J8" s="29">
        <v>20</v>
      </c>
      <c r="K8" s="53">
        <v>20</v>
      </c>
      <c r="L8" s="30">
        <v>20</v>
      </c>
      <c r="M8" s="30">
        <v>1</v>
      </c>
      <c r="N8" s="30" t="s">
        <v>881</v>
      </c>
      <c r="O8" s="30"/>
      <c r="P8" s="30"/>
      <c r="Q8" s="206">
        <f t="shared" si="6"/>
        <v>20</v>
      </c>
      <c r="R8" s="206">
        <f t="shared" si="7"/>
        <v>20</v>
      </c>
      <c r="S8" s="206">
        <f t="shared" si="8"/>
        <v>20</v>
      </c>
      <c r="T8" s="206">
        <f t="shared" si="9"/>
        <v>20</v>
      </c>
      <c r="U8" s="206">
        <f t="shared" si="10"/>
        <v>20</v>
      </c>
      <c r="V8" s="206">
        <f t="shared" si="11"/>
        <v>20</v>
      </c>
    </row>
    <row r="9" spans="1:22" x14ac:dyDescent="0.25">
      <c r="A9" s="193"/>
      <c r="B9" s="193"/>
      <c r="C9" s="207">
        <v>1</v>
      </c>
      <c r="D9" s="207">
        <v>1040</v>
      </c>
      <c r="E9" s="28" t="s">
        <v>264</v>
      </c>
      <c r="F9" s="66"/>
      <c r="G9" s="53">
        <v>30</v>
      </c>
      <c r="H9" s="29">
        <v>30</v>
      </c>
      <c r="I9" s="53">
        <v>30</v>
      </c>
      <c r="J9" s="29">
        <v>30</v>
      </c>
      <c r="K9" s="53">
        <v>30</v>
      </c>
      <c r="L9" s="30">
        <v>30</v>
      </c>
      <c r="M9" s="30">
        <v>1</v>
      </c>
      <c r="N9" s="195" t="s">
        <v>881</v>
      </c>
      <c r="O9" s="195"/>
      <c r="P9" s="195"/>
      <c r="Q9" s="206">
        <f t="shared" si="6"/>
        <v>30</v>
      </c>
      <c r="R9" s="206">
        <f t="shared" si="7"/>
        <v>30</v>
      </c>
      <c r="S9" s="206">
        <f t="shared" si="8"/>
        <v>30</v>
      </c>
      <c r="T9" s="206">
        <f t="shared" si="9"/>
        <v>30</v>
      </c>
      <c r="U9" s="206">
        <f t="shared" si="10"/>
        <v>30</v>
      </c>
      <c r="V9" s="206">
        <f t="shared" si="11"/>
        <v>30</v>
      </c>
    </row>
    <row r="10" spans="1:22" ht="15" customHeight="1" x14ac:dyDescent="0.25">
      <c r="A10" s="193"/>
      <c r="B10" s="193"/>
      <c r="C10" s="207">
        <v>1</v>
      </c>
      <c r="D10" s="207">
        <v>1045</v>
      </c>
      <c r="E10" s="28" t="s">
        <v>265</v>
      </c>
      <c r="F10" s="66"/>
      <c r="G10" s="53">
        <v>15</v>
      </c>
      <c r="H10" s="29">
        <v>15</v>
      </c>
      <c r="I10" s="53">
        <v>15</v>
      </c>
      <c r="J10" s="29">
        <v>15</v>
      </c>
      <c r="K10" s="53">
        <v>15</v>
      </c>
      <c r="L10" s="30">
        <v>15</v>
      </c>
      <c r="M10" s="30">
        <v>1</v>
      </c>
      <c r="N10" s="195" t="s">
        <v>881</v>
      </c>
      <c r="O10" s="195"/>
      <c r="P10" s="195"/>
      <c r="Q10" s="206">
        <f t="shared" si="6"/>
        <v>15</v>
      </c>
      <c r="R10" s="206">
        <f t="shared" si="7"/>
        <v>15</v>
      </c>
      <c r="S10" s="206">
        <f t="shared" si="8"/>
        <v>15</v>
      </c>
      <c r="T10" s="206">
        <f t="shared" si="9"/>
        <v>15</v>
      </c>
      <c r="U10" s="206">
        <f t="shared" si="10"/>
        <v>15</v>
      </c>
      <c r="V10" s="206">
        <f t="shared" si="11"/>
        <v>15</v>
      </c>
    </row>
    <row r="11" spans="1:22" x14ac:dyDescent="0.25">
      <c r="A11" s="193"/>
      <c r="B11" s="193"/>
      <c r="C11" s="207">
        <v>1</v>
      </c>
      <c r="D11" s="207">
        <v>1050</v>
      </c>
      <c r="E11" s="28" t="s">
        <v>258</v>
      </c>
      <c r="F11" s="66"/>
      <c r="G11" s="53">
        <v>60</v>
      </c>
      <c r="H11" s="193">
        <f t="shared" ref="H11:K12" si="13">G11</f>
        <v>60</v>
      </c>
      <c r="I11" s="53">
        <f t="shared" si="13"/>
        <v>60</v>
      </c>
      <c r="J11" s="193">
        <f t="shared" si="13"/>
        <v>60</v>
      </c>
      <c r="K11" s="53">
        <f t="shared" si="13"/>
        <v>60</v>
      </c>
      <c r="L11" s="195">
        <v>60</v>
      </c>
      <c r="M11" s="195">
        <v>1</v>
      </c>
      <c r="N11" s="195" t="s">
        <v>881</v>
      </c>
      <c r="O11" s="195"/>
      <c r="P11" s="195"/>
      <c r="Q11" s="206">
        <f t="shared" si="6"/>
        <v>60</v>
      </c>
      <c r="R11" s="206">
        <f t="shared" si="7"/>
        <v>60</v>
      </c>
      <c r="S11" s="206">
        <f t="shared" si="8"/>
        <v>60</v>
      </c>
      <c r="T11" s="206">
        <f t="shared" si="9"/>
        <v>60</v>
      </c>
      <c r="U11" s="206">
        <f t="shared" si="10"/>
        <v>60</v>
      </c>
      <c r="V11" s="206">
        <f t="shared" si="11"/>
        <v>60</v>
      </c>
    </row>
    <row r="12" spans="1:22" x14ac:dyDescent="0.25">
      <c r="A12" s="129"/>
      <c r="B12" s="129"/>
      <c r="C12" s="207">
        <v>1</v>
      </c>
      <c r="D12" s="207">
        <v>1055</v>
      </c>
      <c r="E12" s="28" t="s">
        <v>259</v>
      </c>
      <c r="F12" s="66"/>
      <c r="G12" s="53">
        <v>8</v>
      </c>
      <c r="H12" s="29">
        <f t="shared" si="13"/>
        <v>8</v>
      </c>
      <c r="I12" s="53">
        <f t="shared" si="13"/>
        <v>8</v>
      </c>
      <c r="J12" s="29">
        <f t="shared" si="13"/>
        <v>8</v>
      </c>
      <c r="K12" s="53">
        <f t="shared" si="13"/>
        <v>8</v>
      </c>
      <c r="L12" s="30">
        <v>8</v>
      </c>
      <c r="M12" s="30">
        <v>1</v>
      </c>
      <c r="N12" s="132" t="s">
        <v>867</v>
      </c>
      <c r="O12" s="30"/>
      <c r="P12" s="30"/>
      <c r="Q12" s="206">
        <f t="shared" si="6"/>
        <v>8</v>
      </c>
      <c r="R12" s="206">
        <f t="shared" si="7"/>
        <v>8</v>
      </c>
      <c r="S12" s="206">
        <f t="shared" si="8"/>
        <v>8</v>
      </c>
      <c r="T12" s="206">
        <f t="shared" si="9"/>
        <v>8</v>
      </c>
      <c r="U12" s="206">
        <f t="shared" si="10"/>
        <v>8</v>
      </c>
      <c r="V12" s="206">
        <f t="shared" si="11"/>
        <v>8</v>
      </c>
    </row>
    <row r="13" spans="1:22" x14ac:dyDescent="0.25">
      <c r="A13" s="129"/>
      <c r="B13" s="129"/>
      <c r="C13" s="207">
        <v>1</v>
      </c>
      <c r="D13" s="207">
        <v>1060</v>
      </c>
      <c r="E13" s="28" t="s">
        <v>260</v>
      </c>
      <c r="F13" s="66"/>
      <c r="G13" s="53">
        <f>15</f>
        <v>15</v>
      </c>
      <c r="H13" s="29">
        <v>17</v>
      </c>
      <c r="I13" s="53">
        <v>15</v>
      </c>
      <c r="J13" s="29">
        <v>17</v>
      </c>
      <c r="K13" s="53">
        <v>19</v>
      </c>
      <c r="L13" s="30">
        <v>19</v>
      </c>
      <c r="M13" s="30">
        <v>1</v>
      </c>
      <c r="N13" s="132" t="s">
        <v>867</v>
      </c>
      <c r="O13" s="30"/>
      <c r="P13" s="30"/>
      <c r="Q13" s="206">
        <f t="shared" si="6"/>
        <v>15</v>
      </c>
      <c r="R13" s="206">
        <f t="shared" si="7"/>
        <v>17</v>
      </c>
      <c r="S13" s="206">
        <f t="shared" si="8"/>
        <v>15</v>
      </c>
      <c r="T13" s="206">
        <f t="shared" si="9"/>
        <v>17</v>
      </c>
      <c r="U13" s="206">
        <f t="shared" si="10"/>
        <v>19</v>
      </c>
      <c r="V13" s="206">
        <f t="shared" si="11"/>
        <v>19</v>
      </c>
    </row>
    <row r="14" spans="1:22" x14ac:dyDescent="0.25">
      <c r="A14" s="129"/>
      <c r="B14" s="129"/>
      <c r="C14" s="207">
        <v>1</v>
      </c>
      <c r="D14" s="207">
        <v>1065</v>
      </c>
      <c r="E14" s="28" t="s">
        <v>261</v>
      </c>
      <c r="F14" s="66"/>
      <c r="G14" s="53">
        <v>8</v>
      </c>
      <c r="H14" s="29">
        <v>8</v>
      </c>
      <c r="I14" s="53">
        <v>8</v>
      </c>
      <c r="J14" s="29">
        <v>8</v>
      </c>
      <c r="K14" s="53">
        <v>8</v>
      </c>
      <c r="L14" s="30">
        <v>8</v>
      </c>
      <c r="M14" s="30">
        <v>2</v>
      </c>
      <c r="N14" s="132" t="s">
        <v>868</v>
      </c>
      <c r="O14" s="30"/>
      <c r="P14" s="30"/>
      <c r="Q14" s="206">
        <f t="shared" si="6"/>
        <v>8</v>
      </c>
      <c r="R14" s="206">
        <f t="shared" si="7"/>
        <v>8</v>
      </c>
      <c r="S14" s="206">
        <f t="shared" si="8"/>
        <v>8</v>
      </c>
      <c r="T14" s="206">
        <f t="shared" si="9"/>
        <v>8</v>
      </c>
      <c r="U14" s="206">
        <f t="shared" si="10"/>
        <v>8</v>
      </c>
      <c r="V14" s="206">
        <f t="shared" si="11"/>
        <v>8</v>
      </c>
    </row>
    <row r="15" spans="1:22" x14ac:dyDescent="0.25">
      <c r="A15" s="129"/>
      <c r="B15" s="129"/>
      <c r="C15" s="207">
        <v>1</v>
      </c>
      <c r="D15" s="207">
        <v>1070</v>
      </c>
      <c r="E15" s="28" t="s">
        <v>262</v>
      </c>
      <c r="F15" s="66"/>
      <c r="G15" s="53">
        <v>20</v>
      </c>
      <c r="H15" s="29">
        <v>24</v>
      </c>
      <c r="I15" s="53">
        <v>20</v>
      </c>
      <c r="J15" s="29">
        <v>24</v>
      </c>
      <c r="K15" s="53">
        <v>28</v>
      </c>
      <c r="L15" s="30">
        <v>30</v>
      </c>
      <c r="M15" s="30">
        <v>2</v>
      </c>
      <c r="N15" s="132" t="s">
        <v>868</v>
      </c>
      <c r="O15" s="30"/>
      <c r="P15" s="30"/>
      <c r="Q15" s="206">
        <f t="shared" si="6"/>
        <v>20</v>
      </c>
      <c r="R15" s="206">
        <f t="shared" si="7"/>
        <v>24</v>
      </c>
      <c r="S15" s="206">
        <f t="shared" si="8"/>
        <v>20</v>
      </c>
      <c r="T15" s="206">
        <f t="shared" si="9"/>
        <v>24</v>
      </c>
      <c r="U15" s="206">
        <f t="shared" si="10"/>
        <v>28</v>
      </c>
      <c r="V15" s="206">
        <f t="shared" si="11"/>
        <v>30</v>
      </c>
    </row>
    <row r="16" spans="1:22" x14ac:dyDescent="0.25">
      <c r="A16" s="129" t="s">
        <v>548</v>
      </c>
      <c r="B16" s="129">
        <v>1</v>
      </c>
      <c r="C16" s="207">
        <v>1</v>
      </c>
      <c r="D16" s="207">
        <v>1075</v>
      </c>
      <c r="E16" s="71" t="s">
        <v>393</v>
      </c>
      <c r="F16" s="66" t="s">
        <v>303</v>
      </c>
      <c r="G16" s="53">
        <v>10</v>
      </c>
      <c r="H16" s="29">
        <v>10</v>
      </c>
      <c r="I16" s="53">
        <v>10</v>
      </c>
      <c r="J16" s="29">
        <v>10</v>
      </c>
      <c r="K16" s="53">
        <v>10</v>
      </c>
      <c r="L16" s="30">
        <v>10</v>
      </c>
      <c r="M16" s="30">
        <v>2</v>
      </c>
      <c r="N16" s="132" t="s">
        <v>868</v>
      </c>
      <c r="O16" s="30"/>
      <c r="P16" s="30"/>
      <c r="Q16" s="206">
        <f t="shared" si="6"/>
        <v>0</v>
      </c>
      <c r="R16" s="206">
        <f t="shared" si="7"/>
        <v>0</v>
      </c>
      <c r="S16" s="206">
        <f t="shared" si="8"/>
        <v>0</v>
      </c>
      <c r="T16" s="206">
        <f t="shared" si="9"/>
        <v>0</v>
      </c>
      <c r="U16" s="206">
        <f t="shared" si="10"/>
        <v>0</v>
      </c>
      <c r="V16" s="206">
        <f t="shared" si="11"/>
        <v>0</v>
      </c>
    </row>
    <row r="17" spans="1:22" x14ac:dyDescent="0.25">
      <c r="A17" s="129" t="s">
        <v>548</v>
      </c>
      <c r="B17" s="129">
        <v>2</v>
      </c>
      <c r="C17" s="207">
        <v>1</v>
      </c>
      <c r="D17" s="207">
        <v>1080</v>
      </c>
      <c r="E17" s="71" t="s">
        <v>394</v>
      </c>
      <c r="F17" s="66" t="s">
        <v>303</v>
      </c>
      <c r="G17" s="53"/>
      <c r="H17" s="29"/>
      <c r="I17" s="53"/>
      <c r="J17" s="29"/>
      <c r="K17" s="53">
        <v>20</v>
      </c>
      <c r="L17" s="30">
        <v>20</v>
      </c>
      <c r="M17" s="30">
        <v>2</v>
      </c>
      <c r="N17" s="132" t="s">
        <v>868</v>
      </c>
      <c r="O17" s="30"/>
      <c r="P17" s="30"/>
      <c r="Q17" s="206">
        <f t="shared" si="6"/>
        <v>0</v>
      </c>
      <c r="R17" s="206">
        <f t="shared" si="7"/>
        <v>0</v>
      </c>
      <c r="S17" s="206">
        <f t="shared" si="8"/>
        <v>0</v>
      </c>
      <c r="T17" s="206">
        <f t="shared" si="9"/>
        <v>0</v>
      </c>
      <c r="U17" s="206">
        <f t="shared" si="10"/>
        <v>0</v>
      </c>
      <c r="V17" s="206">
        <f t="shared" si="11"/>
        <v>0</v>
      </c>
    </row>
    <row r="18" spans="1:22" x14ac:dyDescent="0.25">
      <c r="A18" s="129"/>
      <c r="B18" s="129"/>
      <c r="C18" s="207">
        <v>1</v>
      </c>
      <c r="D18" s="207">
        <v>1085</v>
      </c>
      <c r="E18" s="28" t="s">
        <v>253</v>
      </c>
      <c r="F18" s="66"/>
      <c r="G18" s="53">
        <v>10</v>
      </c>
      <c r="H18" s="29">
        <v>10</v>
      </c>
      <c r="I18" s="53">
        <v>10</v>
      </c>
      <c r="J18" s="29">
        <v>10</v>
      </c>
      <c r="K18" s="53">
        <v>10</v>
      </c>
      <c r="L18" s="30">
        <v>10</v>
      </c>
      <c r="M18" s="30">
        <v>1</v>
      </c>
      <c r="N18" s="30" t="s">
        <v>881</v>
      </c>
      <c r="O18" s="30"/>
      <c r="P18" s="30"/>
      <c r="Q18" s="206">
        <f t="shared" si="6"/>
        <v>10</v>
      </c>
      <c r="R18" s="206">
        <f t="shared" si="7"/>
        <v>10</v>
      </c>
      <c r="S18" s="206">
        <f t="shared" si="8"/>
        <v>10</v>
      </c>
      <c r="T18" s="206">
        <f t="shared" si="9"/>
        <v>10</v>
      </c>
      <c r="U18" s="206">
        <f t="shared" si="10"/>
        <v>10</v>
      </c>
      <c r="V18" s="206">
        <f t="shared" si="11"/>
        <v>10</v>
      </c>
    </row>
    <row r="19" spans="1:22" x14ac:dyDescent="0.25">
      <c r="A19" s="129"/>
      <c r="B19" s="129"/>
      <c r="C19" s="207">
        <v>1</v>
      </c>
      <c r="D19" s="207">
        <v>1090</v>
      </c>
      <c r="E19" s="28" t="s">
        <v>255</v>
      </c>
      <c r="F19" s="66"/>
      <c r="G19" s="53">
        <v>65</v>
      </c>
      <c r="H19" s="29">
        <v>70</v>
      </c>
      <c r="I19" s="53">
        <v>65</v>
      </c>
      <c r="J19" s="29">
        <v>70</v>
      </c>
      <c r="K19" s="53">
        <v>80</v>
      </c>
      <c r="L19" s="30">
        <v>70</v>
      </c>
      <c r="M19" s="30">
        <v>2</v>
      </c>
      <c r="N19" s="132" t="s">
        <v>868</v>
      </c>
      <c r="O19" s="30"/>
      <c r="P19" s="30"/>
      <c r="Q19" s="206">
        <f t="shared" si="6"/>
        <v>65</v>
      </c>
      <c r="R19" s="206">
        <f t="shared" si="7"/>
        <v>70</v>
      </c>
      <c r="S19" s="206">
        <f t="shared" si="8"/>
        <v>65</v>
      </c>
      <c r="T19" s="206">
        <f t="shared" si="9"/>
        <v>70</v>
      </c>
      <c r="U19" s="206">
        <f t="shared" si="10"/>
        <v>80</v>
      </c>
      <c r="V19" s="206">
        <f t="shared" si="11"/>
        <v>70</v>
      </c>
    </row>
    <row r="20" spans="1:22" x14ac:dyDescent="0.25">
      <c r="A20" s="129" t="s">
        <v>550</v>
      </c>
      <c r="B20" s="129">
        <v>1</v>
      </c>
      <c r="C20" s="207">
        <v>1</v>
      </c>
      <c r="D20" s="207">
        <v>1095</v>
      </c>
      <c r="E20" s="127" t="s">
        <v>426</v>
      </c>
      <c r="F20" s="66" t="s">
        <v>427</v>
      </c>
      <c r="G20" s="53">
        <v>5</v>
      </c>
      <c r="H20" s="103">
        <v>5</v>
      </c>
      <c r="I20" s="53">
        <v>5</v>
      </c>
      <c r="J20" s="103">
        <v>5</v>
      </c>
      <c r="K20" s="53">
        <v>5</v>
      </c>
      <c r="L20" s="104">
        <v>5</v>
      </c>
      <c r="M20" s="104">
        <v>1</v>
      </c>
      <c r="N20" s="104" t="s">
        <v>881</v>
      </c>
      <c r="O20" s="104"/>
      <c r="P20" s="104"/>
      <c r="Q20" s="206">
        <f t="shared" si="6"/>
        <v>5</v>
      </c>
      <c r="R20" s="206">
        <f t="shared" si="7"/>
        <v>5</v>
      </c>
      <c r="S20" s="206">
        <f t="shared" si="8"/>
        <v>5</v>
      </c>
      <c r="T20" s="206">
        <f t="shared" si="9"/>
        <v>5</v>
      </c>
      <c r="U20" s="206">
        <f t="shared" si="10"/>
        <v>5</v>
      </c>
      <c r="V20" s="206">
        <f t="shared" si="11"/>
        <v>5</v>
      </c>
    </row>
    <row r="21" spans="1:22" x14ac:dyDescent="0.25">
      <c r="A21" s="129" t="s">
        <v>553</v>
      </c>
      <c r="B21" s="129">
        <v>1</v>
      </c>
      <c r="C21" s="207">
        <v>1</v>
      </c>
      <c r="D21" s="207">
        <v>1100</v>
      </c>
      <c r="E21" s="127" t="s">
        <v>551</v>
      </c>
      <c r="F21" s="66" t="s">
        <v>303</v>
      </c>
      <c r="G21" s="53">
        <v>5</v>
      </c>
      <c r="H21" s="103">
        <v>5</v>
      </c>
      <c r="I21" s="53">
        <v>5</v>
      </c>
      <c r="J21" s="103">
        <v>5</v>
      </c>
      <c r="K21" s="53">
        <v>5</v>
      </c>
      <c r="L21" s="104">
        <v>5</v>
      </c>
      <c r="M21" s="104">
        <v>1</v>
      </c>
      <c r="N21" s="104" t="s">
        <v>881</v>
      </c>
      <c r="O21" s="104"/>
      <c r="P21" s="104"/>
      <c r="Q21" s="206">
        <f t="shared" si="6"/>
        <v>0</v>
      </c>
      <c r="R21" s="206">
        <f t="shared" si="7"/>
        <v>0</v>
      </c>
      <c r="S21" s="206">
        <f t="shared" si="8"/>
        <v>0</v>
      </c>
      <c r="T21" s="206">
        <f t="shared" si="9"/>
        <v>0</v>
      </c>
      <c r="U21" s="206">
        <f t="shared" si="10"/>
        <v>0</v>
      </c>
      <c r="V21" s="206">
        <f t="shared" si="11"/>
        <v>0</v>
      </c>
    </row>
    <row r="22" spans="1:22" x14ac:dyDescent="0.25">
      <c r="A22" s="129" t="s">
        <v>554</v>
      </c>
      <c r="B22" s="129">
        <v>1</v>
      </c>
      <c r="C22" s="207">
        <v>1</v>
      </c>
      <c r="D22" s="207">
        <v>1105</v>
      </c>
      <c r="E22" s="127" t="s">
        <v>552</v>
      </c>
      <c r="F22" s="66" t="s">
        <v>303</v>
      </c>
      <c r="G22" s="53">
        <v>5</v>
      </c>
      <c r="H22" s="129">
        <v>5</v>
      </c>
      <c r="I22" s="53">
        <v>5</v>
      </c>
      <c r="J22" s="129">
        <v>5</v>
      </c>
      <c r="K22" s="53">
        <v>5</v>
      </c>
      <c r="L22" s="130">
        <v>5</v>
      </c>
      <c r="M22" s="130">
        <v>1</v>
      </c>
      <c r="N22" s="130" t="s">
        <v>881</v>
      </c>
      <c r="O22" s="130"/>
      <c r="P22" s="130"/>
      <c r="Q22" s="206">
        <f t="shared" si="6"/>
        <v>0</v>
      </c>
      <c r="R22" s="206">
        <f t="shared" si="7"/>
        <v>0</v>
      </c>
      <c r="S22" s="206">
        <f t="shared" si="8"/>
        <v>0</v>
      </c>
      <c r="T22" s="206">
        <f t="shared" si="9"/>
        <v>0</v>
      </c>
      <c r="U22" s="206">
        <f t="shared" si="10"/>
        <v>0</v>
      </c>
      <c r="V22" s="206">
        <f t="shared" si="11"/>
        <v>0</v>
      </c>
    </row>
    <row r="23" spans="1:22" x14ac:dyDescent="0.25">
      <c r="A23" s="129" t="s">
        <v>567</v>
      </c>
      <c r="B23" s="129">
        <v>1</v>
      </c>
      <c r="C23" s="207">
        <v>1</v>
      </c>
      <c r="D23" s="207">
        <v>1110</v>
      </c>
      <c r="E23" s="127" t="s">
        <v>555</v>
      </c>
      <c r="F23" s="66" t="s">
        <v>303</v>
      </c>
      <c r="G23" s="53">
        <v>3</v>
      </c>
      <c r="H23" s="103">
        <v>3</v>
      </c>
      <c r="I23" s="53">
        <v>3</v>
      </c>
      <c r="J23" s="103">
        <v>3</v>
      </c>
      <c r="K23" s="53">
        <v>3</v>
      </c>
      <c r="L23" s="104">
        <v>3</v>
      </c>
      <c r="M23" s="104">
        <v>1</v>
      </c>
      <c r="N23" s="104" t="s">
        <v>881</v>
      </c>
      <c r="O23" s="104"/>
      <c r="P23" s="104"/>
      <c r="Q23" s="206">
        <f t="shared" si="6"/>
        <v>0</v>
      </c>
      <c r="R23" s="206">
        <f t="shared" si="7"/>
        <v>0</v>
      </c>
      <c r="S23" s="206">
        <f t="shared" si="8"/>
        <v>0</v>
      </c>
      <c r="T23" s="206">
        <f t="shared" si="9"/>
        <v>0</v>
      </c>
      <c r="U23" s="206">
        <f t="shared" si="10"/>
        <v>0</v>
      </c>
      <c r="V23" s="206">
        <f t="shared" si="11"/>
        <v>0</v>
      </c>
    </row>
    <row r="24" spans="1:22" x14ac:dyDescent="0.25">
      <c r="A24" s="129" t="s">
        <v>568</v>
      </c>
      <c r="B24" s="129">
        <v>1</v>
      </c>
      <c r="C24" s="207">
        <v>1</v>
      </c>
      <c r="D24" s="207">
        <v>1115</v>
      </c>
      <c r="E24" s="127" t="s">
        <v>504</v>
      </c>
      <c r="F24" s="66" t="s">
        <v>303</v>
      </c>
      <c r="G24" s="53">
        <v>3</v>
      </c>
      <c r="H24" s="129">
        <v>3</v>
      </c>
      <c r="I24" s="53">
        <v>3</v>
      </c>
      <c r="J24" s="129">
        <v>3</v>
      </c>
      <c r="K24" s="53">
        <v>3</v>
      </c>
      <c r="L24" s="130">
        <v>3</v>
      </c>
      <c r="M24" s="130">
        <v>1</v>
      </c>
      <c r="N24" s="130" t="s">
        <v>881</v>
      </c>
      <c r="O24" s="130"/>
      <c r="P24" s="130"/>
      <c r="Q24" s="206">
        <f t="shared" si="6"/>
        <v>0</v>
      </c>
      <c r="R24" s="206">
        <f t="shared" si="7"/>
        <v>0</v>
      </c>
      <c r="S24" s="206">
        <f t="shared" si="8"/>
        <v>0</v>
      </c>
      <c r="T24" s="206">
        <f t="shared" si="9"/>
        <v>0</v>
      </c>
      <c r="U24" s="206">
        <f t="shared" si="10"/>
        <v>0</v>
      </c>
      <c r="V24" s="206">
        <f t="shared" si="11"/>
        <v>0</v>
      </c>
    </row>
    <row r="25" spans="1:22" x14ac:dyDescent="0.25">
      <c r="A25" s="129" t="s">
        <v>569</v>
      </c>
      <c r="B25" s="129">
        <v>1</v>
      </c>
      <c r="C25" s="207">
        <v>1</v>
      </c>
      <c r="D25" s="207">
        <v>1120</v>
      </c>
      <c r="E25" s="127" t="s">
        <v>557</v>
      </c>
      <c r="F25" s="66" t="s">
        <v>303</v>
      </c>
      <c r="G25" s="53">
        <v>3</v>
      </c>
      <c r="H25" s="129">
        <v>3</v>
      </c>
      <c r="I25" s="53">
        <v>3</v>
      </c>
      <c r="J25" s="129">
        <v>3</v>
      </c>
      <c r="K25" s="53">
        <v>3</v>
      </c>
      <c r="L25" s="130">
        <v>3</v>
      </c>
      <c r="M25" s="130">
        <v>1</v>
      </c>
      <c r="N25" s="130" t="s">
        <v>881</v>
      </c>
      <c r="O25" s="130"/>
      <c r="P25" s="130"/>
      <c r="Q25" s="206">
        <f t="shared" si="6"/>
        <v>0</v>
      </c>
      <c r="R25" s="206">
        <f t="shared" si="7"/>
        <v>0</v>
      </c>
      <c r="S25" s="206">
        <f t="shared" si="8"/>
        <v>0</v>
      </c>
      <c r="T25" s="206">
        <f t="shared" si="9"/>
        <v>0</v>
      </c>
      <c r="U25" s="206">
        <f t="shared" si="10"/>
        <v>0</v>
      </c>
      <c r="V25" s="206">
        <f t="shared" si="11"/>
        <v>0</v>
      </c>
    </row>
    <row r="26" spans="1:22" x14ac:dyDescent="0.25">
      <c r="A26" s="129" t="s">
        <v>587</v>
      </c>
      <c r="B26" s="129">
        <v>1</v>
      </c>
      <c r="C26" s="207">
        <v>1</v>
      </c>
      <c r="D26" s="207">
        <v>1125</v>
      </c>
      <c r="E26" s="127" t="s">
        <v>560</v>
      </c>
      <c r="F26" s="66" t="s">
        <v>303</v>
      </c>
      <c r="G26" s="53">
        <v>3</v>
      </c>
      <c r="H26" s="103">
        <v>3</v>
      </c>
      <c r="I26" s="53">
        <v>3</v>
      </c>
      <c r="J26" s="103">
        <v>3</v>
      </c>
      <c r="K26" s="53">
        <v>3</v>
      </c>
      <c r="L26" s="104">
        <v>3</v>
      </c>
      <c r="M26" s="104">
        <v>1</v>
      </c>
      <c r="N26" s="104" t="s">
        <v>881</v>
      </c>
      <c r="O26" s="104"/>
      <c r="P26" s="104"/>
      <c r="Q26" s="206">
        <f t="shared" si="6"/>
        <v>0</v>
      </c>
      <c r="R26" s="206">
        <f t="shared" si="7"/>
        <v>0</v>
      </c>
      <c r="S26" s="206">
        <f t="shared" si="8"/>
        <v>0</v>
      </c>
      <c r="T26" s="206">
        <f t="shared" si="9"/>
        <v>0</v>
      </c>
      <c r="U26" s="206">
        <f t="shared" si="10"/>
        <v>0</v>
      </c>
      <c r="V26" s="206">
        <f t="shared" si="11"/>
        <v>0</v>
      </c>
    </row>
    <row r="27" spans="1:22" x14ac:dyDescent="0.25">
      <c r="A27" s="129" t="s">
        <v>588</v>
      </c>
      <c r="B27" s="129">
        <v>1</v>
      </c>
      <c r="C27" s="207">
        <v>1</v>
      </c>
      <c r="D27" s="207">
        <v>1130</v>
      </c>
      <c r="E27" s="127" t="s">
        <v>561</v>
      </c>
      <c r="F27" s="66" t="s">
        <v>303</v>
      </c>
      <c r="G27" s="53">
        <v>3</v>
      </c>
      <c r="H27" s="129">
        <v>3</v>
      </c>
      <c r="I27" s="53">
        <v>3</v>
      </c>
      <c r="J27" s="129">
        <v>3</v>
      </c>
      <c r="K27" s="53">
        <v>3</v>
      </c>
      <c r="L27" s="130">
        <v>3</v>
      </c>
      <c r="M27" s="130">
        <v>1</v>
      </c>
      <c r="N27" s="209" t="s">
        <v>881</v>
      </c>
      <c r="O27" s="130"/>
      <c r="P27" s="130"/>
      <c r="Q27" s="206">
        <f t="shared" si="6"/>
        <v>0</v>
      </c>
      <c r="R27" s="206">
        <f t="shared" si="7"/>
        <v>0</v>
      </c>
      <c r="S27" s="206">
        <f t="shared" si="8"/>
        <v>0</v>
      </c>
      <c r="T27" s="206">
        <f t="shared" si="9"/>
        <v>0</v>
      </c>
      <c r="U27" s="206">
        <f t="shared" si="10"/>
        <v>0</v>
      </c>
      <c r="V27" s="206">
        <f t="shared" si="11"/>
        <v>0</v>
      </c>
    </row>
    <row r="28" spans="1:22" x14ac:dyDescent="0.25">
      <c r="A28" s="129" t="s">
        <v>589</v>
      </c>
      <c r="B28" s="129">
        <v>1</v>
      </c>
      <c r="C28" s="207">
        <v>1</v>
      </c>
      <c r="D28" s="207">
        <v>1135</v>
      </c>
      <c r="E28" s="127" t="s">
        <v>562</v>
      </c>
      <c r="F28" s="66" t="s">
        <v>303</v>
      </c>
      <c r="G28" s="53">
        <v>3</v>
      </c>
      <c r="H28" s="129">
        <v>3</v>
      </c>
      <c r="I28" s="53">
        <v>3</v>
      </c>
      <c r="J28" s="129">
        <v>3</v>
      </c>
      <c r="K28" s="53">
        <v>3</v>
      </c>
      <c r="L28" s="130">
        <v>3</v>
      </c>
      <c r="M28" s="130">
        <v>1</v>
      </c>
      <c r="N28" s="209" t="s">
        <v>881</v>
      </c>
      <c r="O28" s="130"/>
      <c r="P28" s="130"/>
      <c r="Q28" s="206">
        <f t="shared" si="6"/>
        <v>0</v>
      </c>
      <c r="R28" s="206">
        <f t="shared" si="7"/>
        <v>0</v>
      </c>
      <c r="S28" s="206">
        <f t="shared" si="8"/>
        <v>0</v>
      </c>
      <c r="T28" s="206">
        <f t="shared" si="9"/>
        <v>0</v>
      </c>
      <c r="U28" s="206">
        <f t="shared" si="10"/>
        <v>0</v>
      </c>
      <c r="V28" s="206">
        <f t="shared" si="11"/>
        <v>0</v>
      </c>
    </row>
    <row r="29" spans="1:22" x14ac:dyDescent="0.25">
      <c r="A29" s="129" t="s">
        <v>593</v>
      </c>
      <c r="B29" s="129">
        <v>1</v>
      </c>
      <c r="C29" s="207">
        <v>1</v>
      </c>
      <c r="D29" s="207">
        <v>1140</v>
      </c>
      <c r="E29" s="127" t="s">
        <v>565</v>
      </c>
      <c r="F29" s="66" t="s">
        <v>303</v>
      </c>
      <c r="G29" s="53">
        <v>5</v>
      </c>
      <c r="H29" s="103">
        <v>5</v>
      </c>
      <c r="I29" s="53">
        <v>5</v>
      </c>
      <c r="J29" s="103">
        <v>5</v>
      </c>
      <c r="K29" s="53">
        <v>5</v>
      </c>
      <c r="L29" s="104">
        <v>5</v>
      </c>
      <c r="M29" s="104">
        <v>1</v>
      </c>
      <c r="N29" s="209" t="s">
        <v>881</v>
      </c>
      <c r="O29" s="104"/>
      <c r="P29" s="104"/>
      <c r="Q29" s="206">
        <f t="shared" si="6"/>
        <v>0</v>
      </c>
      <c r="R29" s="206">
        <f t="shared" si="7"/>
        <v>0</v>
      </c>
      <c r="S29" s="206">
        <f t="shared" si="8"/>
        <v>0</v>
      </c>
      <c r="T29" s="206">
        <f t="shared" si="9"/>
        <v>0</v>
      </c>
      <c r="U29" s="206">
        <f t="shared" si="10"/>
        <v>0</v>
      </c>
      <c r="V29" s="206">
        <f t="shared" si="11"/>
        <v>0</v>
      </c>
    </row>
    <row r="30" spans="1:22" x14ac:dyDescent="0.25">
      <c r="A30" s="129"/>
      <c r="B30" s="129"/>
      <c r="C30" s="207">
        <v>1</v>
      </c>
      <c r="D30" s="207">
        <v>1145</v>
      </c>
      <c r="E30" s="28" t="s">
        <v>256</v>
      </c>
      <c r="F30" s="66"/>
      <c r="G30" s="53">
        <v>50</v>
      </c>
      <c r="H30" s="29">
        <v>50</v>
      </c>
      <c r="I30" s="53">
        <v>50</v>
      </c>
      <c r="J30" s="29">
        <v>52</v>
      </c>
      <c r="K30" s="53">
        <v>30</v>
      </c>
      <c r="L30" s="30">
        <v>50</v>
      </c>
      <c r="M30" s="30">
        <v>2</v>
      </c>
      <c r="N30" s="132" t="s">
        <v>868</v>
      </c>
      <c r="O30" s="30"/>
      <c r="P30" s="30"/>
      <c r="Q30" s="206">
        <f t="shared" si="6"/>
        <v>50</v>
      </c>
      <c r="R30" s="206">
        <f t="shared" si="7"/>
        <v>50</v>
      </c>
      <c r="S30" s="206">
        <f t="shared" si="8"/>
        <v>50</v>
      </c>
      <c r="T30" s="206">
        <f t="shared" si="9"/>
        <v>52</v>
      </c>
      <c r="U30" s="206">
        <f t="shared" si="10"/>
        <v>30</v>
      </c>
      <c r="V30" s="206">
        <f t="shared" si="11"/>
        <v>50</v>
      </c>
    </row>
    <row r="31" spans="1:22" x14ac:dyDescent="0.25">
      <c r="A31" s="129"/>
      <c r="B31" s="129"/>
      <c r="C31" s="207">
        <v>1</v>
      </c>
      <c r="D31" s="207">
        <v>1150</v>
      </c>
      <c r="E31" s="28" t="s">
        <v>257</v>
      </c>
      <c r="F31" s="66"/>
      <c r="G31" s="53">
        <v>60</v>
      </c>
      <c r="H31" s="29">
        <v>60</v>
      </c>
      <c r="I31" s="53">
        <v>60</v>
      </c>
      <c r="J31" s="29">
        <v>42</v>
      </c>
      <c r="K31" s="53">
        <v>60</v>
      </c>
      <c r="L31" s="30">
        <v>60</v>
      </c>
      <c r="M31" s="30">
        <v>2</v>
      </c>
      <c r="N31" s="132" t="s">
        <v>868</v>
      </c>
      <c r="O31" s="30"/>
      <c r="P31" s="30"/>
      <c r="Q31" s="206">
        <f t="shared" si="6"/>
        <v>60</v>
      </c>
      <c r="R31" s="206">
        <f t="shared" si="7"/>
        <v>60</v>
      </c>
      <c r="S31" s="206">
        <f t="shared" si="8"/>
        <v>60</v>
      </c>
      <c r="T31" s="206">
        <f t="shared" si="9"/>
        <v>42</v>
      </c>
      <c r="U31" s="206">
        <f t="shared" si="10"/>
        <v>60</v>
      </c>
      <c r="V31" s="206">
        <f t="shared" si="11"/>
        <v>60</v>
      </c>
    </row>
    <row r="32" spans="1:22" x14ac:dyDescent="0.25">
      <c r="A32" s="129" t="s">
        <v>593</v>
      </c>
      <c r="B32" s="129">
        <v>1</v>
      </c>
      <c r="C32" s="207">
        <v>1</v>
      </c>
      <c r="D32" s="207">
        <v>1155</v>
      </c>
      <c r="E32" s="127" t="s">
        <v>565</v>
      </c>
      <c r="F32" s="66" t="s">
        <v>303</v>
      </c>
      <c r="G32" s="53">
        <v>10</v>
      </c>
      <c r="H32" s="103">
        <v>10</v>
      </c>
      <c r="I32" s="53">
        <v>10</v>
      </c>
      <c r="J32" s="103">
        <v>10</v>
      </c>
      <c r="K32" s="53">
        <v>10</v>
      </c>
      <c r="L32" s="104">
        <v>10</v>
      </c>
      <c r="M32" s="104">
        <v>1</v>
      </c>
      <c r="N32" s="195" t="s">
        <v>868</v>
      </c>
      <c r="O32" s="104"/>
      <c r="P32" s="104"/>
      <c r="Q32" s="206">
        <f t="shared" si="6"/>
        <v>0</v>
      </c>
      <c r="R32" s="206">
        <f t="shared" si="7"/>
        <v>0</v>
      </c>
      <c r="S32" s="206">
        <f t="shared" si="8"/>
        <v>0</v>
      </c>
      <c r="T32" s="206">
        <f t="shared" si="9"/>
        <v>0</v>
      </c>
      <c r="U32" s="206">
        <f t="shared" si="10"/>
        <v>0</v>
      </c>
      <c r="V32" s="206">
        <f t="shared" si="11"/>
        <v>0</v>
      </c>
    </row>
    <row r="33" spans="1:22" x14ac:dyDescent="0.25">
      <c r="A33" s="129"/>
      <c r="B33" s="129"/>
      <c r="C33" s="207">
        <v>1</v>
      </c>
      <c r="D33" s="207">
        <v>1160</v>
      </c>
      <c r="E33" s="28" t="s">
        <v>871</v>
      </c>
      <c r="F33" s="66"/>
      <c r="G33" s="53">
        <v>24</v>
      </c>
      <c r="H33" s="29">
        <v>28</v>
      </c>
      <c r="I33" s="53">
        <v>24</v>
      </c>
      <c r="J33" s="29">
        <v>28</v>
      </c>
      <c r="K33" s="53">
        <v>36</v>
      </c>
      <c r="L33" s="30">
        <v>36</v>
      </c>
      <c r="M33" s="30">
        <v>2</v>
      </c>
      <c r="N33" s="132" t="s">
        <v>868</v>
      </c>
      <c r="O33" s="30"/>
      <c r="P33" s="30"/>
      <c r="Q33" s="206">
        <f t="shared" si="6"/>
        <v>24</v>
      </c>
      <c r="R33" s="206">
        <f t="shared" si="7"/>
        <v>28</v>
      </c>
      <c r="S33" s="206">
        <f t="shared" si="8"/>
        <v>24</v>
      </c>
      <c r="T33" s="206">
        <f t="shared" si="9"/>
        <v>28</v>
      </c>
      <c r="U33" s="206">
        <f t="shared" si="10"/>
        <v>36</v>
      </c>
      <c r="V33" s="206">
        <f t="shared" si="11"/>
        <v>36</v>
      </c>
    </row>
    <row r="34" spans="1:22" x14ac:dyDescent="0.25">
      <c r="A34" s="129"/>
      <c r="B34" s="129"/>
      <c r="C34" s="207">
        <v>1</v>
      </c>
      <c r="D34" s="207">
        <v>1165</v>
      </c>
      <c r="E34" s="28" t="s">
        <v>254</v>
      </c>
      <c r="F34" s="66"/>
      <c r="G34" s="53">
        <v>90</v>
      </c>
      <c r="H34" s="29">
        <v>90</v>
      </c>
      <c r="I34" s="53">
        <v>90</v>
      </c>
      <c r="J34" s="29">
        <v>90</v>
      </c>
      <c r="K34" s="53">
        <v>82</v>
      </c>
      <c r="L34" s="30">
        <v>90</v>
      </c>
      <c r="M34" s="30">
        <v>2</v>
      </c>
      <c r="N34" s="132" t="s">
        <v>868</v>
      </c>
      <c r="O34" s="30"/>
      <c r="P34" s="30"/>
      <c r="Q34" s="206">
        <f t="shared" si="6"/>
        <v>90</v>
      </c>
      <c r="R34" s="206">
        <f t="shared" si="7"/>
        <v>90</v>
      </c>
      <c r="S34" s="206">
        <f t="shared" si="8"/>
        <v>90</v>
      </c>
      <c r="T34" s="206">
        <f t="shared" si="9"/>
        <v>90</v>
      </c>
      <c r="U34" s="206">
        <f t="shared" si="10"/>
        <v>82</v>
      </c>
      <c r="V34" s="206">
        <f t="shared" si="11"/>
        <v>90</v>
      </c>
    </row>
    <row r="35" spans="1:22" x14ac:dyDescent="0.25">
      <c r="A35" s="129" t="s">
        <v>682</v>
      </c>
      <c r="B35" s="129">
        <v>1</v>
      </c>
      <c r="C35" s="207">
        <v>1</v>
      </c>
      <c r="D35" s="207">
        <v>1170</v>
      </c>
      <c r="E35" s="102" t="s">
        <v>428</v>
      </c>
      <c r="F35" s="66" t="s">
        <v>303</v>
      </c>
      <c r="G35" s="53">
        <v>5</v>
      </c>
      <c r="H35" s="103">
        <v>5</v>
      </c>
      <c r="I35" s="53">
        <v>5</v>
      </c>
      <c r="J35" s="103">
        <v>5</v>
      </c>
      <c r="K35" s="53">
        <v>55</v>
      </c>
      <c r="L35" s="104">
        <v>5</v>
      </c>
      <c r="M35" s="104">
        <v>1</v>
      </c>
      <c r="N35" s="195" t="s">
        <v>868</v>
      </c>
      <c r="O35" s="104"/>
      <c r="P35" s="104"/>
      <c r="Q35" s="206">
        <f t="shared" si="6"/>
        <v>0</v>
      </c>
      <c r="R35" s="206">
        <f t="shared" si="7"/>
        <v>0</v>
      </c>
      <c r="S35" s="206">
        <f t="shared" si="8"/>
        <v>0</v>
      </c>
      <c r="T35" s="206">
        <f t="shared" si="9"/>
        <v>0</v>
      </c>
      <c r="U35" s="206">
        <f t="shared" si="10"/>
        <v>0</v>
      </c>
      <c r="V35" s="206">
        <f t="shared" si="11"/>
        <v>0</v>
      </c>
    </row>
    <row r="36" spans="1:22" x14ac:dyDescent="0.25">
      <c r="A36" s="129" t="s">
        <v>553</v>
      </c>
      <c r="B36" s="129">
        <v>1</v>
      </c>
      <c r="C36" s="207">
        <v>1</v>
      </c>
      <c r="D36" s="207">
        <v>1175</v>
      </c>
      <c r="E36" s="102" t="s">
        <v>551</v>
      </c>
      <c r="F36" s="66" t="s">
        <v>303</v>
      </c>
      <c r="G36" s="53">
        <v>5</v>
      </c>
      <c r="H36" s="103">
        <v>5</v>
      </c>
      <c r="I36" s="53">
        <v>5</v>
      </c>
      <c r="J36" s="103">
        <v>5</v>
      </c>
      <c r="K36" s="53">
        <v>5</v>
      </c>
      <c r="L36" s="104">
        <v>5</v>
      </c>
      <c r="M36" s="104">
        <v>1</v>
      </c>
      <c r="N36" s="195" t="s">
        <v>868</v>
      </c>
      <c r="O36" s="104"/>
      <c r="P36" s="104"/>
      <c r="Q36" s="206">
        <f t="shared" si="6"/>
        <v>0</v>
      </c>
      <c r="R36" s="206">
        <f t="shared" si="7"/>
        <v>0</v>
      </c>
      <c r="S36" s="206">
        <f t="shared" si="8"/>
        <v>0</v>
      </c>
      <c r="T36" s="206">
        <f t="shared" si="9"/>
        <v>0</v>
      </c>
      <c r="U36" s="206">
        <f t="shared" si="10"/>
        <v>0</v>
      </c>
      <c r="V36" s="206">
        <f t="shared" si="11"/>
        <v>0</v>
      </c>
    </row>
    <row r="37" spans="1:22" x14ac:dyDescent="0.25">
      <c r="A37" s="129" t="s">
        <v>554</v>
      </c>
      <c r="B37" s="129">
        <v>1</v>
      </c>
      <c r="C37" s="207">
        <v>1</v>
      </c>
      <c r="D37" s="207">
        <v>1180</v>
      </c>
      <c r="E37" s="102" t="s">
        <v>552</v>
      </c>
      <c r="F37" s="66" t="s">
        <v>303</v>
      </c>
      <c r="G37" s="53">
        <v>5</v>
      </c>
      <c r="H37" s="129">
        <v>5</v>
      </c>
      <c r="I37" s="53">
        <v>5</v>
      </c>
      <c r="J37" s="129">
        <v>5</v>
      </c>
      <c r="K37" s="53">
        <v>5</v>
      </c>
      <c r="L37" s="130">
        <v>5</v>
      </c>
      <c r="M37" s="130">
        <v>1</v>
      </c>
      <c r="N37" s="195" t="s">
        <v>868</v>
      </c>
      <c r="O37" s="130"/>
      <c r="P37" s="130"/>
      <c r="Q37" s="206">
        <f t="shared" si="6"/>
        <v>0</v>
      </c>
      <c r="R37" s="206">
        <f t="shared" si="7"/>
        <v>0</v>
      </c>
      <c r="S37" s="206">
        <f t="shared" si="8"/>
        <v>0</v>
      </c>
      <c r="T37" s="206">
        <f t="shared" si="9"/>
        <v>0</v>
      </c>
      <c r="U37" s="206">
        <f t="shared" si="10"/>
        <v>0</v>
      </c>
      <c r="V37" s="206">
        <f t="shared" si="11"/>
        <v>0</v>
      </c>
    </row>
    <row r="38" spans="1:22" x14ac:dyDescent="0.25">
      <c r="A38" s="129" t="s">
        <v>570</v>
      </c>
      <c r="B38" s="129">
        <v>1</v>
      </c>
      <c r="C38" s="207">
        <v>1</v>
      </c>
      <c r="D38" s="207">
        <v>1185</v>
      </c>
      <c r="E38" s="102" t="s">
        <v>505</v>
      </c>
      <c r="F38" s="66" t="s">
        <v>303</v>
      </c>
      <c r="G38" s="53">
        <v>3</v>
      </c>
      <c r="H38" s="103">
        <v>3</v>
      </c>
      <c r="I38" s="53">
        <v>3</v>
      </c>
      <c r="J38" s="103">
        <v>3</v>
      </c>
      <c r="K38" s="53">
        <v>3</v>
      </c>
      <c r="L38" s="104">
        <v>3</v>
      </c>
      <c r="M38" s="104">
        <v>1</v>
      </c>
      <c r="N38" s="195" t="s">
        <v>868</v>
      </c>
      <c r="O38" s="104"/>
      <c r="P38" s="104"/>
      <c r="Q38" s="206">
        <f t="shared" si="6"/>
        <v>0</v>
      </c>
      <c r="R38" s="206">
        <f t="shared" si="7"/>
        <v>0</v>
      </c>
      <c r="S38" s="206">
        <f t="shared" si="8"/>
        <v>0</v>
      </c>
      <c r="T38" s="206">
        <f t="shared" si="9"/>
        <v>0</v>
      </c>
      <c r="U38" s="206">
        <f t="shared" si="10"/>
        <v>0</v>
      </c>
      <c r="V38" s="206">
        <f t="shared" si="11"/>
        <v>0</v>
      </c>
    </row>
    <row r="39" spans="1:22" x14ac:dyDescent="0.25">
      <c r="A39" s="129" t="s">
        <v>571</v>
      </c>
      <c r="B39" s="129">
        <v>1</v>
      </c>
      <c r="C39" s="207">
        <v>1</v>
      </c>
      <c r="D39" s="207">
        <v>1190</v>
      </c>
      <c r="E39" s="102" t="s">
        <v>556</v>
      </c>
      <c r="F39" s="66" t="s">
        <v>303</v>
      </c>
      <c r="G39" s="53">
        <v>3</v>
      </c>
      <c r="H39" s="129">
        <v>3</v>
      </c>
      <c r="I39" s="53">
        <v>3</v>
      </c>
      <c r="J39" s="129">
        <v>3</v>
      </c>
      <c r="K39" s="53">
        <v>3</v>
      </c>
      <c r="L39" s="130">
        <v>3</v>
      </c>
      <c r="M39" s="130">
        <v>1</v>
      </c>
      <c r="N39" s="195" t="s">
        <v>868</v>
      </c>
      <c r="O39" s="130"/>
      <c r="P39" s="130"/>
      <c r="Q39" s="206">
        <f t="shared" si="6"/>
        <v>0</v>
      </c>
      <c r="R39" s="206">
        <f t="shared" si="7"/>
        <v>0</v>
      </c>
      <c r="S39" s="206">
        <f t="shared" si="8"/>
        <v>0</v>
      </c>
      <c r="T39" s="206">
        <f t="shared" si="9"/>
        <v>0</v>
      </c>
      <c r="U39" s="206">
        <f t="shared" si="10"/>
        <v>0</v>
      </c>
      <c r="V39" s="206">
        <f t="shared" si="11"/>
        <v>0</v>
      </c>
    </row>
    <row r="40" spans="1:22" x14ac:dyDescent="0.25">
      <c r="A40" s="129" t="s">
        <v>590</v>
      </c>
      <c r="B40" s="129">
        <v>1</v>
      </c>
      <c r="C40" s="207">
        <v>1</v>
      </c>
      <c r="D40" s="207">
        <v>1195</v>
      </c>
      <c r="E40" s="102" t="s">
        <v>563</v>
      </c>
      <c r="F40" s="66" t="s">
        <v>303</v>
      </c>
      <c r="G40" s="53">
        <v>3</v>
      </c>
      <c r="H40" s="103">
        <v>3</v>
      </c>
      <c r="I40" s="53">
        <v>3</v>
      </c>
      <c r="J40" s="103">
        <v>3</v>
      </c>
      <c r="K40" s="53">
        <v>3</v>
      </c>
      <c r="L40" s="104">
        <v>3</v>
      </c>
      <c r="M40" s="104">
        <v>1</v>
      </c>
      <c r="N40" s="195" t="s">
        <v>868</v>
      </c>
      <c r="O40" s="104"/>
      <c r="P40" s="104"/>
      <c r="Q40" s="206">
        <f t="shared" si="6"/>
        <v>0</v>
      </c>
      <c r="R40" s="206">
        <f t="shared" si="7"/>
        <v>0</v>
      </c>
      <c r="S40" s="206">
        <f t="shared" si="8"/>
        <v>0</v>
      </c>
      <c r="T40" s="206">
        <f t="shared" si="9"/>
        <v>0</v>
      </c>
      <c r="U40" s="206">
        <f t="shared" si="10"/>
        <v>0</v>
      </c>
      <c r="V40" s="206">
        <f t="shared" si="11"/>
        <v>0</v>
      </c>
    </row>
    <row r="41" spans="1:22" x14ac:dyDescent="0.25">
      <c r="A41" s="129" t="s">
        <v>591</v>
      </c>
      <c r="B41" s="129">
        <v>1</v>
      </c>
      <c r="C41" s="207">
        <v>1</v>
      </c>
      <c r="D41" s="207">
        <v>1200</v>
      </c>
      <c r="E41" s="102" t="s">
        <v>564</v>
      </c>
      <c r="F41" s="66" t="s">
        <v>303</v>
      </c>
      <c r="G41" s="53">
        <v>3</v>
      </c>
      <c r="H41" s="129">
        <v>3</v>
      </c>
      <c r="I41" s="53">
        <v>3</v>
      </c>
      <c r="J41" s="129">
        <v>3</v>
      </c>
      <c r="K41" s="53">
        <v>3</v>
      </c>
      <c r="L41" s="130">
        <v>3</v>
      </c>
      <c r="M41" s="130">
        <v>1</v>
      </c>
      <c r="N41" s="195" t="s">
        <v>868</v>
      </c>
      <c r="O41" s="130"/>
      <c r="P41" s="130"/>
      <c r="Q41" s="206">
        <f t="shared" si="6"/>
        <v>0</v>
      </c>
      <c r="R41" s="206">
        <f t="shared" si="7"/>
        <v>0</v>
      </c>
      <c r="S41" s="206">
        <f t="shared" si="8"/>
        <v>0</v>
      </c>
      <c r="T41" s="206">
        <f t="shared" si="9"/>
        <v>0</v>
      </c>
      <c r="U41" s="206">
        <f t="shared" si="10"/>
        <v>0</v>
      </c>
      <c r="V41" s="206">
        <f t="shared" si="11"/>
        <v>0</v>
      </c>
    </row>
    <row r="42" spans="1:22" x14ac:dyDescent="0.25">
      <c r="A42" s="129" t="s">
        <v>592</v>
      </c>
      <c r="B42" s="129">
        <v>1</v>
      </c>
      <c r="C42" s="207">
        <v>1</v>
      </c>
      <c r="D42" s="207">
        <v>1205</v>
      </c>
      <c r="E42" s="102" t="s">
        <v>566</v>
      </c>
      <c r="F42" s="66" t="s">
        <v>303</v>
      </c>
      <c r="G42" s="53">
        <v>5</v>
      </c>
      <c r="H42" s="103">
        <v>5</v>
      </c>
      <c r="I42" s="53">
        <v>5</v>
      </c>
      <c r="J42" s="103">
        <v>5</v>
      </c>
      <c r="K42" s="53">
        <v>5</v>
      </c>
      <c r="L42" s="104">
        <v>5</v>
      </c>
      <c r="M42" s="104">
        <v>1</v>
      </c>
      <c r="N42" s="195" t="s">
        <v>868</v>
      </c>
      <c r="O42" s="104"/>
      <c r="P42" s="104"/>
      <c r="Q42" s="206">
        <f t="shared" si="6"/>
        <v>0</v>
      </c>
      <c r="R42" s="206">
        <f t="shared" si="7"/>
        <v>0</v>
      </c>
      <c r="S42" s="206">
        <f t="shared" si="8"/>
        <v>0</v>
      </c>
      <c r="T42" s="206">
        <f t="shared" si="9"/>
        <v>0</v>
      </c>
      <c r="U42" s="206">
        <f t="shared" si="10"/>
        <v>0</v>
      </c>
      <c r="V42" s="206">
        <f t="shared" si="11"/>
        <v>0</v>
      </c>
    </row>
    <row r="43" spans="1:22" x14ac:dyDescent="0.25">
      <c r="A43" s="129"/>
      <c r="B43" s="129"/>
      <c r="C43" s="207">
        <v>1</v>
      </c>
      <c r="D43" s="207">
        <v>1210</v>
      </c>
      <c r="E43" s="28" t="s">
        <v>220</v>
      </c>
      <c r="F43" s="66"/>
      <c r="G43" s="53">
        <v>20</v>
      </c>
      <c r="H43" s="29">
        <v>20</v>
      </c>
      <c r="I43" s="53">
        <v>20</v>
      </c>
      <c r="J43" s="29">
        <v>20</v>
      </c>
      <c r="K43" s="53">
        <v>26</v>
      </c>
      <c r="L43" s="30">
        <v>20</v>
      </c>
      <c r="M43" s="30">
        <v>2</v>
      </c>
      <c r="N43" s="132" t="s">
        <v>868</v>
      </c>
      <c r="O43" s="30"/>
      <c r="P43" s="30"/>
      <c r="Q43" s="206">
        <f t="shared" si="6"/>
        <v>20</v>
      </c>
      <c r="R43" s="206">
        <f t="shared" si="7"/>
        <v>20</v>
      </c>
      <c r="S43" s="206">
        <f t="shared" si="8"/>
        <v>20</v>
      </c>
      <c r="T43" s="206">
        <f t="shared" si="9"/>
        <v>20</v>
      </c>
      <c r="U43" s="206">
        <f t="shared" si="10"/>
        <v>26</v>
      </c>
      <c r="V43" s="206">
        <f t="shared" si="11"/>
        <v>20</v>
      </c>
    </row>
    <row r="44" spans="1:22" x14ac:dyDescent="0.25">
      <c r="A44" s="129"/>
      <c r="B44" s="129"/>
      <c r="C44" s="207">
        <v>1</v>
      </c>
      <c r="D44" s="207">
        <v>1215</v>
      </c>
      <c r="E44" s="28" t="s">
        <v>221</v>
      </c>
      <c r="F44" s="66"/>
      <c r="G44" s="53">
        <v>60</v>
      </c>
      <c r="H44" s="29">
        <v>60</v>
      </c>
      <c r="I44" s="53">
        <v>60</v>
      </c>
      <c r="J44" s="29">
        <v>60</v>
      </c>
      <c r="K44" s="53">
        <v>40</v>
      </c>
      <c r="L44" s="30">
        <v>60</v>
      </c>
      <c r="M44" s="30">
        <v>2</v>
      </c>
      <c r="N44" s="132" t="s">
        <v>868</v>
      </c>
      <c r="O44" s="30"/>
      <c r="P44" s="30"/>
      <c r="Q44" s="206">
        <f t="shared" si="6"/>
        <v>60</v>
      </c>
      <c r="R44" s="206">
        <f t="shared" si="7"/>
        <v>60</v>
      </c>
      <c r="S44" s="206">
        <f t="shared" si="8"/>
        <v>60</v>
      </c>
      <c r="T44" s="206">
        <f t="shared" si="9"/>
        <v>60</v>
      </c>
      <c r="U44" s="206">
        <f t="shared" si="10"/>
        <v>40</v>
      </c>
      <c r="V44" s="206">
        <f t="shared" si="11"/>
        <v>60</v>
      </c>
    </row>
    <row r="45" spans="1:22" x14ac:dyDescent="0.25">
      <c r="A45" s="129" t="s">
        <v>592</v>
      </c>
      <c r="B45" s="129">
        <v>1</v>
      </c>
      <c r="C45" s="207">
        <v>1</v>
      </c>
      <c r="D45" s="207">
        <v>1220</v>
      </c>
      <c r="E45" s="102" t="s">
        <v>566</v>
      </c>
      <c r="F45" s="66" t="s">
        <v>303</v>
      </c>
      <c r="G45" s="53">
        <v>10</v>
      </c>
      <c r="H45" s="103">
        <v>10</v>
      </c>
      <c r="I45" s="53">
        <v>10</v>
      </c>
      <c r="J45" s="103">
        <v>10</v>
      </c>
      <c r="K45" s="53">
        <v>10</v>
      </c>
      <c r="L45" s="104">
        <v>10</v>
      </c>
      <c r="M45" s="104">
        <v>1</v>
      </c>
      <c r="N45" s="195" t="s">
        <v>868</v>
      </c>
      <c r="O45" s="104"/>
      <c r="P45" s="104"/>
      <c r="Q45" s="206">
        <f t="shared" si="6"/>
        <v>0</v>
      </c>
      <c r="R45" s="206">
        <f t="shared" si="7"/>
        <v>0</v>
      </c>
      <c r="S45" s="206">
        <f t="shared" si="8"/>
        <v>0</v>
      </c>
      <c r="T45" s="206">
        <f t="shared" si="9"/>
        <v>0</v>
      </c>
      <c r="U45" s="206">
        <f t="shared" si="10"/>
        <v>0</v>
      </c>
      <c r="V45" s="206">
        <f t="shared" si="11"/>
        <v>0</v>
      </c>
    </row>
    <row r="46" spans="1:22" x14ac:dyDescent="0.25">
      <c r="A46" s="129"/>
      <c r="B46" s="129"/>
      <c r="C46" s="207">
        <v>1</v>
      </c>
      <c r="D46" s="207">
        <v>1225</v>
      </c>
      <c r="E46" s="28" t="s">
        <v>869</v>
      </c>
      <c r="F46" s="66"/>
      <c r="G46" s="53">
        <v>24</v>
      </c>
      <c r="H46" s="29">
        <v>28</v>
      </c>
      <c r="I46" s="53">
        <v>24</v>
      </c>
      <c r="J46" s="29">
        <v>28</v>
      </c>
      <c r="K46" s="53">
        <v>36</v>
      </c>
      <c r="L46" s="30">
        <v>35</v>
      </c>
      <c r="M46" s="30">
        <v>2</v>
      </c>
      <c r="N46" s="132" t="s">
        <v>868</v>
      </c>
      <c r="O46" s="30"/>
      <c r="P46" s="30"/>
      <c r="Q46" s="206">
        <f t="shared" si="6"/>
        <v>24</v>
      </c>
      <c r="R46" s="206">
        <f t="shared" si="7"/>
        <v>28</v>
      </c>
      <c r="S46" s="206">
        <f t="shared" si="8"/>
        <v>24</v>
      </c>
      <c r="T46" s="206">
        <f t="shared" si="9"/>
        <v>28</v>
      </c>
      <c r="U46" s="206">
        <f t="shared" si="10"/>
        <v>36</v>
      </c>
      <c r="V46" s="206">
        <f t="shared" si="11"/>
        <v>35</v>
      </c>
    </row>
    <row r="47" spans="1:22" x14ac:dyDescent="0.25">
      <c r="A47" s="129"/>
      <c r="B47" s="129"/>
      <c r="C47" s="207">
        <v>1</v>
      </c>
      <c r="D47" s="207">
        <v>1230</v>
      </c>
      <c r="E47" s="2" t="s">
        <v>219</v>
      </c>
      <c r="F47" s="29"/>
      <c r="G47" s="53">
        <v>15</v>
      </c>
      <c r="H47" s="29">
        <v>15</v>
      </c>
      <c r="I47" s="53">
        <v>15</v>
      </c>
      <c r="J47" s="29">
        <v>15</v>
      </c>
      <c r="K47" s="53">
        <v>15</v>
      </c>
      <c r="L47" s="30">
        <v>15</v>
      </c>
      <c r="M47" s="30">
        <v>2</v>
      </c>
      <c r="N47" s="132" t="s">
        <v>868</v>
      </c>
      <c r="O47" s="30"/>
      <c r="P47" s="30"/>
      <c r="Q47" s="206">
        <f t="shared" si="6"/>
        <v>15</v>
      </c>
      <c r="R47" s="206">
        <f t="shared" si="7"/>
        <v>15</v>
      </c>
      <c r="S47" s="206">
        <f t="shared" si="8"/>
        <v>15</v>
      </c>
      <c r="T47" s="206">
        <f t="shared" si="9"/>
        <v>15</v>
      </c>
      <c r="U47" s="206">
        <f t="shared" si="10"/>
        <v>15</v>
      </c>
      <c r="V47" s="206">
        <f t="shared" si="11"/>
        <v>15</v>
      </c>
    </row>
    <row r="48" spans="1:22" x14ac:dyDescent="0.25">
      <c r="A48" s="129"/>
      <c r="B48" s="129"/>
      <c r="C48" s="207">
        <v>1</v>
      </c>
      <c r="D48" s="207">
        <v>1235</v>
      </c>
      <c r="E48" s="2" t="s">
        <v>4</v>
      </c>
      <c r="F48" s="29"/>
      <c r="G48" s="53">
        <v>65</v>
      </c>
      <c r="H48" s="29">
        <f>G48</f>
        <v>65</v>
      </c>
      <c r="I48" s="53">
        <v>65</v>
      </c>
      <c r="J48" s="29">
        <v>105</v>
      </c>
      <c r="K48" s="53">
        <v>90</v>
      </c>
      <c r="L48" s="30">
        <v>75</v>
      </c>
      <c r="M48" s="30">
        <v>2</v>
      </c>
      <c r="N48" s="132" t="s">
        <v>868</v>
      </c>
      <c r="O48" s="30"/>
      <c r="P48" s="30"/>
      <c r="Q48" s="206">
        <f t="shared" si="6"/>
        <v>65</v>
      </c>
      <c r="R48" s="206">
        <f t="shared" si="7"/>
        <v>65</v>
      </c>
      <c r="S48" s="206">
        <f t="shared" si="8"/>
        <v>65</v>
      </c>
      <c r="T48" s="206">
        <f t="shared" si="9"/>
        <v>105</v>
      </c>
      <c r="U48" s="206">
        <f t="shared" si="10"/>
        <v>90</v>
      </c>
      <c r="V48" s="206">
        <f t="shared" si="11"/>
        <v>75</v>
      </c>
    </row>
    <row r="49" spans="1:22" x14ac:dyDescent="0.25">
      <c r="A49" s="129" t="s">
        <v>594</v>
      </c>
      <c r="B49" s="129">
        <v>1</v>
      </c>
      <c r="C49" s="207">
        <v>1</v>
      </c>
      <c r="D49" s="207">
        <v>1240</v>
      </c>
      <c r="E49" s="102" t="s">
        <v>429</v>
      </c>
      <c r="F49" s="103" t="s">
        <v>303</v>
      </c>
      <c r="G49" s="53">
        <v>5</v>
      </c>
      <c r="H49" s="103">
        <v>5</v>
      </c>
      <c r="I49" s="53">
        <v>5</v>
      </c>
      <c r="J49" s="103">
        <v>5</v>
      </c>
      <c r="K49" s="53">
        <v>5</v>
      </c>
      <c r="L49" s="104">
        <v>5</v>
      </c>
      <c r="M49" s="104">
        <v>1</v>
      </c>
      <c r="N49" s="195" t="s">
        <v>868</v>
      </c>
      <c r="O49" s="104"/>
      <c r="P49" s="104"/>
      <c r="Q49" s="206">
        <f t="shared" si="6"/>
        <v>0</v>
      </c>
      <c r="R49" s="206">
        <f t="shared" si="7"/>
        <v>0</v>
      </c>
      <c r="S49" s="206">
        <f t="shared" si="8"/>
        <v>0</v>
      </c>
      <c r="T49" s="206">
        <f t="shared" si="9"/>
        <v>0</v>
      </c>
      <c r="U49" s="206">
        <f t="shared" si="10"/>
        <v>0</v>
      </c>
      <c r="V49" s="206">
        <f t="shared" si="11"/>
        <v>0</v>
      </c>
    </row>
    <row r="50" spans="1:22" x14ac:dyDescent="0.25">
      <c r="A50" s="129"/>
      <c r="B50" s="129"/>
      <c r="C50" s="207">
        <v>1</v>
      </c>
      <c r="D50" s="207">
        <v>1245</v>
      </c>
      <c r="E50" s="2" t="s">
        <v>5</v>
      </c>
      <c r="F50" s="29"/>
      <c r="G50" s="53">
        <v>60</v>
      </c>
      <c r="H50" s="29">
        <v>65</v>
      </c>
      <c r="I50" s="53">
        <v>60</v>
      </c>
      <c r="J50" s="29">
        <v>65</v>
      </c>
      <c r="K50" s="53">
        <v>75</v>
      </c>
      <c r="L50" s="30">
        <v>80</v>
      </c>
      <c r="M50" s="30">
        <v>2</v>
      </c>
      <c r="N50" s="132" t="s">
        <v>868</v>
      </c>
      <c r="O50" s="30"/>
      <c r="P50" s="30"/>
      <c r="Q50" s="206">
        <f t="shared" si="6"/>
        <v>60</v>
      </c>
      <c r="R50" s="206">
        <f t="shared" si="7"/>
        <v>65</v>
      </c>
      <c r="S50" s="206">
        <f t="shared" si="8"/>
        <v>60</v>
      </c>
      <c r="T50" s="206">
        <f t="shared" si="9"/>
        <v>65</v>
      </c>
      <c r="U50" s="206">
        <f t="shared" si="10"/>
        <v>75</v>
      </c>
      <c r="V50" s="206">
        <f t="shared" si="11"/>
        <v>80</v>
      </c>
    </row>
    <row r="51" spans="1:22" x14ac:dyDescent="0.25">
      <c r="A51" s="129"/>
      <c r="B51" s="129"/>
      <c r="C51" s="207">
        <v>1</v>
      </c>
      <c r="D51" s="207">
        <v>1250</v>
      </c>
      <c r="E51" s="2" t="s">
        <v>395</v>
      </c>
      <c r="F51" s="29"/>
      <c r="G51" s="53">
        <v>80</v>
      </c>
      <c r="H51" s="29">
        <v>90</v>
      </c>
      <c r="I51" s="53">
        <v>80</v>
      </c>
      <c r="J51" s="29">
        <v>90</v>
      </c>
      <c r="K51" s="53">
        <v>120</v>
      </c>
      <c r="L51" s="30">
        <v>120</v>
      </c>
      <c r="M51" s="30">
        <v>2</v>
      </c>
      <c r="N51" s="132" t="s">
        <v>868</v>
      </c>
      <c r="O51" s="30"/>
      <c r="P51" s="30"/>
      <c r="Q51" s="206">
        <f t="shared" si="6"/>
        <v>80</v>
      </c>
      <c r="R51" s="206">
        <f t="shared" si="7"/>
        <v>90</v>
      </c>
      <c r="S51" s="206">
        <f t="shared" si="8"/>
        <v>80</v>
      </c>
      <c r="T51" s="206">
        <f t="shared" si="9"/>
        <v>90</v>
      </c>
      <c r="U51" s="206">
        <f t="shared" si="10"/>
        <v>120</v>
      </c>
      <c r="V51" s="206">
        <f t="shared" si="11"/>
        <v>120</v>
      </c>
    </row>
    <row r="52" spans="1:22" x14ac:dyDescent="0.25">
      <c r="A52" s="129" t="s">
        <v>572</v>
      </c>
      <c r="B52" s="129">
        <v>1</v>
      </c>
      <c r="C52" s="207">
        <v>1</v>
      </c>
      <c r="D52" s="207">
        <v>1255</v>
      </c>
      <c r="E52" s="102" t="s">
        <v>425</v>
      </c>
      <c r="F52" s="103" t="s">
        <v>303</v>
      </c>
      <c r="G52" s="53">
        <v>10</v>
      </c>
      <c r="H52" s="103">
        <v>10</v>
      </c>
      <c r="I52" s="53">
        <v>10</v>
      </c>
      <c r="J52" s="103">
        <v>10</v>
      </c>
      <c r="K52" s="53">
        <v>10</v>
      </c>
      <c r="L52" s="104">
        <v>10</v>
      </c>
      <c r="M52" s="104">
        <v>1</v>
      </c>
      <c r="N52" s="195" t="s">
        <v>868</v>
      </c>
      <c r="O52" s="104"/>
      <c r="P52" s="104"/>
      <c r="Q52" s="206">
        <f t="shared" si="6"/>
        <v>0</v>
      </c>
      <c r="R52" s="206">
        <f t="shared" si="7"/>
        <v>0</v>
      </c>
      <c r="S52" s="206">
        <f t="shared" si="8"/>
        <v>0</v>
      </c>
      <c r="T52" s="206">
        <f t="shared" si="9"/>
        <v>0</v>
      </c>
      <c r="U52" s="206">
        <f t="shared" si="10"/>
        <v>0</v>
      </c>
      <c r="V52" s="206">
        <f t="shared" si="11"/>
        <v>0</v>
      </c>
    </row>
    <row r="53" spans="1:22" x14ac:dyDescent="0.25">
      <c r="A53" s="129" t="s">
        <v>575</v>
      </c>
      <c r="B53" s="129">
        <v>0</v>
      </c>
      <c r="C53" s="207">
        <v>1</v>
      </c>
      <c r="D53" s="207">
        <v>1260</v>
      </c>
      <c r="E53" s="102" t="s">
        <v>431</v>
      </c>
      <c r="F53" s="103" t="s">
        <v>303</v>
      </c>
      <c r="G53" s="53">
        <v>7</v>
      </c>
      <c r="H53" s="103">
        <v>7</v>
      </c>
      <c r="I53" s="53">
        <v>7</v>
      </c>
      <c r="J53" s="103">
        <v>7</v>
      </c>
      <c r="K53" s="53">
        <v>7</v>
      </c>
      <c r="L53" s="104">
        <v>7</v>
      </c>
      <c r="M53" s="104">
        <v>1</v>
      </c>
      <c r="N53" s="195" t="s">
        <v>868</v>
      </c>
      <c r="O53" s="104"/>
      <c r="P53" s="104"/>
      <c r="Q53" s="206">
        <f t="shared" si="6"/>
        <v>0</v>
      </c>
      <c r="R53" s="206">
        <f t="shared" si="7"/>
        <v>0</v>
      </c>
      <c r="S53" s="206">
        <f t="shared" si="8"/>
        <v>0</v>
      </c>
      <c r="T53" s="206">
        <f t="shared" si="9"/>
        <v>0</v>
      </c>
      <c r="U53" s="206">
        <f t="shared" si="10"/>
        <v>0</v>
      </c>
      <c r="V53" s="206">
        <f t="shared" si="11"/>
        <v>0</v>
      </c>
    </row>
    <row r="54" spans="1:22" x14ac:dyDescent="0.25">
      <c r="A54" s="129" t="s">
        <v>575</v>
      </c>
      <c r="B54" s="129">
        <v>1</v>
      </c>
      <c r="C54" s="207">
        <v>1</v>
      </c>
      <c r="D54" s="207">
        <v>1265</v>
      </c>
      <c r="E54" s="102" t="s">
        <v>430</v>
      </c>
      <c r="F54" s="103" t="s">
        <v>303</v>
      </c>
      <c r="G54" s="53">
        <v>7</v>
      </c>
      <c r="H54" s="103">
        <v>7</v>
      </c>
      <c r="I54" s="53">
        <v>7</v>
      </c>
      <c r="J54" s="103">
        <v>7</v>
      </c>
      <c r="K54" s="53">
        <v>7</v>
      </c>
      <c r="L54" s="104">
        <v>7</v>
      </c>
      <c r="M54" s="104">
        <v>1</v>
      </c>
      <c r="N54" s="195" t="s">
        <v>868</v>
      </c>
      <c r="O54" s="104"/>
      <c r="P54" s="104"/>
      <c r="Q54" s="206">
        <f t="shared" si="6"/>
        <v>0</v>
      </c>
      <c r="R54" s="206">
        <f t="shared" si="7"/>
        <v>0</v>
      </c>
      <c r="S54" s="206">
        <f t="shared" si="8"/>
        <v>0</v>
      </c>
      <c r="T54" s="206">
        <f t="shared" si="9"/>
        <v>0</v>
      </c>
      <c r="U54" s="206">
        <f t="shared" si="10"/>
        <v>0</v>
      </c>
      <c r="V54" s="206">
        <f t="shared" si="11"/>
        <v>0</v>
      </c>
    </row>
    <row r="55" spans="1:22" x14ac:dyDescent="0.25">
      <c r="A55" s="129"/>
      <c r="B55" s="129"/>
      <c r="C55" s="207">
        <v>1</v>
      </c>
      <c r="D55" s="207">
        <v>1270</v>
      </c>
      <c r="E55" s="2" t="s">
        <v>7</v>
      </c>
      <c r="F55" s="29"/>
      <c r="G55" s="53">
        <v>10</v>
      </c>
      <c r="H55" s="29">
        <v>10</v>
      </c>
      <c r="I55" s="53">
        <v>10</v>
      </c>
      <c r="J55" s="29">
        <v>10</v>
      </c>
      <c r="K55" s="53">
        <v>10</v>
      </c>
      <c r="L55" s="30">
        <v>10</v>
      </c>
      <c r="M55" s="30">
        <v>1</v>
      </c>
      <c r="N55" s="30" t="s">
        <v>881</v>
      </c>
      <c r="O55" s="30"/>
      <c r="P55" s="30"/>
      <c r="Q55" s="206">
        <f t="shared" si="6"/>
        <v>10</v>
      </c>
      <c r="R55" s="206">
        <f t="shared" si="7"/>
        <v>10</v>
      </c>
      <c r="S55" s="206">
        <f t="shared" si="8"/>
        <v>10</v>
      </c>
      <c r="T55" s="206">
        <f t="shared" si="9"/>
        <v>10</v>
      </c>
      <c r="U55" s="206">
        <f t="shared" si="10"/>
        <v>10</v>
      </c>
      <c r="V55" s="206">
        <f t="shared" si="11"/>
        <v>10</v>
      </c>
    </row>
    <row r="56" spans="1:22" x14ac:dyDescent="0.25">
      <c r="A56" s="129"/>
      <c r="B56" s="129"/>
      <c r="C56" s="207">
        <v>1</v>
      </c>
      <c r="D56" s="207">
        <v>1275</v>
      </c>
      <c r="E56" s="2" t="s">
        <v>272</v>
      </c>
      <c r="F56" s="29"/>
      <c r="G56" s="53">
        <v>25</v>
      </c>
      <c r="H56" s="29">
        <v>25</v>
      </c>
      <c r="I56" s="53">
        <v>25</v>
      </c>
      <c r="J56" s="29">
        <v>25</v>
      </c>
      <c r="K56" s="53">
        <v>25</v>
      </c>
      <c r="L56" s="30">
        <v>25</v>
      </c>
      <c r="M56" s="30">
        <v>1</v>
      </c>
      <c r="N56" s="209" t="s">
        <v>881</v>
      </c>
      <c r="O56" s="30"/>
      <c r="P56" s="30"/>
      <c r="Q56" s="206">
        <f t="shared" si="6"/>
        <v>25</v>
      </c>
      <c r="R56" s="206">
        <f t="shared" si="7"/>
        <v>25</v>
      </c>
      <c r="S56" s="206">
        <f t="shared" si="8"/>
        <v>25</v>
      </c>
      <c r="T56" s="206">
        <f t="shared" si="9"/>
        <v>25</v>
      </c>
      <c r="U56" s="206">
        <f t="shared" si="10"/>
        <v>25</v>
      </c>
      <c r="V56" s="206">
        <f t="shared" si="11"/>
        <v>25</v>
      </c>
    </row>
    <row r="57" spans="1:22" x14ac:dyDescent="0.25">
      <c r="A57" s="129"/>
      <c r="B57" s="129"/>
      <c r="C57" s="207">
        <v>1</v>
      </c>
      <c r="D57" s="207">
        <v>1280</v>
      </c>
      <c r="E57" s="2" t="s">
        <v>597</v>
      </c>
      <c r="F57" s="29"/>
      <c r="G57" s="53">
        <v>15</v>
      </c>
      <c r="H57" s="29">
        <v>15</v>
      </c>
      <c r="I57" s="53">
        <v>15</v>
      </c>
      <c r="J57" s="29">
        <v>15</v>
      </c>
      <c r="K57" s="53">
        <v>15</v>
      </c>
      <c r="L57" s="30">
        <v>15</v>
      </c>
      <c r="M57" s="30">
        <v>1</v>
      </c>
      <c r="N57" s="209" t="s">
        <v>881</v>
      </c>
      <c r="O57" s="30"/>
      <c r="P57" s="30"/>
      <c r="Q57" s="206">
        <f t="shared" si="6"/>
        <v>15</v>
      </c>
      <c r="R57" s="206">
        <f t="shared" si="7"/>
        <v>15</v>
      </c>
      <c r="S57" s="206">
        <f t="shared" si="8"/>
        <v>15</v>
      </c>
      <c r="T57" s="206">
        <f t="shared" si="9"/>
        <v>15</v>
      </c>
      <c r="U57" s="206">
        <f t="shared" si="10"/>
        <v>15</v>
      </c>
      <c r="V57" s="206">
        <f t="shared" si="11"/>
        <v>15</v>
      </c>
    </row>
    <row r="58" spans="1:22" x14ac:dyDescent="0.25">
      <c r="A58" s="129" t="s">
        <v>574</v>
      </c>
      <c r="B58" s="129">
        <v>1</v>
      </c>
      <c r="C58" s="207">
        <v>1</v>
      </c>
      <c r="D58" s="207">
        <v>1285</v>
      </c>
      <c r="E58" s="71" t="s">
        <v>432</v>
      </c>
      <c r="F58" s="103" t="s">
        <v>303</v>
      </c>
      <c r="G58" s="53">
        <v>25</v>
      </c>
      <c r="H58" s="103">
        <v>25</v>
      </c>
      <c r="I58" s="53">
        <v>25</v>
      </c>
      <c r="J58" s="103">
        <v>25</v>
      </c>
      <c r="K58" s="53">
        <v>25</v>
      </c>
      <c r="L58" s="104">
        <v>25</v>
      </c>
      <c r="M58" s="104">
        <v>1</v>
      </c>
      <c r="N58" s="209" t="s">
        <v>881</v>
      </c>
      <c r="O58" s="104"/>
      <c r="P58" s="104"/>
      <c r="Q58" s="206">
        <f t="shared" si="6"/>
        <v>0</v>
      </c>
      <c r="R58" s="206">
        <f t="shared" si="7"/>
        <v>0</v>
      </c>
      <c r="S58" s="206">
        <f t="shared" si="8"/>
        <v>0</v>
      </c>
      <c r="T58" s="206">
        <f t="shared" si="9"/>
        <v>0</v>
      </c>
      <c r="U58" s="206">
        <f t="shared" si="10"/>
        <v>0</v>
      </c>
      <c r="V58" s="206">
        <f t="shared" si="11"/>
        <v>0</v>
      </c>
    </row>
    <row r="59" spans="1:22" x14ac:dyDescent="0.25">
      <c r="A59" s="129"/>
      <c r="B59" s="129"/>
      <c r="C59" s="207">
        <v>1</v>
      </c>
      <c r="D59" s="207">
        <v>1290</v>
      </c>
      <c r="E59" s="2" t="s">
        <v>273</v>
      </c>
      <c r="F59" s="29"/>
      <c r="G59" s="53">
        <v>70</v>
      </c>
      <c r="H59" s="29">
        <v>70</v>
      </c>
      <c r="I59" s="53">
        <v>70</v>
      </c>
      <c r="J59" s="29">
        <v>70</v>
      </c>
      <c r="K59" s="53">
        <v>70</v>
      </c>
      <c r="L59" s="30">
        <v>70</v>
      </c>
      <c r="M59" s="30">
        <v>1</v>
      </c>
      <c r="N59" s="209" t="s">
        <v>881</v>
      </c>
      <c r="O59" s="30"/>
      <c r="P59" s="30"/>
      <c r="Q59" s="206">
        <f t="shared" si="6"/>
        <v>70</v>
      </c>
      <c r="R59" s="206">
        <f t="shared" si="7"/>
        <v>70</v>
      </c>
      <c r="S59" s="206">
        <f t="shared" si="8"/>
        <v>70</v>
      </c>
      <c r="T59" s="206">
        <f t="shared" si="9"/>
        <v>70</v>
      </c>
      <c r="U59" s="206">
        <f t="shared" si="10"/>
        <v>70</v>
      </c>
      <c r="V59" s="206">
        <f t="shared" si="11"/>
        <v>70</v>
      </c>
    </row>
    <row r="60" spans="1:22" x14ac:dyDescent="0.25">
      <c r="A60" s="129" t="s">
        <v>573</v>
      </c>
      <c r="B60" s="129">
        <v>1</v>
      </c>
      <c r="C60" s="207">
        <v>1</v>
      </c>
      <c r="D60" s="207">
        <v>1295</v>
      </c>
      <c r="E60" s="71" t="s">
        <v>414</v>
      </c>
      <c r="F60" s="103" t="s">
        <v>303</v>
      </c>
      <c r="G60" s="53">
        <v>20</v>
      </c>
      <c r="H60" s="103">
        <v>20</v>
      </c>
      <c r="I60" s="53">
        <v>20</v>
      </c>
      <c r="J60" s="103">
        <v>20</v>
      </c>
      <c r="K60" s="53">
        <v>20</v>
      </c>
      <c r="L60" s="104">
        <v>20</v>
      </c>
      <c r="M60" s="104">
        <v>1</v>
      </c>
      <c r="N60" s="209" t="s">
        <v>881</v>
      </c>
      <c r="O60" s="104"/>
      <c r="P60" s="104"/>
      <c r="Q60" s="206">
        <f t="shared" si="6"/>
        <v>0</v>
      </c>
      <c r="R60" s="206">
        <f t="shared" si="7"/>
        <v>0</v>
      </c>
      <c r="S60" s="206">
        <f t="shared" si="8"/>
        <v>0</v>
      </c>
      <c r="T60" s="206">
        <f t="shared" si="9"/>
        <v>0</v>
      </c>
      <c r="U60" s="206">
        <f t="shared" si="10"/>
        <v>0</v>
      </c>
      <c r="V60" s="206">
        <f t="shared" si="11"/>
        <v>0</v>
      </c>
    </row>
    <row r="61" spans="1:22" x14ac:dyDescent="0.25">
      <c r="A61" s="129"/>
      <c r="B61" s="129"/>
      <c r="C61" s="207">
        <v>1</v>
      </c>
      <c r="D61" s="207">
        <v>1300</v>
      </c>
      <c r="E61" s="2" t="s">
        <v>275</v>
      </c>
      <c r="F61" s="29"/>
      <c r="G61" s="53">
        <v>20</v>
      </c>
      <c r="H61" s="29">
        <v>20</v>
      </c>
      <c r="I61" s="53">
        <v>20</v>
      </c>
      <c r="J61" s="29">
        <v>20</v>
      </c>
      <c r="K61" s="53">
        <v>20</v>
      </c>
      <c r="L61" s="30">
        <v>20</v>
      </c>
      <c r="M61" s="30">
        <v>1</v>
      </c>
      <c r="N61" s="209" t="s">
        <v>881</v>
      </c>
      <c r="O61" s="30"/>
      <c r="P61" s="30"/>
      <c r="Q61" s="206">
        <f t="shared" si="6"/>
        <v>20</v>
      </c>
      <c r="R61" s="206">
        <f t="shared" si="7"/>
        <v>20</v>
      </c>
      <c r="S61" s="206">
        <f t="shared" si="8"/>
        <v>20</v>
      </c>
      <c r="T61" s="206">
        <f t="shared" si="9"/>
        <v>20</v>
      </c>
      <c r="U61" s="206">
        <f t="shared" si="10"/>
        <v>20</v>
      </c>
      <c r="V61" s="206">
        <f t="shared" si="11"/>
        <v>20</v>
      </c>
    </row>
    <row r="62" spans="1:22" x14ac:dyDescent="0.25">
      <c r="A62" s="129"/>
      <c r="B62" s="129"/>
      <c r="C62" s="207">
        <v>1</v>
      </c>
      <c r="D62" s="207">
        <v>1305</v>
      </c>
      <c r="E62" s="2" t="s">
        <v>274</v>
      </c>
      <c r="F62" s="29"/>
      <c r="G62" s="53">
        <v>20</v>
      </c>
      <c r="H62" s="29">
        <v>20</v>
      </c>
      <c r="I62" s="53">
        <v>20</v>
      </c>
      <c r="J62" s="29">
        <v>20</v>
      </c>
      <c r="K62" s="53">
        <v>20</v>
      </c>
      <c r="L62" s="30">
        <v>20</v>
      </c>
      <c r="M62" s="30">
        <v>1</v>
      </c>
      <c r="N62" s="209" t="s">
        <v>881</v>
      </c>
      <c r="O62" s="30"/>
      <c r="P62" s="30"/>
      <c r="Q62" s="206">
        <f t="shared" si="6"/>
        <v>20</v>
      </c>
      <c r="R62" s="206">
        <f t="shared" si="7"/>
        <v>20</v>
      </c>
      <c r="S62" s="206">
        <f t="shared" si="8"/>
        <v>20</v>
      </c>
      <c r="T62" s="206">
        <f t="shared" si="9"/>
        <v>20</v>
      </c>
      <c r="U62" s="206">
        <f t="shared" si="10"/>
        <v>20</v>
      </c>
      <c r="V62" s="206">
        <f t="shared" si="11"/>
        <v>20</v>
      </c>
    </row>
    <row r="63" spans="1:22" x14ac:dyDescent="0.25">
      <c r="A63" s="129"/>
      <c r="B63" s="129"/>
      <c r="C63" s="207">
        <v>1</v>
      </c>
      <c r="D63" s="207">
        <v>1310</v>
      </c>
      <c r="E63" s="2" t="s">
        <v>8</v>
      </c>
      <c r="F63" s="29"/>
      <c r="G63" s="53">
        <v>3</v>
      </c>
      <c r="H63" s="29">
        <f>G63</f>
        <v>3</v>
      </c>
      <c r="I63" s="53">
        <f>H63</f>
        <v>3</v>
      </c>
      <c r="J63" s="29">
        <f>I63</f>
        <v>3</v>
      </c>
      <c r="K63" s="53">
        <f>J63</f>
        <v>3</v>
      </c>
      <c r="L63" s="30">
        <v>3</v>
      </c>
      <c r="M63" s="30">
        <v>1</v>
      </c>
      <c r="N63" s="209" t="s">
        <v>881</v>
      </c>
      <c r="O63" s="30"/>
      <c r="P63" s="30"/>
      <c r="Q63" s="206">
        <f t="shared" si="6"/>
        <v>3</v>
      </c>
      <c r="R63" s="206">
        <f t="shared" si="7"/>
        <v>3</v>
      </c>
      <c r="S63" s="206">
        <f t="shared" si="8"/>
        <v>3</v>
      </c>
      <c r="T63" s="206">
        <f t="shared" si="9"/>
        <v>3</v>
      </c>
      <c r="U63" s="206">
        <f t="shared" si="10"/>
        <v>3</v>
      </c>
      <c r="V63" s="206">
        <f t="shared" si="11"/>
        <v>3</v>
      </c>
    </row>
    <row r="64" spans="1:22" ht="14.25" customHeight="1" x14ac:dyDescent="0.25">
      <c r="A64" s="129" t="s">
        <v>576</v>
      </c>
      <c r="B64" s="129">
        <v>1</v>
      </c>
      <c r="C64" s="207">
        <v>1</v>
      </c>
      <c r="D64" s="207">
        <v>1315</v>
      </c>
      <c r="E64" s="71" t="s">
        <v>434</v>
      </c>
      <c r="F64" s="29" t="s">
        <v>303</v>
      </c>
      <c r="G64" s="53">
        <v>0</v>
      </c>
      <c r="H64" s="29">
        <v>0</v>
      </c>
      <c r="I64" s="53">
        <v>30</v>
      </c>
      <c r="J64" s="29">
        <v>30</v>
      </c>
      <c r="K64" s="53">
        <v>30</v>
      </c>
      <c r="L64" s="30">
        <v>30</v>
      </c>
      <c r="M64" s="30">
        <v>1</v>
      </c>
      <c r="N64" s="209" t="s">
        <v>881</v>
      </c>
      <c r="O64" s="30"/>
      <c r="P64" s="30"/>
      <c r="Q64" s="206">
        <f t="shared" si="6"/>
        <v>0</v>
      </c>
      <c r="R64" s="206">
        <f t="shared" si="7"/>
        <v>0</v>
      </c>
      <c r="S64" s="206">
        <f t="shared" si="8"/>
        <v>0</v>
      </c>
      <c r="T64" s="206">
        <f t="shared" si="9"/>
        <v>0</v>
      </c>
      <c r="U64" s="206">
        <f t="shared" si="10"/>
        <v>0</v>
      </c>
      <c r="V64" s="206">
        <f t="shared" si="11"/>
        <v>0</v>
      </c>
    </row>
    <row r="65" spans="1:22" x14ac:dyDescent="0.25">
      <c r="A65" s="129" t="s">
        <v>577</v>
      </c>
      <c r="B65" s="129">
        <v>1</v>
      </c>
      <c r="C65" s="207">
        <v>1</v>
      </c>
      <c r="D65" s="207">
        <v>1320</v>
      </c>
      <c r="E65" s="71" t="s">
        <v>433</v>
      </c>
      <c r="F65" s="103" t="s">
        <v>303</v>
      </c>
      <c r="G65" s="53">
        <v>0</v>
      </c>
      <c r="H65" s="103">
        <v>0</v>
      </c>
      <c r="I65" s="53">
        <v>10</v>
      </c>
      <c r="J65" s="103">
        <v>10</v>
      </c>
      <c r="K65" s="53">
        <v>10</v>
      </c>
      <c r="L65" s="104">
        <v>10</v>
      </c>
      <c r="M65" s="104">
        <v>1</v>
      </c>
      <c r="N65" s="209" t="s">
        <v>881</v>
      </c>
      <c r="O65" s="104"/>
      <c r="P65" s="104"/>
      <c r="Q65" s="206">
        <f t="shared" si="6"/>
        <v>0</v>
      </c>
      <c r="R65" s="206">
        <f t="shared" si="7"/>
        <v>0</v>
      </c>
      <c r="S65" s="206">
        <f t="shared" si="8"/>
        <v>0</v>
      </c>
      <c r="T65" s="206">
        <f t="shared" si="9"/>
        <v>0</v>
      </c>
      <c r="U65" s="206">
        <f t="shared" si="10"/>
        <v>0</v>
      </c>
      <c r="V65" s="206">
        <f t="shared" si="11"/>
        <v>0</v>
      </c>
    </row>
    <row r="66" spans="1:22" x14ac:dyDescent="0.25">
      <c r="A66" s="129"/>
      <c r="B66" s="129"/>
      <c r="C66" s="207">
        <v>1</v>
      </c>
      <c r="D66" s="207">
        <v>1325</v>
      </c>
      <c r="E66" s="2" t="s">
        <v>276</v>
      </c>
      <c r="F66" s="29"/>
      <c r="G66" s="53">
        <v>15</v>
      </c>
      <c r="H66" s="29">
        <v>15</v>
      </c>
      <c r="I66" s="53">
        <v>15</v>
      </c>
      <c r="J66" s="29">
        <v>15</v>
      </c>
      <c r="K66" s="53">
        <v>15</v>
      </c>
      <c r="L66" s="30">
        <v>15</v>
      </c>
      <c r="M66" s="30">
        <v>1</v>
      </c>
      <c r="N66" s="209" t="s">
        <v>881</v>
      </c>
      <c r="O66" s="30"/>
      <c r="P66" s="30"/>
      <c r="Q66" s="206">
        <f t="shared" si="6"/>
        <v>15</v>
      </c>
      <c r="R66" s="206">
        <f t="shared" si="7"/>
        <v>15</v>
      </c>
      <c r="S66" s="206">
        <f t="shared" si="8"/>
        <v>15</v>
      </c>
      <c r="T66" s="206">
        <f t="shared" si="9"/>
        <v>15</v>
      </c>
      <c r="U66" s="206">
        <f t="shared" si="10"/>
        <v>15</v>
      </c>
      <c r="V66" s="206">
        <f t="shared" si="11"/>
        <v>15</v>
      </c>
    </row>
    <row r="67" spans="1:22" x14ac:dyDescent="0.25">
      <c r="A67" s="129"/>
      <c r="B67" s="129"/>
      <c r="C67" s="207">
        <v>1</v>
      </c>
      <c r="D67" s="207">
        <v>1330</v>
      </c>
      <c r="E67" s="2" t="s">
        <v>870</v>
      </c>
      <c r="F67" s="29"/>
      <c r="G67" s="53">
        <v>25</v>
      </c>
      <c r="H67" s="29">
        <v>25</v>
      </c>
      <c r="I67" s="53">
        <v>25</v>
      </c>
      <c r="J67" s="29">
        <v>25</v>
      </c>
      <c r="K67" s="53">
        <v>25</v>
      </c>
      <c r="L67" s="30">
        <v>25</v>
      </c>
      <c r="M67" s="30">
        <v>1</v>
      </c>
      <c r="N67" s="209" t="s">
        <v>881</v>
      </c>
      <c r="O67" s="30"/>
      <c r="P67" s="30"/>
      <c r="Q67" s="206">
        <f t="shared" ref="Q67:Q68" si="14">IF($F67="*",0,G67)</f>
        <v>25</v>
      </c>
      <c r="R67" s="206">
        <f t="shared" ref="R67:R68" si="15">IF($F67="*",0,H67)</f>
        <v>25</v>
      </c>
      <c r="S67" s="206">
        <f t="shared" ref="S67:S68" si="16">IF($F67="*",0,I67)</f>
        <v>25</v>
      </c>
      <c r="T67" s="206">
        <f t="shared" ref="T67:T68" si="17">IF($F67="*",0,J67)</f>
        <v>25</v>
      </c>
      <c r="U67" s="206">
        <f t="shared" ref="U67:U68" si="18">IF($F67="*",0,K67)</f>
        <v>25</v>
      </c>
      <c r="V67" s="206">
        <f t="shared" ref="V67:V68" si="19">IF($F67="*",0,L67)</f>
        <v>25</v>
      </c>
    </row>
    <row r="68" spans="1:22" x14ac:dyDescent="0.25">
      <c r="A68" s="129"/>
      <c r="B68" s="129"/>
      <c r="C68" s="207">
        <v>1</v>
      </c>
      <c r="D68" s="207">
        <v>1335</v>
      </c>
      <c r="E68" s="2" t="s">
        <v>878</v>
      </c>
      <c r="F68" s="29"/>
      <c r="G68" s="53">
        <v>20</v>
      </c>
      <c r="H68" s="29">
        <v>20</v>
      </c>
      <c r="I68" s="53">
        <v>20</v>
      </c>
      <c r="J68" s="29">
        <v>20</v>
      </c>
      <c r="K68" s="53">
        <v>20</v>
      </c>
      <c r="L68" s="30">
        <v>20</v>
      </c>
      <c r="M68" s="30">
        <v>1</v>
      </c>
      <c r="N68" s="209" t="s">
        <v>881</v>
      </c>
      <c r="O68" s="30"/>
      <c r="P68" s="30"/>
      <c r="Q68" s="206">
        <f t="shared" si="14"/>
        <v>20</v>
      </c>
      <c r="R68" s="206">
        <f t="shared" si="15"/>
        <v>20</v>
      </c>
      <c r="S68" s="206">
        <f t="shared" si="16"/>
        <v>20</v>
      </c>
      <c r="T68" s="206">
        <f t="shared" si="17"/>
        <v>20</v>
      </c>
      <c r="U68" s="206">
        <f t="shared" si="18"/>
        <v>20</v>
      </c>
      <c r="V68" s="206">
        <f t="shared" si="19"/>
        <v>20</v>
      </c>
    </row>
    <row r="69" spans="1:22" s="32" customFormat="1" x14ac:dyDescent="0.25">
      <c r="A69" s="67"/>
      <c r="B69" s="67"/>
      <c r="C69" s="21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/>
      <c r="R69"/>
      <c r="S69"/>
      <c r="T69"/>
      <c r="U69"/>
      <c r="V69"/>
    </row>
    <row r="70" spans="1:22" x14ac:dyDescent="0.25">
      <c r="C70" s="35"/>
      <c r="D70" s="32"/>
      <c r="E70" s="81" t="s">
        <v>321</v>
      </c>
      <c r="F70" s="82"/>
      <c r="G70" s="82">
        <f t="shared" ref="G70:L70" si="20">SUM(G5:G68)</f>
        <v>1261</v>
      </c>
      <c r="H70" s="82">
        <f t="shared" si="20"/>
        <v>1299</v>
      </c>
      <c r="I70" s="82">
        <f t="shared" si="20"/>
        <v>1301</v>
      </c>
      <c r="J70" s="82">
        <f t="shared" si="20"/>
        <v>1363</v>
      </c>
      <c r="K70" s="82">
        <f t="shared" si="20"/>
        <v>1468</v>
      </c>
      <c r="L70" s="82">
        <f t="shared" si="20"/>
        <v>1453</v>
      </c>
      <c r="M70" s="35"/>
      <c r="N70" s="36"/>
      <c r="O70" s="36"/>
      <c r="P70" s="36"/>
      <c r="Q70" s="30">
        <f>SUM(Q5:Q68)</f>
        <v>1092</v>
      </c>
      <c r="R70" s="30">
        <f>SUM(R5:R68)</f>
        <v>1130</v>
      </c>
      <c r="S70" s="30">
        <f>SUM(S5:S68)</f>
        <v>1092</v>
      </c>
      <c r="T70" s="30">
        <f>SUM(T5:T67)</f>
        <v>1134</v>
      </c>
      <c r="U70" s="30">
        <f>SUM(U5:U67)</f>
        <v>1169</v>
      </c>
      <c r="V70" s="30">
        <f>SUM(V5:V67)</f>
        <v>1204</v>
      </c>
    </row>
    <row r="71" spans="1:22" x14ac:dyDescent="0.25">
      <c r="A71" s="49"/>
      <c r="B71" s="49"/>
      <c r="C71" s="35"/>
      <c r="D71" s="32"/>
      <c r="E71" s="1" t="s">
        <v>320</v>
      </c>
      <c r="F71" s="30"/>
      <c r="G71" s="73">
        <f t="shared" ref="G71:L71" si="21">G70/60</f>
        <v>21.016666666666666</v>
      </c>
      <c r="H71" s="73">
        <f t="shared" si="21"/>
        <v>21.65</v>
      </c>
      <c r="I71" s="73">
        <f t="shared" si="21"/>
        <v>21.683333333333334</v>
      </c>
      <c r="J71" s="73">
        <f t="shared" si="21"/>
        <v>22.716666666666665</v>
      </c>
      <c r="K71" s="73">
        <f t="shared" si="21"/>
        <v>24.466666666666665</v>
      </c>
      <c r="L71" s="73">
        <f t="shared" si="21"/>
        <v>24.216666666666665</v>
      </c>
      <c r="M71" s="32"/>
      <c r="N71" s="36"/>
      <c r="O71" s="36"/>
      <c r="P71" s="36"/>
      <c r="Q71" s="73">
        <f t="shared" ref="Q71:V71" si="22">Q70/60</f>
        <v>18.2</v>
      </c>
      <c r="R71" s="73">
        <f t="shared" si="22"/>
        <v>18.833333333333332</v>
      </c>
      <c r="S71" s="73">
        <f t="shared" si="22"/>
        <v>18.2</v>
      </c>
      <c r="T71" s="73">
        <f t="shared" si="22"/>
        <v>18.899999999999999</v>
      </c>
      <c r="U71" s="73">
        <f t="shared" si="22"/>
        <v>19.483333333333334</v>
      </c>
      <c r="V71" s="73">
        <f t="shared" si="22"/>
        <v>20.066666666666666</v>
      </c>
    </row>
  </sheetData>
  <sortState ref="C2:U41">
    <sortCondition ref="D2"/>
  </sortState>
  <mergeCells count="1">
    <mergeCell ref="C69:P69"/>
  </mergeCells>
  <pageMargins left="0.7" right="0.7" top="0.75" bottom="0.75" header="0.3" footer="0.3"/>
  <pageSetup paperSize="256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111"/>
  <sheetViews>
    <sheetView topLeftCell="B1" workbookViewId="0">
      <pane ySplit="1" topLeftCell="A2" activePane="bottomLeft" state="frozen"/>
      <selection pane="bottomLeft" activeCell="N3" sqref="N3"/>
    </sheetView>
  </sheetViews>
  <sheetFormatPr defaultColWidth="8.85546875" defaultRowHeight="15" x14ac:dyDescent="0.25"/>
  <cols>
    <col min="1" max="1" width="35.85546875" style="67" bestFit="1" customWidth="1"/>
    <col min="2" max="2" width="13.28515625" style="67" bestFit="1" customWidth="1"/>
    <col min="3" max="3" width="7.42578125" style="34" customWidth="1"/>
    <col min="4" max="4" width="8.42578125" style="33" customWidth="1"/>
    <col min="5" max="5" width="46.7109375" customWidth="1"/>
    <col min="6" max="6" width="7.140625" style="67" bestFit="1" customWidth="1"/>
    <col min="7" max="12" width="8.140625" style="67" bestFit="1" customWidth="1"/>
    <col min="13" max="13" width="6.42578125" customWidth="1"/>
    <col min="14" max="14" width="11.42578125" customWidth="1"/>
    <col min="15" max="15" width="12.140625" bestFit="1" customWidth="1"/>
    <col min="16" max="16" width="13.140625" customWidth="1"/>
    <col min="17" max="22" width="8.85546875" style="67"/>
  </cols>
  <sheetData>
    <row r="1" spans="1:22" ht="30" x14ac:dyDescent="0.25">
      <c r="A1" s="146" t="s">
        <v>595</v>
      </c>
      <c r="B1" s="146" t="s">
        <v>547</v>
      </c>
      <c r="C1" s="146" t="s">
        <v>206</v>
      </c>
      <c r="D1" s="146" t="s">
        <v>584</v>
      </c>
      <c r="E1" s="146" t="s">
        <v>585</v>
      </c>
      <c r="F1" s="146" t="s">
        <v>381</v>
      </c>
      <c r="G1" s="133" t="s">
        <v>315</v>
      </c>
      <c r="H1" s="146" t="s">
        <v>316</v>
      </c>
      <c r="I1" s="54" t="s">
        <v>317</v>
      </c>
      <c r="J1" s="146" t="s">
        <v>318</v>
      </c>
      <c r="K1" s="54" t="s">
        <v>319</v>
      </c>
      <c r="L1" s="146" t="s">
        <v>596</v>
      </c>
      <c r="M1" s="146" t="s">
        <v>328</v>
      </c>
      <c r="N1" s="31" t="s">
        <v>648</v>
      </c>
      <c r="O1" s="31" t="s">
        <v>766</v>
      </c>
      <c r="P1" s="31" t="s">
        <v>743</v>
      </c>
      <c r="Q1" s="146" t="s">
        <v>578</v>
      </c>
      <c r="R1" s="146" t="s">
        <v>579</v>
      </c>
      <c r="S1" s="146" t="s">
        <v>580</v>
      </c>
      <c r="T1" s="146" t="s">
        <v>581</v>
      </c>
      <c r="U1" s="146" t="s">
        <v>582</v>
      </c>
      <c r="V1" s="146" t="s">
        <v>583</v>
      </c>
    </row>
    <row r="2" spans="1:22" x14ac:dyDescent="0.25">
      <c r="A2" s="140"/>
      <c r="B2" s="140"/>
      <c r="C2" s="30">
        <v>2</v>
      </c>
      <c r="D2" s="37">
        <v>2005</v>
      </c>
      <c r="E2" s="2" t="s">
        <v>310</v>
      </c>
      <c r="F2" s="115"/>
      <c r="G2" s="144">
        <v>40</v>
      </c>
      <c r="H2" s="144">
        <v>40</v>
      </c>
      <c r="I2" s="144">
        <v>40</v>
      </c>
      <c r="J2" s="144">
        <v>40</v>
      </c>
      <c r="K2" s="144">
        <v>40</v>
      </c>
      <c r="L2" s="144">
        <v>40</v>
      </c>
      <c r="M2" s="2"/>
      <c r="N2" s="30" t="s">
        <v>305</v>
      </c>
      <c r="O2" s="30"/>
      <c r="P2" s="30"/>
      <c r="Q2" s="144">
        <f t="shared" ref="Q2" si="0">IF($F2="*",0,G2)</f>
        <v>40</v>
      </c>
      <c r="R2" s="144">
        <f t="shared" ref="R2" si="1">IF($F2="*",0,H2)</f>
        <v>40</v>
      </c>
      <c r="S2" s="144">
        <f t="shared" ref="S2" si="2">IF($F2="*",0,I2)</f>
        <v>40</v>
      </c>
      <c r="T2" s="144">
        <f t="shared" ref="T2" si="3">IF($F2="*",0,J2)</f>
        <v>40</v>
      </c>
      <c r="U2" s="144">
        <f t="shared" ref="U2" si="4">IF($F2="*",0,K2)</f>
        <v>40</v>
      </c>
      <c r="V2" s="144">
        <f t="shared" ref="V2" si="5">IF($F2="*",0,L2)</f>
        <v>40</v>
      </c>
    </row>
    <row r="3" spans="1:22" x14ac:dyDescent="0.25">
      <c r="A3" s="206"/>
      <c r="B3" s="206"/>
      <c r="C3" s="207">
        <v>2</v>
      </c>
      <c r="D3" s="208">
        <v>2010</v>
      </c>
      <c r="E3" s="2" t="s">
        <v>877</v>
      </c>
      <c r="F3" s="206"/>
      <c r="G3" s="206">
        <v>20</v>
      </c>
      <c r="H3" s="206">
        <v>20</v>
      </c>
      <c r="I3" s="206">
        <v>20</v>
      </c>
      <c r="J3" s="206">
        <v>20</v>
      </c>
      <c r="K3" s="206">
        <v>20</v>
      </c>
      <c r="L3" s="206">
        <v>20</v>
      </c>
      <c r="M3" s="2"/>
      <c r="N3" s="207" t="s">
        <v>280</v>
      </c>
      <c r="O3" s="207"/>
      <c r="P3" s="207"/>
      <c r="Q3" s="206">
        <f t="shared" ref="Q3:Q66" si="6">IF($F3="*",0,G3)</f>
        <v>20</v>
      </c>
      <c r="R3" s="206">
        <f t="shared" ref="R3:R66" si="7">IF($F3="*",0,H3)</f>
        <v>20</v>
      </c>
      <c r="S3" s="206">
        <f t="shared" ref="S3:S66" si="8">IF($F3="*",0,I3)</f>
        <v>20</v>
      </c>
      <c r="T3" s="206">
        <f t="shared" ref="T3:T66" si="9">IF($F3="*",0,J3)</f>
        <v>20</v>
      </c>
      <c r="U3" s="206">
        <f t="shared" ref="U3:U66" si="10">IF($F3="*",0,K3)</f>
        <v>20</v>
      </c>
      <c r="V3" s="206">
        <f t="shared" ref="V3:V66" si="11">IF($F3="*",0,L3)</f>
        <v>20</v>
      </c>
    </row>
    <row r="4" spans="1:22" x14ac:dyDescent="0.25">
      <c r="A4" s="140"/>
      <c r="B4" s="140"/>
      <c r="C4" s="207">
        <v>2</v>
      </c>
      <c r="D4" s="208">
        <v>2015</v>
      </c>
      <c r="E4" s="2" t="s">
        <v>24</v>
      </c>
      <c r="F4" s="115"/>
      <c r="G4" s="144">
        <v>15</v>
      </c>
      <c r="H4" s="144">
        <v>15</v>
      </c>
      <c r="I4" s="144">
        <v>15</v>
      </c>
      <c r="J4" s="144">
        <v>15</v>
      </c>
      <c r="K4" s="144">
        <v>15</v>
      </c>
      <c r="L4" s="144">
        <v>15</v>
      </c>
      <c r="M4" s="2"/>
      <c r="N4" s="30" t="s">
        <v>305</v>
      </c>
      <c r="O4" s="30"/>
      <c r="P4" s="30"/>
      <c r="Q4" s="206">
        <f t="shared" si="6"/>
        <v>15</v>
      </c>
      <c r="R4" s="206">
        <f t="shared" si="7"/>
        <v>15</v>
      </c>
      <c r="S4" s="206">
        <f t="shared" si="8"/>
        <v>15</v>
      </c>
      <c r="T4" s="206">
        <f t="shared" si="9"/>
        <v>15</v>
      </c>
      <c r="U4" s="206">
        <f t="shared" si="10"/>
        <v>15</v>
      </c>
      <c r="V4" s="206">
        <f t="shared" si="11"/>
        <v>15</v>
      </c>
    </row>
    <row r="5" spans="1:22" x14ac:dyDescent="0.25">
      <c r="A5" s="140" t="s">
        <v>677</v>
      </c>
      <c r="B5" s="140">
        <v>1</v>
      </c>
      <c r="C5" s="207">
        <v>2</v>
      </c>
      <c r="D5" s="208">
        <v>2020</v>
      </c>
      <c r="E5" s="71" t="s">
        <v>25</v>
      </c>
      <c r="F5" s="115" t="s">
        <v>303</v>
      </c>
      <c r="G5" s="144">
        <f>8*6.5</f>
        <v>52</v>
      </c>
      <c r="H5" s="144">
        <f>8*6.5</f>
        <v>52</v>
      </c>
      <c r="I5" s="144">
        <f>8*6.5</f>
        <v>52</v>
      </c>
      <c r="J5" s="144">
        <f>8*6.5</f>
        <v>52</v>
      </c>
      <c r="K5" s="144">
        <f>11*6.5</f>
        <v>71.5</v>
      </c>
      <c r="L5" s="144">
        <f>8*6.5</f>
        <v>52</v>
      </c>
      <c r="M5" s="2"/>
      <c r="N5" s="30" t="s">
        <v>305</v>
      </c>
      <c r="O5" s="30"/>
      <c r="P5" s="30"/>
      <c r="Q5" s="206">
        <f t="shared" si="6"/>
        <v>0</v>
      </c>
      <c r="R5" s="206">
        <f t="shared" si="7"/>
        <v>0</v>
      </c>
      <c r="S5" s="206">
        <f t="shared" si="8"/>
        <v>0</v>
      </c>
      <c r="T5" s="206">
        <f t="shared" si="9"/>
        <v>0</v>
      </c>
      <c r="U5" s="206">
        <f t="shared" si="10"/>
        <v>0</v>
      </c>
      <c r="V5" s="206">
        <f t="shared" si="11"/>
        <v>0</v>
      </c>
    </row>
    <row r="6" spans="1:22" x14ac:dyDescent="0.25">
      <c r="A6" s="140" t="s">
        <v>594</v>
      </c>
      <c r="B6" s="140">
        <v>1</v>
      </c>
      <c r="C6" s="207">
        <v>2</v>
      </c>
      <c r="D6" s="208">
        <v>2025</v>
      </c>
      <c r="E6" s="71" t="s">
        <v>26</v>
      </c>
      <c r="F6" s="115" t="s">
        <v>303</v>
      </c>
      <c r="G6" s="144">
        <v>25</v>
      </c>
      <c r="H6" s="144">
        <v>30</v>
      </c>
      <c r="I6" s="144">
        <v>25</v>
      </c>
      <c r="J6" s="144">
        <v>30</v>
      </c>
      <c r="K6" s="144">
        <v>35</v>
      </c>
      <c r="L6" s="144">
        <v>25</v>
      </c>
      <c r="M6" s="2"/>
      <c r="N6" s="30" t="s">
        <v>305</v>
      </c>
      <c r="O6" s="30"/>
      <c r="P6" s="30"/>
      <c r="Q6" s="206">
        <f t="shared" si="6"/>
        <v>0</v>
      </c>
      <c r="R6" s="206">
        <f t="shared" si="7"/>
        <v>0</v>
      </c>
      <c r="S6" s="206">
        <f t="shared" si="8"/>
        <v>0</v>
      </c>
      <c r="T6" s="206">
        <f t="shared" si="9"/>
        <v>0</v>
      </c>
      <c r="U6" s="206">
        <f t="shared" si="10"/>
        <v>0</v>
      </c>
      <c r="V6" s="206">
        <f t="shared" si="11"/>
        <v>0</v>
      </c>
    </row>
    <row r="7" spans="1:22" x14ac:dyDescent="0.25">
      <c r="A7" s="93" t="s">
        <v>758</v>
      </c>
      <c r="B7" s="140">
        <v>1</v>
      </c>
      <c r="C7" s="207">
        <v>2</v>
      </c>
      <c r="D7" s="208">
        <v>2030</v>
      </c>
      <c r="E7" s="71" t="s">
        <v>308</v>
      </c>
      <c r="F7" s="115" t="s">
        <v>303</v>
      </c>
      <c r="G7" s="144">
        <v>10</v>
      </c>
      <c r="H7" s="144">
        <v>10</v>
      </c>
      <c r="I7" s="144">
        <v>0</v>
      </c>
      <c r="J7" s="144">
        <v>0</v>
      </c>
      <c r="K7" s="144">
        <v>0</v>
      </c>
      <c r="L7" s="144">
        <v>0</v>
      </c>
      <c r="M7" s="2"/>
      <c r="N7" s="30" t="s">
        <v>305</v>
      </c>
      <c r="O7" s="30"/>
      <c r="P7" s="30"/>
      <c r="Q7" s="206">
        <f t="shared" si="6"/>
        <v>0</v>
      </c>
      <c r="R7" s="206">
        <f t="shared" si="7"/>
        <v>0</v>
      </c>
      <c r="S7" s="206">
        <f t="shared" si="8"/>
        <v>0</v>
      </c>
      <c r="T7" s="206">
        <f t="shared" si="9"/>
        <v>0</v>
      </c>
      <c r="U7" s="206">
        <f t="shared" si="10"/>
        <v>0</v>
      </c>
      <c r="V7" s="206">
        <f t="shared" si="11"/>
        <v>0</v>
      </c>
    </row>
    <row r="8" spans="1:22" x14ac:dyDescent="0.25">
      <c r="A8" s="140"/>
      <c r="B8" s="140"/>
      <c r="C8" s="207">
        <v>2</v>
      </c>
      <c r="D8" s="208">
        <v>2035</v>
      </c>
      <c r="E8" s="2" t="s">
        <v>28</v>
      </c>
      <c r="F8" s="115"/>
      <c r="G8" s="144">
        <v>5</v>
      </c>
      <c r="H8" s="144">
        <v>5</v>
      </c>
      <c r="I8" s="144">
        <v>5</v>
      </c>
      <c r="J8" s="144">
        <v>5</v>
      </c>
      <c r="K8" s="144">
        <v>5</v>
      </c>
      <c r="L8" s="144">
        <v>5</v>
      </c>
      <c r="M8" s="2"/>
      <c r="N8" s="30" t="s">
        <v>280</v>
      </c>
      <c r="O8" s="30"/>
      <c r="P8" s="30"/>
      <c r="Q8" s="206">
        <f t="shared" si="6"/>
        <v>5</v>
      </c>
      <c r="R8" s="206">
        <f t="shared" si="7"/>
        <v>5</v>
      </c>
      <c r="S8" s="206">
        <f t="shared" si="8"/>
        <v>5</v>
      </c>
      <c r="T8" s="206">
        <f t="shared" si="9"/>
        <v>5</v>
      </c>
      <c r="U8" s="206">
        <f t="shared" si="10"/>
        <v>5</v>
      </c>
      <c r="V8" s="206">
        <f t="shared" si="11"/>
        <v>5</v>
      </c>
    </row>
    <row r="9" spans="1:22" x14ac:dyDescent="0.25">
      <c r="A9" s="140"/>
      <c r="B9" s="140"/>
      <c r="C9" s="207">
        <v>2</v>
      </c>
      <c r="D9" s="208">
        <v>2040</v>
      </c>
      <c r="E9" s="2" t="s">
        <v>29</v>
      </c>
      <c r="F9" s="115"/>
      <c r="G9" s="144">
        <v>15</v>
      </c>
      <c r="H9" s="144">
        <v>15</v>
      </c>
      <c r="I9" s="144">
        <v>15</v>
      </c>
      <c r="J9" s="144">
        <v>15</v>
      </c>
      <c r="K9" s="144">
        <v>20</v>
      </c>
      <c r="L9" s="144">
        <v>20</v>
      </c>
      <c r="M9" s="2"/>
      <c r="N9" s="30" t="s">
        <v>305</v>
      </c>
      <c r="O9" s="30"/>
      <c r="P9" s="30"/>
      <c r="Q9" s="206">
        <f t="shared" si="6"/>
        <v>15</v>
      </c>
      <c r="R9" s="206">
        <f t="shared" si="7"/>
        <v>15</v>
      </c>
      <c r="S9" s="206">
        <f t="shared" si="8"/>
        <v>15</v>
      </c>
      <c r="T9" s="206">
        <f t="shared" si="9"/>
        <v>15</v>
      </c>
      <c r="U9" s="206">
        <f t="shared" si="10"/>
        <v>20</v>
      </c>
      <c r="V9" s="206">
        <f t="shared" si="11"/>
        <v>20</v>
      </c>
    </row>
    <row r="10" spans="1:22" x14ac:dyDescent="0.25">
      <c r="A10" s="140"/>
      <c r="B10" s="140"/>
      <c r="C10" s="207">
        <v>2</v>
      </c>
      <c r="D10" s="208">
        <v>2045</v>
      </c>
      <c r="E10" s="2" t="s">
        <v>30</v>
      </c>
      <c r="F10" s="115"/>
      <c r="G10" s="144">
        <v>5</v>
      </c>
      <c r="H10" s="144">
        <v>5</v>
      </c>
      <c r="I10" s="144">
        <v>5</v>
      </c>
      <c r="J10" s="144">
        <v>5</v>
      </c>
      <c r="K10" s="144">
        <v>5</v>
      </c>
      <c r="L10" s="144">
        <v>5</v>
      </c>
      <c r="M10" s="2"/>
      <c r="N10" s="30" t="s">
        <v>305</v>
      </c>
      <c r="O10" s="30"/>
      <c r="P10" s="30"/>
      <c r="Q10" s="206">
        <f t="shared" si="6"/>
        <v>5</v>
      </c>
      <c r="R10" s="206">
        <f t="shared" si="7"/>
        <v>5</v>
      </c>
      <c r="S10" s="206">
        <f t="shared" si="8"/>
        <v>5</v>
      </c>
      <c r="T10" s="206">
        <f t="shared" si="9"/>
        <v>5</v>
      </c>
      <c r="U10" s="206">
        <f t="shared" si="10"/>
        <v>5</v>
      </c>
      <c r="V10" s="206">
        <f t="shared" si="11"/>
        <v>5</v>
      </c>
    </row>
    <row r="11" spans="1:22" x14ac:dyDescent="0.25">
      <c r="A11" s="140"/>
      <c r="B11" s="140"/>
      <c r="C11" s="207">
        <v>2</v>
      </c>
      <c r="D11" s="208">
        <v>2050</v>
      </c>
      <c r="E11" s="2" t="s">
        <v>311</v>
      </c>
      <c r="F11" s="115"/>
      <c r="G11" s="66">
        <v>120</v>
      </c>
      <c r="H11" s="92">
        <v>160</v>
      </c>
      <c r="I11" s="92">
        <v>160</v>
      </c>
      <c r="J11" s="144">
        <v>160</v>
      </c>
      <c r="K11" s="144">
        <v>160</v>
      </c>
      <c r="L11" s="144">
        <v>160</v>
      </c>
      <c r="M11" s="2"/>
      <c r="N11" s="30" t="s">
        <v>280</v>
      </c>
      <c r="O11" s="30"/>
      <c r="P11" s="30"/>
      <c r="Q11" s="206">
        <f t="shared" si="6"/>
        <v>120</v>
      </c>
      <c r="R11" s="206">
        <f t="shared" si="7"/>
        <v>160</v>
      </c>
      <c r="S11" s="206">
        <f t="shared" si="8"/>
        <v>160</v>
      </c>
      <c r="T11" s="206">
        <f t="shared" si="9"/>
        <v>160</v>
      </c>
      <c r="U11" s="206">
        <f t="shared" si="10"/>
        <v>160</v>
      </c>
      <c r="V11" s="206">
        <f t="shared" si="11"/>
        <v>160</v>
      </c>
    </row>
    <row r="12" spans="1:22" x14ac:dyDescent="0.25">
      <c r="A12" s="140" t="s">
        <v>594</v>
      </c>
      <c r="B12" s="140">
        <v>1</v>
      </c>
      <c r="C12" s="207">
        <v>2</v>
      </c>
      <c r="D12" s="208">
        <v>2055</v>
      </c>
      <c r="E12" s="71" t="s">
        <v>33</v>
      </c>
      <c r="F12" s="115" t="s">
        <v>303</v>
      </c>
      <c r="G12" s="144">
        <v>35</v>
      </c>
      <c r="H12" s="144">
        <v>35</v>
      </c>
      <c r="I12" s="144">
        <v>35</v>
      </c>
      <c r="J12" s="144">
        <v>35</v>
      </c>
      <c r="K12" s="144">
        <v>40</v>
      </c>
      <c r="L12" s="144">
        <v>35</v>
      </c>
      <c r="M12" s="2"/>
      <c r="N12" s="30" t="s">
        <v>305</v>
      </c>
      <c r="O12" s="30"/>
      <c r="P12" s="30"/>
      <c r="Q12" s="206">
        <f t="shared" si="6"/>
        <v>0</v>
      </c>
      <c r="R12" s="206">
        <f t="shared" si="7"/>
        <v>0</v>
      </c>
      <c r="S12" s="206">
        <f t="shared" si="8"/>
        <v>0</v>
      </c>
      <c r="T12" s="206">
        <f t="shared" si="9"/>
        <v>0</v>
      </c>
      <c r="U12" s="206">
        <f t="shared" si="10"/>
        <v>0</v>
      </c>
      <c r="V12" s="206">
        <f t="shared" si="11"/>
        <v>0</v>
      </c>
    </row>
    <row r="13" spans="1:22" x14ac:dyDescent="0.25">
      <c r="A13" s="140" t="s">
        <v>594</v>
      </c>
      <c r="B13" s="140">
        <v>1</v>
      </c>
      <c r="C13" s="207">
        <v>2</v>
      </c>
      <c r="D13" s="208">
        <v>2060</v>
      </c>
      <c r="E13" s="71" t="s">
        <v>34</v>
      </c>
      <c r="F13" s="115" t="s">
        <v>303</v>
      </c>
      <c r="G13" s="157">
        <f>1.75*33</f>
        <v>57.75</v>
      </c>
      <c r="H13" s="157">
        <f>1.75*43</f>
        <v>75.25</v>
      </c>
      <c r="I13" s="157">
        <f>1.75*33</f>
        <v>57.75</v>
      </c>
      <c r="J13" s="157">
        <f>1.75*43</f>
        <v>75.25</v>
      </c>
      <c r="K13" s="157">
        <f>1.75*55</f>
        <v>96.25</v>
      </c>
      <c r="L13" s="157">
        <f>1.75*33</f>
        <v>57.75</v>
      </c>
      <c r="M13" s="119"/>
      <c r="N13" s="30" t="s">
        <v>305</v>
      </c>
      <c r="O13" s="30"/>
      <c r="P13" s="30"/>
      <c r="Q13" s="206">
        <f t="shared" si="6"/>
        <v>0</v>
      </c>
      <c r="R13" s="206">
        <f t="shared" si="7"/>
        <v>0</v>
      </c>
      <c r="S13" s="206">
        <f t="shared" si="8"/>
        <v>0</v>
      </c>
      <c r="T13" s="206">
        <f t="shared" si="9"/>
        <v>0</v>
      </c>
      <c r="U13" s="206">
        <f t="shared" si="10"/>
        <v>0</v>
      </c>
      <c r="V13" s="206">
        <f t="shared" si="11"/>
        <v>0</v>
      </c>
    </row>
    <row r="14" spans="1:22" x14ac:dyDescent="0.25">
      <c r="A14" s="140"/>
      <c r="B14" s="140"/>
      <c r="C14" s="207">
        <v>2</v>
      </c>
      <c r="D14" s="208">
        <v>2065</v>
      </c>
      <c r="E14" s="2" t="s">
        <v>35</v>
      </c>
      <c r="F14" s="115"/>
      <c r="G14" s="144">
        <v>12</v>
      </c>
      <c r="H14" s="144">
        <v>12</v>
      </c>
      <c r="I14" s="144">
        <v>12</v>
      </c>
      <c r="J14" s="144">
        <v>12</v>
      </c>
      <c r="K14" s="144">
        <v>12</v>
      </c>
      <c r="L14" s="144">
        <v>12</v>
      </c>
      <c r="M14" s="2"/>
      <c r="N14" s="30" t="s">
        <v>305</v>
      </c>
      <c r="O14" s="30"/>
      <c r="P14" s="30"/>
      <c r="Q14" s="206">
        <f t="shared" si="6"/>
        <v>12</v>
      </c>
      <c r="R14" s="206">
        <f t="shared" si="7"/>
        <v>12</v>
      </c>
      <c r="S14" s="206">
        <f t="shared" si="8"/>
        <v>12</v>
      </c>
      <c r="T14" s="206">
        <f t="shared" si="9"/>
        <v>12</v>
      </c>
      <c r="U14" s="206">
        <f t="shared" si="10"/>
        <v>12</v>
      </c>
      <c r="V14" s="206">
        <f t="shared" si="11"/>
        <v>12</v>
      </c>
    </row>
    <row r="15" spans="1:22" x14ac:dyDescent="0.25">
      <c r="A15" s="140"/>
      <c r="B15" s="140"/>
      <c r="C15" s="207">
        <v>2</v>
      </c>
      <c r="D15" s="208">
        <v>2070</v>
      </c>
      <c r="E15" s="2" t="s">
        <v>36</v>
      </c>
      <c r="F15" s="115"/>
      <c r="G15" s="144">
        <v>10</v>
      </c>
      <c r="H15" s="144">
        <v>10</v>
      </c>
      <c r="I15" s="144">
        <v>10</v>
      </c>
      <c r="J15" s="144">
        <v>10</v>
      </c>
      <c r="K15" s="144">
        <v>10</v>
      </c>
      <c r="L15" s="144">
        <v>10</v>
      </c>
      <c r="M15" s="2"/>
      <c r="N15" s="30" t="s">
        <v>305</v>
      </c>
      <c r="O15" s="30"/>
      <c r="P15" s="30"/>
      <c r="Q15" s="206">
        <f t="shared" si="6"/>
        <v>10</v>
      </c>
      <c r="R15" s="206">
        <f t="shared" si="7"/>
        <v>10</v>
      </c>
      <c r="S15" s="206">
        <f t="shared" si="8"/>
        <v>10</v>
      </c>
      <c r="T15" s="206">
        <f t="shared" si="9"/>
        <v>10</v>
      </c>
      <c r="U15" s="206">
        <f t="shared" si="10"/>
        <v>10</v>
      </c>
      <c r="V15" s="206">
        <f t="shared" si="11"/>
        <v>10</v>
      </c>
    </row>
    <row r="16" spans="1:22" x14ac:dyDescent="0.25">
      <c r="A16" s="140"/>
      <c r="B16" s="140"/>
      <c r="C16" s="207">
        <v>2</v>
      </c>
      <c r="D16" s="208">
        <v>2075</v>
      </c>
      <c r="E16" s="2" t="s">
        <v>787</v>
      </c>
      <c r="F16" s="115"/>
      <c r="G16" s="144">
        <v>10</v>
      </c>
      <c r="H16" s="144">
        <v>10</v>
      </c>
      <c r="I16" s="144">
        <v>10</v>
      </c>
      <c r="J16" s="144">
        <v>10</v>
      </c>
      <c r="K16" s="144">
        <v>10</v>
      </c>
      <c r="L16" s="144">
        <v>10</v>
      </c>
      <c r="M16" s="2"/>
      <c r="N16" s="101" t="s">
        <v>280</v>
      </c>
      <c r="O16" s="101"/>
      <c r="P16" s="101"/>
      <c r="Q16" s="206">
        <f t="shared" si="6"/>
        <v>10</v>
      </c>
      <c r="R16" s="206">
        <f t="shared" si="7"/>
        <v>10</v>
      </c>
      <c r="S16" s="206">
        <f t="shared" si="8"/>
        <v>10</v>
      </c>
      <c r="T16" s="206">
        <f t="shared" si="9"/>
        <v>10</v>
      </c>
      <c r="U16" s="206">
        <f t="shared" si="10"/>
        <v>10</v>
      </c>
      <c r="V16" s="206">
        <f t="shared" si="11"/>
        <v>10</v>
      </c>
    </row>
    <row r="17" spans="1:22" x14ac:dyDescent="0.25">
      <c r="A17" s="140"/>
      <c r="B17" s="140"/>
      <c r="C17" s="207">
        <v>2</v>
      </c>
      <c r="D17" s="208">
        <v>2080</v>
      </c>
      <c r="E17" s="2" t="s">
        <v>309</v>
      </c>
      <c r="F17" s="115"/>
      <c r="G17" s="144">
        <v>25</v>
      </c>
      <c r="H17" s="144">
        <v>25</v>
      </c>
      <c r="I17" s="144">
        <v>25</v>
      </c>
      <c r="J17" s="144">
        <v>25</v>
      </c>
      <c r="K17" s="144">
        <v>25</v>
      </c>
      <c r="L17" s="144">
        <v>40</v>
      </c>
      <c r="M17" s="2"/>
      <c r="N17" s="30" t="s">
        <v>305</v>
      </c>
      <c r="O17" s="30"/>
      <c r="P17" s="30"/>
      <c r="Q17" s="206">
        <f t="shared" si="6"/>
        <v>25</v>
      </c>
      <c r="R17" s="206">
        <f t="shared" si="7"/>
        <v>25</v>
      </c>
      <c r="S17" s="206">
        <f t="shared" si="8"/>
        <v>25</v>
      </c>
      <c r="T17" s="206">
        <f t="shared" si="9"/>
        <v>25</v>
      </c>
      <c r="U17" s="206">
        <f t="shared" si="10"/>
        <v>25</v>
      </c>
      <c r="V17" s="206">
        <f t="shared" si="11"/>
        <v>40</v>
      </c>
    </row>
    <row r="18" spans="1:22" x14ac:dyDescent="0.25">
      <c r="A18" s="140"/>
      <c r="B18" s="140"/>
      <c r="C18" s="207">
        <v>2</v>
      </c>
      <c r="D18" s="208">
        <v>2085</v>
      </c>
      <c r="E18" s="2" t="s">
        <v>423</v>
      </c>
      <c r="F18" s="115"/>
      <c r="G18" s="144">
        <v>20</v>
      </c>
      <c r="H18" s="144">
        <v>20</v>
      </c>
      <c r="I18" s="144">
        <v>20</v>
      </c>
      <c r="J18" s="144">
        <v>20</v>
      </c>
      <c r="K18" s="144">
        <v>20</v>
      </c>
      <c r="L18" s="144">
        <v>20</v>
      </c>
      <c r="M18" s="2"/>
      <c r="N18" s="101" t="s">
        <v>280</v>
      </c>
      <c r="O18" s="101"/>
      <c r="P18" s="101"/>
      <c r="Q18" s="206">
        <f t="shared" si="6"/>
        <v>20</v>
      </c>
      <c r="R18" s="206">
        <f t="shared" si="7"/>
        <v>20</v>
      </c>
      <c r="S18" s="206">
        <f t="shared" si="8"/>
        <v>20</v>
      </c>
      <c r="T18" s="206">
        <f t="shared" si="9"/>
        <v>20</v>
      </c>
      <c r="U18" s="206">
        <f t="shared" si="10"/>
        <v>20</v>
      </c>
      <c r="V18" s="206">
        <f t="shared" si="11"/>
        <v>20</v>
      </c>
    </row>
    <row r="19" spans="1:22" x14ac:dyDescent="0.25">
      <c r="A19" s="140"/>
      <c r="B19" s="140"/>
      <c r="C19" s="207">
        <v>2</v>
      </c>
      <c r="D19" s="208">
        <v>2090</v>
      </c>
      <c r="E19" s="2" t="s">
        <v>785</v>
      </c>
      <c r="F19" s="115"/>
      <c r="G19" s="144">
        <v>30</v>
      </c>
      <c r="H19" s="144">
        <v>30</v>
      </c>
      <c r="I19" s="144">
        <v>30</v>
      </c>
      <c r="J19" s="144">
        <v>30</v>
      </c>
      <c r="K19" s="144">
        <v>30</v>
      </c>
      <c r="L19" s="144">
        <v>30</v>
      </c>
      <c r="M19" s="2"/>
      <c r="N19" s="30" t="s">
        <v>876</v>
      </c>
      <c r="O19" s="30"/>
      <c r="P19" s="30"/>
      <c r="Q19" s="206">
        <f t="shared" si="6"/>
        <v>30</v>
      </c>
      <c r="R19" s="206">
        <f t="shared" si="7"/>
        <v>30</v>
      </c>
      <c r="S19" s="206">
        <f t="shared" si="8"/>
        <v>30</v>
      </c>
      <c r="T19" s="206">
        <f t="shared" si="9"/>
        <v>30</v>
      </c>
      <c r="U19" s="206">
        <f t="shared" si="10"/>
        <v>30</v>
      </c>
      <c r="V19" s="206">
        <f t="shared" si="11"/>
        <v>30</v>
      </c>
    </row>
    <row r="20" spans="1:22" x14ac:dyDescent="0.25">
      <c r="A20" s="193"/>
      <c r="B20" s="193"/>
      <c r="C20" s="207">
        <v>2</v>
      </c>
      <c r="D20" s="208">
        <v>2095</v>
      </c>
      <c r="E20" s="2" t="s">
        <v>848</v>
      </c>
      <c r="F20" s="193"/>
      <c r="G20" s="193">
        <v>10</v>
      </c>
      <c r="H20" s="193">
        <v>10</v>
      </c>
      <c r="I20" s="193">
        <v>10</v>
      </c>
      <c r="J20" s="193">
        <v>10</v>
      </c>
      <c r="K20" s="193">
        <v>10</v>
      </c>
      <c r="L20" s="193">
        <v>10</v>
      </c>
      <c r="M20" s="2"/>
      <c r="N20" s="195" t="s">
        <v>876</v>
      </c>
      <c r="O20" s="195"/>
      <c r="P20" s="195"/>
      <c r="Q20" s="206">
        <f t="shared" si="6"/>
        <v>10</v>
      </c>
      <c r="R20" s="206">
        <f t="shared" si="7"/>
        <v>10</v>
      </c>
      <c r="S20" s="206">
        <f t="shared" si="8"/>
        <v>10</v>
      </c>
      <c r="T20" s="206">
        <f t="shared" si="9"/>
        <v>10</v>
      </c>
      <c r="U20" s="206">
        <f t="shared" si="10"/>
        <v>10</v>
      </c>
      <c r="V20" s="206">
        <f t="shared" si="11"/>
        <v>10</v>
      </c>
    </row>
    <row r="21" spans="1:22" x14ac:dyDescent="0.25">
      <c r="A21" s="140"/>
      <c r="B21" s="140"/>
      <c r="C21" s="207">
        <v>2</v>
      </c>
      <c r="D21" s="208">
        <v>2100</v>
      </c>
      <c r="E21" s="2" t="s">
        <v>849</v>
      </c>
      <c r="F21" s="115"/>
      <c r="G21" s="144">
        <v>30</v>
      </c>
      <c r="H21" s="193">
        <v>30</v>
      </c>
      <c r="I21" s="193">
        <v>30</v>
      </c>
      <c r="J21" s="193">
        <v>30</v>
      </c>
      <c r="K21" s="193">
        <v>35</v>
      </c>
      <c r="L21" s="193">
        <v>35</v>
      </c>
      <c r="M21" s="2"/>
      <c r="N21" s="30" t="s">
        <v>280</v>
      </c>
      <c r="O21" s="30"/>
      <c r="P21" s="30"/>
      <c r="Q21" s="206">
        <f t="shared" si="6"/>
        <v>30</v>
      </c>
      <c r="R21" s="206">
        <f t="shared" si="7"/>
        <v>30</v>
      </c>
      <c r="S21" s="206">
        <f t="shared" si="8"/>
        <v>30</v>
      </c>
      <c r="T21" s="206">
        <f t="shared" si="9"/>
        <v>30</v>
      </c>
      <c r="U21" s="206">
        <f t="shared" si="10"/>
        <v>35</v>
      </c>
      <c r="V21" s="206">
        <f t="shared" si="11"/>
        <v>35</v>
      </c>
    </row>
    <row r="22" spans="1:22" x14ac:dyDescent="0.25">
      <c r="A22" s="140"/>
      <c r="B22" s="140"/>
      <c r="C22" s="207">
        <v>2</v>
      </c>
      <c r="D22" s="208">
        <v>2105</v>
      </c>
      <c r="E22" s="2" t="s">
        <v>41</v>
      </c>
      <c r="F22" s="115"/>
      <c r="G22" s="144">
        <v>45</v>
      </c>
      <c r="H22" s="144">
        <v>45</v>
      </c>
      <c r="I22" s="144">
        <v>45</v>
      </c>
      <c r="J22" s="144">
        <v>45</v>
      </c>
      <c r="K22" s="144">
        <v>50</v>
      </c>
      <c r="L22" s="144">
        <v>50</v>
      </c>
      <c r="M22" s="2"/>
      <c r="N22" s="30" t="s">
        <v>305</v>
      </c>
      <c r="O22" s="30"/>
      <c r="P22" s="30"/>
      <c r="Q22" s="206">
        <f t="shared" si="6"/>
        <v>45</v>
      </c>
      <c r="R22" s="206">
        <f t="shared" si="7"/>
        <v>45</v>
      </c>
      <c r="S22" s="206">
        <f t="shared" si="8"/>
        <v>45</v>
      </c>
      <c r="T22" s="206">
        <f t="shared" si="9"/>
        <v>45</v>
      </c>
      <c r="U22" s="206">
        <f t="shared" si="10"/>
        <v>50</v>
      </c>
      <c r="V22" s="206">
        <f t="shared" si="11"/>
        <v>50</v>
      </c>
    </row>
    <row r="23" spans="1:22" x14ac:dyDescent="0.25">
      <c r="A23" s="140"/>
      <c r="B23" s="140"/>
      <c r="C23" s="207">
        <v>2</v>
      </c>
      <c r="D23" s="208">
        <v>2110</v>
      </c>
      <c r="E23" s="2" t="s">
        <v>424</v>
      </c>
      <c r="F23" s="115"/>
      <c r="G23" s="144">
        <v>20</v>
      </c>
      <c r="H23" s="144">
        <v>20</v>
      </c>
      <c r="I23" s="144">
        <v>20</v>
      </c>
      <c r="J23" s="144">
        <v>20</v>
      </c>
      <c r="K23" s="144">
        <v>20</v>
      </c>
      <c r="L23" s="144">
        <v>20</v>
      </c>
      <c r="M23" s="2"/>
      <c r="N23" s="101" t="s">
        <v>305</v>
      </c>
      <c r="O23" s="101"/>
      <c r="P23" s="101"/>
      <c r="Q23" s="206">
        <f t="shared" si="6"/>
        <v>20</v>
      </c>
      <c r="R23" s="206">
        <f t="shared" si="7"/>
        <v>20</v>
      </c>
      <c r="S23" s="206">
        <f t="shared" si="8"/>
        <v>20</v>
      </c>
      <c r="T23" s="206">
        <f t="shared" si="9"/>
        <v>20</v>
      </c>
      <c r="U23" s="206">
        <f t="shared" si="10"/>
        <v>20</v>
      </c>
      <c r="V23" s="206">
        <f t="shared" si="11"/>
        <v>20</v>
      </c>
    </row>
    <row r="24" spans="1:22" x14ac:dyDescent="0.25">
      <c r="A24" s="140"/>
      <c r="B24" s="140"/>
      <c r="C24" s="207">
        <v>2</v>
      </c>
      <c r="D24" s="208">
        <v>2115</v>
      </c>
      <c r="E24" s="2" t="s">
        <v>49</v>
      </c>
      <c r="F24" s="115"/>
      <c r="G24" s="144">
        <v>30</v>
      </c>
      <c r="H24" s="144">
        <v>35</v>
      </c>
      <c r="I24" s="144">
        <v>30</v>
      </c>
      <c r="J24" s="144">
        <v>35</v>
      </c>
      <c r="K24" s="144">
        <v>40</v>
      </c>
      <c r="L24" s="144">
        <v>40</v>
      </c>
      <c r="M24" s="2"/>
      <c r="N24" s="30" t="s">
        <v>305</v>
      </c>
      <c r="O24" s="30"/>
      <c r="P24" s="30"/>
      <c r="Q24" s="206">
        <f t="shared" si="6"/>
        <v>30</v>
      </c>
      <c r="R24" s="206">
        <f t="shared" si="7"/>
        <v>35</v>
      </c>
      <c r="S24" s="206">
        <f t="shared" si="8"/>
        <v>30</v>
      </c>
      <c r="T24" s="206">
        <f t="shared" si="9"/>
        <v>35</v>
      </c>
      <c r="U24" s="206">
        <f t="shared" si="10"/>
        <v>40</v>
      </c>
      <c r="V24" s="206">
        <f t="shared" si="11"/>
        <v>40</v>
      </c>
    </row>
    <row r="25" spans="1:22" x14ac:dyDescent="0.25">
      <c r="A25" s="140"/>
      <c r="B25" s="140"/>
      <c r="C25" s="207">
        <v>2</v>
      </c>
      <c r="D25" s="208">
        <v>2120</v>
      </c>
      <c r="E25" s="2" t="s">
        <v>50</v>
      </c>
      <c r="F25" s="115"/>
      <c r="G25" s="144">
        <v>10</v>
      </c>
      <c r="H25" s="144">
        <v>10</v>
      </c>
      <c r="I25" s="144">
        <v>10</v>
      </c>
      <c r="J25" s="144">
        <v>10</v>
      </c>
      <c r="K25" s="144">
        <v>10</v>
      </c>
      <c r="L25" s="144">
        <v>10</v>
      </c>
      <c r="M25" s="2"/>
      <c r="N25" s="30" t="s">
        <v>305</v>
      </c>
      <c r="O25" s="30"/>
      <c r="P25" s="30"/>
      <c r="Q25" s="206">
        <f t="shared" si="6"/>
        <v>10</v>
      </c>
      <c r="R25" s="206">
        <f t="shared" si="7"/>
        <v>10</v>
      </c>
      <c r="S25" s="206">
        <f t="shared" si="8"/>
        <v>10</v>
      </c>
      <c r="T25" s="206">
        <f t="shared" si="9"/>
        <v>10</v>
      </c>
      <c r="U25" s="206">
        <f t="shared" si="10"/>
        <v>10</v>
      </c>
      <c r="V25" s="206">
        <f t="shared" si="11"/>
        <v>10</v>
      </c>
    </row>
    <row r="26" spans="1:22" x14ac:dyDescent="0.25">
      <c r="A26" s="140"/>
      <c r="B26" s="140"/>
      <c r="C26" s="207">
        <v>2</v>
      </c>
      <c r="D26" s="208">
        <v>2125</v>
      </c>
      <c r="E26" s="2" t="s">
        <v>52</v>
      </c>
      <c r="F26" s="115"/>
      <c r="G26" s="144">
        <v>10</v>
      </c>
      <c r="H26" s="144">
        <v>10</v>
      </c>
      <c r="I26" s="144">
        <v>10</v>
      </c>
      <c r="J26" s="144">
        <v>10</v>
      </c>
      <c r="K26" s="144">
        <v>10</v>
      </c>
      <c r="L26" s="144">
        <v>10</v>
      </c>
      <c r="M26" s="2"/>
      <c r="N26" s="30" t="s">
        <v>305</v>
      </c>
      <c r="O26" s="30"/>
      <c r="P26" s="30"/>
      <c r="Q26" s="206">
        <f t="shared" si="6"/>
        <v>10</v>
      </c>
      <c r="R26" s="206">
        <f t="shared" si="7"/>
        <v>10</v>
      </c>
      <c r="S26" s="206">
        <f t="shared" si="8"/>
        <v>10</v>
      </c>
      <c r="T26" s="206">
        <f t="shared" si="9"/>
        <v>10</v>
      </c>
      <c r="U26" s="206">
        <f t="shared" si="10"/>
        <v>10</v>
      </c>
      <c r="V26" s="206">
        <f t="shared" si="11"/>
        <v>10</v>
      </c>
    </row>
    <row r="27" spans="1:22" x14ac:dyDescent="0.25">
      <c r="A27" s="140"/>
      <c r="B27" s="140"/>
      <c r="C27" s="207">
        <v>2</v>
      </c>
      <c r="D27" s="208">
        <v>2130</v>
      </c>
      <c r="E27" s="2" t="s">
        <v>292</v>
      </c>
      <c r="F27" s="115"/>
      <c r="G27" s="66">
        <v>90</v>
      </c>
      <c r="H27" s="66">
        <v>105</v>
      </c>
      <c r="I27" s="92">
        <v>125</v>
      </c>
      <c r="J27" s="92">
        <v>125</v>
      </c>
      <c r="K27" s="92">
        <v>125</v>
      </c>
      <c r="L27" s="92">
        <v>150</v>
      </c>
      <c r="M27" s="71"/>
      <c r="N27" s="30" t="s">
        <v>280</v>
      </c>
      <c r="O27" s="30"/>
      <c r="P27" s="30"/>
      <c r="Q27" s="206">
        <f t="shared" si="6"/>
        <v>90</v>
      </c>
      <c r="R27" s="206">
        <f t="shared" si="7"/>
        <v>105</v>
      </c>
      <c r="S27" s="206">
        <f t="shared" si="8"/>
        <v>125</v>
      </c>
      <c r="T27" s="206">
        <f t="shared" si="9"/>
        <v>125</v>
      </c>
      <c r="U27" s="206">
        <f t="shared" si="10"/>
        <v>125</v>
      </c>
      <c r="V27" s="206">
        <f t="shared" si="11"/>
        <v>150</v>
      </c>
    </row>
    <row r="28" spans="1:22" x14ac:dyDescent="0.25">
      <c r="A28" s="140" t="s">
        <v>553</v>
      </c>
      <c r="B28" s="140">
        <v>1</v>
      </c>
      <c r="C28" s="207">
        <v>2</v>
      </c>
      <c r="D28" s="208">
        <v>2135</v>
      </c>
      <c r="E28" s="127" t="s">
        <v>826</v>
      </c>
      <c r="F28" s="115" t="s">
        <v>303</v>
      </c>
      <c r="G28" s="144">
        <v>7.5</v>
      </c>
      <c r="H28" s="144">
        <v>7.5</v>
      </c>
      <c r="I28" s="144">
        <v>7.5</v>
      </c>
      <c r="J28" s="144">
        <v>7.5</v>
      </c>
      <c r="K28" s="144">
        <v>7.5</v>
      </c>
      <c r="L28" s="144">
        <v>7.5</v>
      </c>
      <c r="M28" s="2"/>
      <c r="N28" s="205" t="s">
        <v>280</v>
      </c>
      <c r="O28" s="116"/>
      <c r="P28" s="116"/>
      <c r="Q28" s="206">
        <f t="shared" si="6"/>
        <v>0</v>
      </c>
      <c r="R28" s="206">
        <f t="shared" si="7"/>
        <v>0</v>
      </c>
      <c r="S28" s="206">
        <f t="shared" si="8"/>
        <v>0</v>
      </c>
      <c r="T28" s="206">
        <f t="shared" si="9"/>
        <v>0</v>
      </c>
      <c r="U28" s="206">
        <f t="shared" si="10"/>
        <v>0</v>
      </c>
      <c r="V28" s="206">
        <f t="shared" si="11"/>
        <v>0</v>
      </c>
    </row>
    <row r="29" spans="1:22" x14ac:dyDescent="0.25">
      <c r="A29" s="140" t="s">
        <v>554</v>
      </c>
      <c r="B29" s="140">
        <v>1</v>
      </c>
      <c r="C29" s="207">
        <v>2</v>
      </c>
      <c r="D29" s="208">
        <v>2140</v>
      </c>
      <c r="E29" s="127" t="s">
        <v>827</v>
      </c>
      <c r="F29" s="140" t="s">
        <v>303</v>
      </c>
      <c r="G29" s="144">
        <v>7.5</v>
      </c>
      <c r="H29" s="144">
        <v>7.5</v>
      </c>
      <c r="I29" s="144">
        <v>7.5</v>
      </c>
      <c r="J29" s="144">
        <v>7.5</v>
      </c>
      <c r="K29" s="144">
        <v>7.5</v>
      </c>
      <c r="L29" s="144">
        <v>7.5</v>
      </c>
      <c r="M29" s="2"/>
      <c r="N29" s="205" t="s">
        <v>280</v>
      </c>
      <c r="O29" s="142"/>
      <c r="P29" s="142"/>
      <c r="Q29" s="206">
        <f t="shared" si="6"/>
        <v>0</v>
      </c>
      <c r="R29" s="206">
        <f t="shared" si="7"/>
        <v>0</v>
      </c>
      <c r="S29" s="206">
        <f t="shared" si="8"/>
        <v>0</v>
      </c>
      <c r="T29" s="206">
        <f t="shared" si="9"/>
        <v>0</v>
      </c>
      <c r="U29" s="206">
        <f t="shared" si="10"/>
        <v>0</v>
      </c>
      <c r="V29" s="206">
        <f t="shared" si="11"/>
        <v>0</v>
      </c>
    </row>
    <row r="30" spans="1:22" x14ac:dyDescent="0.25">
      <c r="A30" s="140" t="s">
        <v>587</v>
      </c>
      <c r="B30" s="140">
        <v>1</v>
      </c>
      <c r="C30" s="207">
        <v>2</v>
      </c>
      <c r="D30" s="208">
        <v>2145</v>
      </c>
      <c r="E30" s="127" t="s">
        <v>828</v>
      </c>
      <c r="F30" s="115" t="s">
        <v>303</v>
      </c>
      <c r="G30" s="144">
        <v>1</v>
      </c>
      <c r="H30" s="144">
        <v>1</v>
      </c>
      <c r="I30" s="144">
        <v>1</v>
      </c>
      <c r="J30" s="144">
        <v>1</v>
      </c>
      <c r="K30" s="144">
        <v>1</v>
      </c>
      <c r="L30" s="144">
        <v>1</v>
      </c>
      <c r="M30" s="2"/>
      <c r="N30" s="205" t="s">
        <v>280</v>
      </c>
      <c r="O30" s="116"/>
      <c r="P30" s="116"/>
      <c r="Q30" s="206">
        <f t="shared" si="6"/>
        <v>0</v>
      </c>
      <c r="R30" s="206">
        <f t="shared" si="7"/>
        <v>0</v>
      </c>
      <c r="S30" s="206">
        <f t="shared" si="8"/>
        <v>0</v>
      </c>
      <c r="T30" s="206">
        <f t="shared" si="9"/>
        <v>0</v>
      </c>
      <c r="U30" s="206">
        <f t="shared" si="10"/>
        <v>0</v>
      </c>
      <c r="V30" s="206">
        <f t="shared" si="11"/>
        <v>0</v>
      </c>
    </row>
    <row r="31" spans="1:22" x14ac:dyDescent="0.25">
      <c r="A31" s="140" t="s">
        <v>588</v>
      </c>
      <c r="B31" s="140">
        <v>1</v>
      </c>
      <c r="C31" s="207">
        <v>2</v>
      </c>
      <c r="D31" s="208">
        <v>2150</v>
      </c>
      <c r="E31" s="127" t="s">
        <v>829</v>
      </c>
      <c r="F31" s="140" t="s">
        <v>303</v>
      </c>
      <c r="G31" s="144">
        <v>1</v>
      </c>
      <c r="H31" s="144">
        <v>1</v>
      </c>
      <c r="I31" s="144">
        <v>1</v>
      </c>
      <c r="J31" s="144">
        <v>1</v>
      </c>
      <c r="K31" s="144">
        <v>1</v>
      </c>
      <c r="L31" s="144">
        <v>1</v>
      </c>
      <c r="M31" s="2"/>
      <c r="N31" s="205" t="s">
        <v>280</v>
      </c>
      <c r="O31" s="142"/>
      <c r="P31" s="142"/>
      <c r="Q31" s="206">
        <f t="shared" si="6"/>
        <v>0</v>
      </c>
      <c r="R31" s="206">
        <f t="shared" si="7"/>
        <v>0</v>
      </c>
      <c r="S31" s="206">
        <f t="shared" si="8"/>
        <v>0</v>
      </c>
      <c r="T31" s="206">
        <f t="shared" si="9"/>
        <v>0</v>
      </c>
      <c r="U31" s="206">
        <f t="shared" si="10"/>
        <v>0</v>
      </c>
      <c r="V31" s="206">
        <f t="shared" si="11"/>
        <v>0</v>
      </c>
    </row>
    <row r="32" spans="1:22" x14ac:dyDescent="0.25">
      <c r="A32" s="140" t="s">
        <v>589</v>
      </c>
      <c r="B32" s="140">
        <v>1</v>
      </c>
      <c r="C32" s="207">
        <v>2</v>
      </c>
      <c r="D32" s="208">
        <v>2155</v>
      </c>
      <c r="E32" s="127" t="s">
        <v>830</v>
      </c>
      <c r="F32" s="140" t="s">
        <v>303</v>
      </c>
      <c r="G32" s="144">
        <v>1</v>
      </c>
      <c r="H32" s="144">
        <v>1</v>
      </c>
      <c r="I32" s="144">
        <v>1</v>
      </c>
      <c r="J32" s="144">
        <v>1</v>
      </c>
      <c r="K32" s="144">
        <v>1</v>
      </c>
      <c r="L32" s="144">
        <v>1</v>
      </c>
      <c r="M32" s="2"/>
      <c r="N32" s="205" t="s">
        <v>280</v>
      </c>
      <c r="O32" s="142"/>
      <c r="P32" s="142"/>
      <c r="Q32" s="206">
        <f t="shared" si="6"/>
        <v>0</v>
      </c>
      <c r="R32" s="206">
        <f t="shared" si="7"/>
        <v>0</v>
      </c>
      <c r="S32" s="206">
        <f t="shared" si="8"/>
        <v>0</v>
      </c>
      <c r="T32" s="206">
        <f t="shared" si="9"/>
        <v>0</v>
      </c>
      <c r="U32" s="206">
        <f t="shared" si="10"/>
        <v>0</v>
      </c>
      <c r="V32" s="206">
        <f t="shared" si="11"/>
        <v>0</v>
      </c>
    </row>
    <row r="33" spans="1:22" x14ac:dyDescent="0.25">
      <c r="A33" s="140" t="s">
        <v>590</v>
      </c>
      <c r="B33" s="140">
        <v>1</v>
      </c>
      <c r="C33" s="207">
        <v>2</v>
      </c>
      <c r="D33" s="208">
        <v>2160</v>
      </c>
      <c r="E33" s="127" t="s">
        <v>831</v>
      </c>
      <c r="F33" s="140" t="s">
        <v>303</v>
      </c>
      <c r="G33" s="144">
        <v>1</v>
      </c>
      <c r="H33" s="144">
        <v>1</v>
      </c>
      <c r="I33" s="144">
        <v>1</v>
      </c>
      <c r="J33" s="144">
        <v>1</v>
      </c>
      <c r="K33" s="144">
        <v>1</v>
      </c>
      <c r="L33" s="144">
        <v>1</v>
      </c>
      <c r="M33" s="2"/>
      <c r="N33" s="205" t="s">
        <v>280</v>
      </c>
      <c r="O33" s="142"/>
      <c r="P33" s="142"/>
      <c r="Q33" s="206">
        <f t="shared" si="6"/>
        <v>0</v>
      </c>
      <c r="R33" s="206">
        <f t="shared" si="7"/>
        <v>0</v>
      </c>
      <c r="S33" s="206">
        <f t="shared" si="8"/>
        <v>0</v>
      </c>
      <c r="T33" s="206">
        <f t="shared" si="9"/>
        <v>0</v>
      </c>
      <c r="U33" s="206">
        <f t="shared" si="10"/>
        <v>0</v>
      </c>
      <c r="V33" s="206">
        <f t="shared" si="11"/>
        <v>0</v>
      </c>
    </row>
    <row r="34" spans="1:22" x14ac:dyDescent="0.25">
      <c r="A34" s="140" t="s">
        <v>591</v>
      </c>
      <c r="B34" s="140">
        <v>1</v>
      </c>
      <c r="C34" s="207">
        <v>2</v>
      </c>
      <c r="D34" s="208">
        <v>2165</v>
      </c>
      <c r="E34" s="127" t="s">
        <v>832</v>
      </c>
      <c r="F34" s="140" t="s">
        <v>303</v>
      </c>
      <c r="G34" s="144">
        <v>1</v>
      </c>
      <c r="H34" s="144">
        <v>1</v>
      </c>
      <c r="I34" s="144">
        <v>1</v>
      </c>
      <c r="J34" s="144">
        <v>1</v>
      </c>
      <c r="K34" s="144">
        <v>1</v>
      </c>
      <c r="L34" s="144">
        <v>1</v>
      </c>
      <c r="M34" s="2"/>
      <c r="N34" s="205" t="s">
        <v>280</v>
      </c>
      <c r="O34" s="142"/>
      <c r="P34" s="142"/>
      <c r="Q34" s="206">
        <f t="shared" si="6"/>
        <v>0</v>
      </c>
      <c r="R34" s="206">
        <f t="shared" si="7"/>
        <v>0</v>
      </c>
      <c r="S34" s="206">
        <f t="shared" si="8"/>
        <v>0</v>
      </c>
      <c r="T34" s="206">
        <f t="shared" si="9"/>
        <v>0</v>
      </c>
      <c r="U34" s="206">
        <f t="shared" si="10"/>
        <v>0</v>
      </c>
      <c r="V34" s="206">
        <f t="shared" si="11"/>
        <v>0</v>
      </c>
    </row>
    <row r="35" spans="1:22" x14ac:dyDescent="0.25">
      <c r="A35" s="140" t="s">
        <v>548</v>
      </c>
      <c r="B35" s="140">
        <v>1</v>
      </c>
      <c r="C35" s="207">
        <v>2</v>
      </c>
      <c r="D35" s="208">
        <v>2170</v>
      </c>
      <c r="E35" s="127" t="s">
        <v>833</v>
      </c>
      <c r="F35" s="140" t="s">
        <v>303</v>
      </c>
      <c r="G35" s="144">
        <v>8</v>
      </c>
      <c r="H35" s="144">
        <v>8</v>
      </c>
      <c r="I35" s="144">
        <v>8</v>
      </c>
      <c r="J35" s="144">
        <v>8</v>
      </c>
      <c r="K35" s="144">
        <v>8</v>
      </c>
      <c r="L35" s="144">
        <v>8</v>
      </c>
      <c r="M35" s="2"/>
      <c r="N35" s="205" t="s">
        <v>280</v>
      </c>
      <c r="O35" s="142"/>
      <c r="P35" s="142"/>
      <c r="Q35" s="206">
        <f t="shared" si="6"/>
        <v>0</v>
      </c>
      <c r="R35" s="206">
        <f t="shared" si="7"/>
        <v>0</v>
      </c>
      <c r="S35" s="206">
        <f t="shared" si="8"/>
        <v>0</v>
      </c>
      <c r="T35" s="206">
        <f t="shared" si="9"/>
        <v>0</v>
      </c>
      <c r="U35" s="206">
        <f t="shared" si="10"/>
        <v>0</v>
      </c>
      <c r="V35" s="206">
        <f t="shared" si="11"/>
        <v>0</v>
      </c>
    </row>
    <row r="36" spans="1:22" x14ac:dyDescent="0.25">
      <c r="A36" s="140" t="s">
        <v>548</v>
      </c>
      <c r="B36" s="140">
        <v>2</v>
      </c>
      <c r="C36" s="207">
        <v>2</v>
      </c>
      <c r="D36" s="208">
        <v>2175</v>
      </c>
      <c r="E36" s="127" t="s">
        <v>834</v>
      </c>
      <c r="F36" s="115" t="s">
        <v>303</v>
      </c>
      <c r="G36" s="144">
        <v>0</v>
      </c>
      <c r="H36" s="144">
        <v>0</v>
      </c>
      <c r="I36" s="144">
        <v>0</v>
      </c>
      <c r="J36" s="144">
        <v>8</v>
      </c>
      <c r="K36" s="144">
        <v>8</v>
      </c>
      <c r="L36" s="144">
        <v>8</v>
      </c>
      <c r="M36" s="2"/>
      <c r="N36" s="205" t="s">
        <v>280</v>
      </c>
      <c r="O36" s="116"/>
      <c r="P36" s="116"/>
      <c r="Q36" s="206">
        <f t="shared" si="6"/>
        <v>0</v>
      </c>
      <c r="R36" s="206">
        <f t="shared" si="7"/>
        <v>0</v>
      </c>
      <c r="S36" s="206">
        <f t="shared" si="8"/>
        <v>0</v>
      </c>
      <c r="T36" s="206">
        <f t="shared" si="9"/>
        <v>0</v>
      </c>
      <c r="U36" s="206">
        <f t="shared" si="10"/>
        <v>0</v>
      </c>
      <c r="V36" s="206">
        <f t="shared" si="11"/>
        <v>0</v>
      </c>
    </row>
    <row r="37" spans="1:22" x14ac:dyDescent="0.25">
      <c r="A37" s="140" t="s">
        <v>674</v>
      </c>
      <c r="B37" s="140">
        <v>1</v>
      </c>
      <c r="C37" s="207">
        <v>2</v>
      </c>
      <c r="D37" s="208">
        <v>2180</v>
      </c>
      <c r="E37" s="127" t="s">
        <v>835</v>
      </c>
      <c r="F37" s="140" t="s">
        <v>303</v>
      </c>
      <c r="G37" s="144">
        <v>8</v>
      </c>
      <c r="H37" s="144">
        <v>8</v>
      </c>
      <c r="I37" s="144">
        <v>8</v>
      </c>
      <c r="J37" s="144">
        <v>8</v>
      </c>
      <c r="K37" s="144">
        <v>8</v>
      </c>
      <c r="L37" s="144">
        <v>8</v>
      </c>
      <c r="M37" s="2"/>
      <c r="N37" s="205" t="s">
        <v>280</v>
      </c>
      <c r="O37" s="142"/>
      <c r="P37" s="142"/>
      <c r="Q37" s="206">
        <f t="shared" si="6"/>
        <v>0</v>
      </c>
      <c r="R37" s="206">
        <f t="shared" si="7"/>
        <v>0</v>
      </c>
      <c r="S37" s="206">
        <f t="shared" si="8"/>
        <v>0</v>
      </c>
      <c r="T37" s="206">
        <f t="shared" si="9"/>
        <v>0</v>
      </c>
      <c r="U37" s="206">
        <f t="shared" si="10"/>
        <v>0</v>
      </c>
      <c r="V37" s="206">
        <f t="shared" si="11"/>
        <v>0</v>
      </c>
    </row>
    <row r="38" spans="1:22" x14ac:dyDescent="0.25">
      <c r="A38" s="140" t="s">
        <v>676</v>
      </c>
      <c r="B38" s="140">
        <v>1</v>
      </c>
      <c r="C38" s="207">
        <v>2</v>
      </c>
      <c r="D38" s="208">
        <v>2185</v>
      </c>
      <c r="E38" s="127" t="s">
        <v>836</v>
      </c>
      <c r="F38" s="115" t="s">
        <v>303</v>
      </c>
      <c r="G38" s="144">
        <v>3</v>
      </c>
      <c r="H38" s="144">
        <v>3</v>
      </c>
      <c r="I38" s="144">
        <v>3</v>
      </c>
      <c r="J38" s="144">
        <v>3</v>
      </c>
      <c r="K38" s="144">
        <v>3</v>
      </c>
      <c r="L38" s="144">
        <v>3</v>
      </c>
      <c r="M38" s="2"/>
      <c r="N38" s="205" t="s">
        <v>280</v>
      </c>
      <c r="O38" s="116"/>
      <c r="P38" s="116"/>
      <c r="Q38" s="206">
        <f t="shared" si="6"/>
        <v>0</v>
      </c>
      <c r="R38" s="206">
        <f t="shared" si="7"/>
        <v>0</v>
      </c>
      <c r="S38" s="206">
        <f t="shared" si="8"/>
        <v>0</v>
      </c>
      <c r="T38" s="206">
        <f t="shared" si="9"/>
        <v>0</v>
      </c>
      <c r="U38" s="206">
        <f t="shared" si="10"/>
        <v>0</v>
      </c>
      <c r="V38" s="206">
        <f t="shared" si="11"/>
        <v>0</v>
      </c>
    </row>
    <row r="39" spans="1:22" x14ac:dyDescent="0.25">
      <c r="A39" s="140" t="s">
        <v>673</v>
      </c>
      <c r="B39" s="140">
        <v>1</v>
      </c>
      <c r="C39" s="207">
        <v>2</v>
      </c>
      <c r="D39" s="208">
        <v>2190</v>
      </c>
      <c r="E39" s="127" t="s">
        <v>837</v>
      </c>
      <c r="F39" s="115" t="s">
        <v>303</v>
      </c>
      <c r="G39" s="144">
        <v>3</v>
      </c>
      <c r="H39" s="144">
        <v>3</v>
      </c>
      <c r="I39" s="144">
        <v>3</v>
      </c>
      <c r="J39" s="144">
        <v>3</v>
      </c>
      <c r="K39" s="144">
        <v>3</v>
      </c>
      <c r="L39" s="144">
        <v>3</v>
      </c>
      <c r="M39" s="2"/>
      <c r="N39" s="205" t="s">
        <v>280</v>
      </c>
      <c r="O39" s="116"/>
      <c r="P39" s="116"/>
      <c r="Q39" s="206">
        <f t="shared" si="6"/>
        <v>0</v>
      </c>
      <c r="R39" s="206">
        <f t="shared" si="7"/>
        <v>0</v>
      </c>
      <c r="S39" s="206">
        <f t="shared" si="8"/>
        <v>0</v>
      </c>
      <c r="T39" s="206">
        <f t="shared" si="9"/>
        <v>0</v>
      </c>
      <c r="U39" s="206">
        <f t="shared" si="10"/>
        <v>0</v>
      </c>
      <c r="V39" s="206">
        <f t="shared" si="11"/>
        <v>0</v>
      </c>
    </row>
    <row r="40" spans="1:22" x14ac:dyDescent="0.25">
      <c r="A40" s="140" t="s">
        <v>675</v>
      </c>
      <c r="B40" s="140">
        <v>1</v>
      </c>
      <c r="C40" s="207">
        <v>2</v>
      </c>
      <c r="D40" s="208">
        <v>2195</v>
      </c>
      <c r="E40" s="127" t="s">
        <v>838</v>
      </c>
      <c r="F40" s="115" t="s">
        <v>303</v>
      </c>
      <c r="G40" s="144">
        <v>3</v>
      </c>
      <c r="H40" s="144">
        <v>3</v>
      </c>
      <c r="I40" s="144">
        <v>3</v>
      </c>
      <c r="J40" s="144">
        <v>3</v>
      </c>
      <c r="K40" s="144">
        <v>3</v>
      </c>
      <c r="L40" s="144">
        <v>3</v>
      </c>
      <c r="M40" s="2"/>
      <c r="N40" s="205" t="s">
        <v>280</v>
      </c>
      <c r="O40" s="116"/>
      <c r="P40" s="116"/>
      <c r="Q40" s="206">
        <f t="shared" si="6"/>
        <v>0</v>
      </c>
      <c r="R40" s="206">
        <f t="shared" si="7"/>
        <v>0</v>
      </c>
      <c r="S40" s="206">
        <f t="shared" si="8"/>
        <v>0</v>
      </c>
      <c r="T40" s="206">
        <f t="shared" si="9"/>
        <v>0</v>
      </c>
      <c r="U40" s="206">
        <f t="shared" si="10"/>
        <v>0</v>
      </c>
      <c r="V40" s="206">
        <f t="shared" si="11"/>
        <v>0</v>
      </c>
    </row>
    <row r="41" spans="1:22" x14ac:dyDescent="0.25">
      <c r="A41" s="140" t="s">
        <v>678</v>
      </c>
      <c r="B41" s="140">
        <v>1</v>
      </c>
      <c r="C41" s="207">
        <v>2</v>
      </c>
      <c r="D41" s="208">
        <v>2200</v>
      </c>
      <c r="E41" s="127" t="s">
        <v>839</v>
      </c>
      <c r="F41" s="115" t="s">
        <v>303</v>
      </c>
      <c r="G41" s="144">
        <v>3</v>
      </c>
      <c r="H41" s="144">
        <v>3</v>
      </c>
      <c r="I41" s="144">
        <v>3</v>
      </c>
      <c r="J41" s="144">
        <v>3</v>
      </c>
      <c r="K41" s="144">
        <v>3</v>
      </c>
      <c r="L41" s="144">
        <v>3</v>
      </c>
      <c r="M41" s="2"/>
      <c r="N41" s="205" t="s">
        <v>280</v>
      </c>
      <c r="O41" s="116"/>
      <c r="P41" s="116"/>
      <c r="Q41" s="206">
        <f t="shared" si="6"/>
        <v>0</v>
      </c>
      <c r="R41" s="206">
        <f t="shared" si="7"/>
        <v>0</v>
      </c>
      <c r="S41" s="206">
        <f t="shared" si="8"/>
        <v>0</v>
      </c>
      <c r="T41" s="206">
        <f t="shared" si="9"/>
        <v>0</v>
      </c>
      <c r="U41" s="206">
        <f t="shared" si="10"/>
        <v>0</v>
      </c>
      <c r="V41" s="206">
        <f t="shared" si="11"/>
        <v>0</v>
      </c>
    </row>
    <row r="42" spans="1:22" x14ac:dyDescent="0.25">
      <c r="A42" s="140" t="s">
        <v>672</v>
      </c>
      <c r="B42" s="140">
        <v>1</v>
      </c>
      <c r="C42" s="207">
        <v>2</v>
      </c>
      <c r="D42" s="208">
        <v>2205</v>
      </c>
      <c r="E42" s="127" t="s">
        <v>840</v>
      </c>
      <c r="F42" s="115" t="s">
        <v>303</v>
      </c>
      <c r="G42" s="144">
        <v>9</v>
      </c>
      <c r="H42" s="144">
        <v>9</v>
      </c>
      <c r="I42" s="144">
        <v>9</v>
      </c>
      <c r="J42" s="144">
        <v>9</v>
      </c>
      <c r="K42" s="144">
        <v>9</v>
      </c>
      <c r="L42" s="144">
        <v>9</v>
      </c>
      <c r="M42" s="2"/>
      <c r="N42" s="205" t="s">
        <v>280</v>
      </c>
      <c r="O42" s="116"/>
      <c r="P42" s="116"/>
      <c r="Q42" s="206">
        <f t="shared" si="6"/>
        <v>0</v>
      </c>
      <c r="R42" s="206">
        <f t="shared" si="7"/>
        <v>0</v>
      </c>
      <c r="S42" s="206">
        <f t="shared" si="8"/>
        <v>0</v>
      </c>
      <c r="T42" s="206">
        <f t="shared" si="9"/>
        <v>0</v>
      </c>
      <c r="U42" s="206">
        <f t="shared" si="10"/>
        <v>0</v>
      </c>
      <c r="V42" s="206">
        <f t="shared" si="11"/>
        <v>0</v>
      </c>
    </row>
    <row r="43" spans="1:22" x14ac:dyDescent="0.25">
      <c r="A43" s="140" t="s">
        <v>679</v>
      </c>
      <c r="B43" s="140">
        <v>1</v>
      </c>
      <c r="C43" s="207">
        <v>2</v>
      </c>
      <c r="D43" s="208">
        <v>2210</v>
      </c>
      <c r="E43" s="127" t="s">
        <v>841</v>
      </c>
      <c r="F43" s="115" t="s">
        <v>303</v>
      </c>
      <c r="G43" s="144">
        <v>5.5</v>
      </c>
      <c r="H43" s="144">
        <v>5.5</v>
      </c>
      <c r="I43" s="144">
        <v>5.5</v>
      </c>
      <c r="J43" s="144">
        <v>5.5</v>
      </c>
      <c r="K43" s="144">
        <v>5.5</v>
      </c>
      <c r="L43" s="144">
        <v>5.5</v>
      </c>
      <c r="M43" s="2"/>
      <c r="N43" s="205" t="s">
        <v>280</v>
      </c>
      <c r="O43" s="116"/>
      <c r="P43" s="116"/>
      <c r="Q43" s="206">
        <f t="shared" si="6"/>
        <v>0</v>
      </c>
      <c r="R43" s="206">
        <f t="shared" si="7"/>
        <v>0</v>
      </c>
      <c r="S43" s="206">
        <f t="shared" si="8"/>
        <v>0</v>
      </c>
      <c r="T43" s="206">
        <f t="shared" si="9"/>
        <v>0</v>
      </c>
      <c r="U43" s="206">
        <f t="shared" si="10"/>
        <v>0</v>
      </c>
      <c r="V43" s="206">
        <f t="shared" si="11"/>
        <v>0</v>
      </c>
    </row>
    <row r="44" spans="1:22" x14ac:dyDescent="0.25">
      <c r="A44" s="140" t="s">
        <v>680</v>
      </c>
      <c r="B44" s="140">
        <v>1</v>
      </c>
      <c r="C44" s="207">
        <v>2</v>
      </c>
      <c r="D44" s="208">
        <v>2215</v>
      </c>
      <c r="E44" s="127" t="s">
        <v>842</v>
      </c>
      <c r="F44" s="115" t="s">
        <v>303</v>
      </c>
      <c r="G44" s="144">
        <v>3.5</v>
      </c>
      <c r="H44" s="144">
        <v>3.5</v>
      </c>
      <c r="I44" s="144">
        <v>3.5</v>
      </c>
      <c r="J44" s="144">
        <v>3.5</v>
      </c>
      <c r="K44" s="144">
        <v>3.5</v>
      </c>
      <c r="L44" s="144">
        <v>3.5</v>
      </c>
      <c r="M44" s="2"/>
      <c r="N44" s="205" t="s">
        <v>280</v>
      </c>
      <c r="O44" s="116"/>
      <c r="P44" s="116"/>
      <c r="Q44" s="206">
        <f t="shared" si="6"/>
        <v>0</v>
      </c>
      <c r="R44" s="206">
        <f t="shared" si="7"/>
        <v>0</v>
      </c>
      <c r="S44" s="206">
        <f t="shared" si="8"/>
        <v>0</v>
      </c>
      <c r="T44" s="206">
        <f t="shared" si="9"/>
        <v>0</v>
      </c>
      <c r="U44" s="206">
        <f t="shared" si="10"/>
        <v>0</v>
      </c>
      <c r="V44" s="206">
        <f t="shared" si="11"/>
        <v>0</v>
      </c>
    </row>
    <row r="45" spans="1:22" x14ac:dyDescent="0.25">
      <c r="A45" s="93" t="s">
        <v>708</v>
      </c>
      <c r="B45" s="144">
        <v>1</v>
      </c>
      <c r="C45" s="207">
        <v>2</v>
      </c>
      <c r="D45" s="208">
        <v>2220</v>
      </c>
      <c r="E45" s="127" t="s">
        <v>843</v>
      </c>
      <c r="F45" s="115" t="s">
        <v>303</v>
      </c>
      <c r="G45" s="144">
        <v>3</v>
      </c>
      <c r="H45" s="144">
        <v>3</v>
      </c>
      <c r="I45" s="144">
        <v>3</v>
      </c>
      <c r="J45" s="144">
        <v>3</v>
      </c>
      <c r="K45" s="144">
        <v>3</v>
      </c>
      <c r="L45" s="144">
        <v>3</v>
      </c>
      <c r="M45" s="2"/>
      <c r="N45" s="205" t="s">
        <v>280</v>
      </c>
      <c r="O45" s="116"/>
      <c r="P45" s="116"/>
      <c r="Q45" s="206">
        <f t="shared" si="6"/>
        <v>0</v>
      </c>
      <c r="R45" s="206">
        <f t="shared" si="7"/>
        <v>0</v>
      </c>
      <c r="S45" s="206">
        <f t="shared" si="8"/>
        <v>0</v>
      </c>
      <c r="T45" s="206">
        <f t="shared" si="9"/>
        <v>0</v>
      </c>
      <c r="U45" s="206">
        <f t="shared" si="10"/>
        <v>0</v>
      </c>
      <c r="V45" s="206">
        <f t="shared" si="11"/>
        <v>0</v>
      </c>
    </row>
    <row r="46" spans="1:22" x14ac:dyDescent="0.25">
      <c r="A46" s="140" t="s">
        <v>574</v>
      </c>
      <c r="B46" s="140">
        <v>1</v>
      </c>
      <c r="C46" s="207">
        <v>2</v>
      </c>
      <c r="D46" s="208">
        <v>2225</v>
      </c>
      <c r="E46" s="127" t="s">
        <v>844</v>
      </c>
      <c r="F46" s="115" t="s">
        <v>303</v>
      </c>
      <c r="G46" s="144">
        <v>3.5</v>
      </c>
      <c r="H46" s="144">
        <v>3.5</v>
      </c>
      <c r="I46" s="144">
        <v>3.5</v>
      </c>
      <c r="J46" s="144">
        <v>3.5</v>
      </c>
      <c r="K46" s="144">
        <v>3.5</v>
      </c>
      <c r="L46" s="144">
        <v>3.5</v>
      </c>
      <c r="M46" s="2"/>
      <c r="N46" s="205" t="s">
        <v>280</v>
      </c>
      <c r="O46" s="116"/>
      <c r="P46" s="116"/>
      <c r="Q46" s="206">
        <f t="shared" si="6"/>
        <v>0</v>
      </c>
      <c r="R46" s="206">
        <f t="shared" si="7"/>
        <v>0</v>
      </c>
      <c r="S46" s="206">
        <f t="shared" si="8"/>
        <v>0</v>
      </c>
      <c r="T46" s="206">
        <f t="shared" si="9"/>
        <v>0</v>
      </c>
      <c r="U46" s="206">
        <f t="shared" si="10"/>
        <v>0</v>
      </c>
      <c r="V46" s="206">
        <f t="shared" si="11"/>
        <v>0</v>
      </c>
    </row>
    <row r="47" spans="1:22" x14ac:dyDescent="0.25">
      <c r="A47" s="140" t="s">
        <v>575</v>
      </c>
      <c r="B47" s="140">
        <v>1</v>
      </c>
      <c r="C47" s="207">
        <v>2</v>
      </c>
      <c r="D47" s="208">
        <v>2230</v>
      </c>
      <c r="E47" s="127" t="s">
        <v>845</v>
      </c>
      <c r="F47" s="115" t="s">
        <v>303</v>
      </c>
      <c r="G47" s="144">
        <v>8</v>
      </c>
      <c r="H47" s="144">
        <v>8</v>
      </c>
      <c r="I47" s="144">
        <v>8</v>
      </c>
      <c r="J47" s="144">
        <v>8</v>
      </c>
      <c r="K47" s="144">
        <v>8</v>
      </c>
      <c r="L47" s="144">
        <v>12</v>
      </c>
      <c r="M47" s="2"/>
      <c r="N47" s="205" t="s">
        <v>280</v>
      </c>
      <c r="O47" s="116"/>
      <c r="P47" s="116"/>
      <c r="Q47" s="206">
        <f t="shared" si="6"/>
        <v>0</v>
      </c>
      <c r="R47" s="206">
        <f t="shared" si="7"/>
        <v>0</v>
      </c>
      <c r="S47" s="206">
        <f t="shared" si="8"/>
        <v>0</v>
      </c>
      <c r="T47" s="206">
        <f t="shared" si="9"/>
        <v>0</v>
      </c>
      <c r="U47" s="206">
        <f t="shared" si="10"/>
        <v>0</v>
      </c>
      <c r="V47" s="206">
        <f t="shared" si="11"/>
        <v>0</v>
      </c>
    </row>
    <row r="48" spans="1:22" x14ac:dyDescent="0.25">
      <c r="A48" s="140"/>
      <c r="B48" s="140"/>
      <c r="C48" s="207">
        <v>2</v>
      </c>
      <c r="D48" s="208">
        <v>2235</v>
      </c>
      <c r="E48" s="2" t="s">
        <v>42</v>
      </c>
      <c r="F48" s="115"/>
      <c r="G48" s="144">
        <v>25</v>
      </c>
      <c r="H48" s="144">
        <v>30</v>
      </c>
      <c r="I48" s="144">
        <v>25</v>
      </c>
      <c r="J48" s="144">
        <v>30</v>
      </c>
      <c r="K48" s="144">
        <v>35</v>
      </c>
      <c r="L48" s="144">
        <v>35</v>
      </c>
      <c r="M48" s="2"/>
      <c r="N48" s="30" t="s">
        <v>305</v>
      </c>
      <c r="O48" s="30"/>
      <c r="P48" s="30"/>
      <c r="Q48" s="206">
        <f t="shared" si="6"/>
        <v>25</v>
      </c>
      <c r="R48" s="206">
        <f t="shared" si="7"/>
        <v>30</v>
      </c>
      <c r="S48" s="206">
        <f t="shared" si="8"/>
        <v>25</v>
      </c>
      <c r="T48" s="206">
        <f t="shared" si="9"/>
        <v>30</v>
      </c>
      <c r="U48" s="206">
        <f t="shared" si="10"/>
        <v>35</v>
      </c>
      <c r="V48" s="206">
        <f t="shared" si="11"/>
        <v>35</v>
      </c>
    </row>
    <row r="49" spans="1:22" x14ac:dyDescent="0.25">
      <c r="A49" s="140"/>
      <c r="B49" s="140"/>
      <c r="C49" s="207">
        <v>2</v>
      </c>
      <c r="D49" s="208">
        <v>2240</v>
      </c>
      <c r="E49" s="2" t="s">
        <v>43</v>
      </c>
      <c r="F49" s="115"/>
      <c r="G49" s="144">
        <v>10</v>
      </c>
      <c r="H49" s="144">
        <v>10</v>
      </c>
      <c r="I49" s="144">
        <v>10</v>
      </c>
      <c r="J49" s="144">
        <v>10</v>
      </c>
      <c r="K49" s="144">
        <v>10</v>
      </c>
      <c r="L49" s="144">
        <v>10</v>
      </c>
      <c r="M49" s="2"/>
      <c r="N49" s="30" t="s">
        <v>305</v>
      </c>
      <c r="O49" s="30"/>
      <c r="P49" s="30"/>
      <c r="Q49" s="206">
        <f t="shared" si="6"/>
        <v>10</v>
      </c>
      <c r="R49" s="206">
        <f t="shared" si="7"/>
        <v>10</v>
      </c>
      <c r="S49" s="206">
        <f t="shared" si="8"/>
        <v>10</v>
      </c>
      <c r="T49" s="206">
        <f t="shared" si="9"/>
        <v>10</v>
      </c>
      <c r="U49" s="206">
        <f t="shared" si="10"/>
        <v>10</v>
      </c>
      <c r="V49" s="206">
        <f t="shared" si="11"/>
        <v>10</v>
      </c>
    </row>
    <row r="50" spans="1:22" x14ac:dyDescent="0.25">
      <c r="A50" s="140"/>
      <c r="B50" s="140"/>
      <c r="C50" s="207">
        <v>2</v>
      </c>
      <c r="D50" s="208">
        <v>2245</v>
      </c>
      <c r="E50" s="2" t="s">
        <v>502</v>
      </c>
      <c r="F50" s="115"/>
      <c r="G50" s="144">
        <v>10</v>
      </c>
      <c r="H50" s="144">
        <v>10</v>
      </c>
      <c r="I50" s="144">
        <v>10</v>
      </c>
      <c r="J50" s="144">
        <v>10</v>
      </c>
      <c r="K50" s="144">
        <v>10</v>
      </c>
      <c r="L50" s="144">
        <v>10</v>
      </c>
      <c r="M50" s="2"/>
      <c r="N50" s="30" t="s">
        <v>305</v>
      </c>
      <c r="O50" s="30"/>
      <c r="P50" s="30"/>
      <c r="Q50" s="206">
        <f t="shared" si="6"/>
        <v>10</v>
      </c>
      <c r="R50" s="206">
        <f t="shared" si="7"/>
        <v>10</v>
      </c>
      <c r="S50" s="206">
        <f t="shared" si="8"/>
        <v>10</v>
      </c>
      <c r="T50" s="206">
        <f t="shared" si="9"/>
        <v>10</v>
      </c>
      <c r="U50" s="206">
        <f t="shared" si="10"/>
        <v>10</v>
      </c>
      <c r="V50" s="206">
        <f t="shared" si="11"/>
        <v>10</v>
      </c>
    </row>
    <row r="51" spans="1:22" x14ac:dyDescent="0.25">
      <c r="A51" s="140"/>
      <c r="B51" s="140"/>
      <c r="C51" s="207">
        <v>2</v>
      </c>
      <c r="D51" s="208">
        <v>2250</v>
      </c>
      <c r="E51" s="2" t="s">
        <v>45</v>
      </c>
      <c r="F51" s="115"/>
      <c r="G51" s="144">
        <v>5</v>
      </c>
      <c r="H51" s="144">
        <v>5</v>
      </c>
      <c r="I51" s="144">
        <v>5</v>
      </c>
      <c r="J51" s="144">
        <v>5</v>
      </c>
      <c r="K51" s="144">
        <v>5</v>
      </c>
      <c r="L51" s="144">
        <v>5</v>
      </c>
      <c r="M51" s="2"/>
      <c r="N51" s="30" t="s">
        <v>305</v>
      </c>
      <c r="O51" s="30"/>
      <c r="P51" s="30"/>
      <c r="Q51" s="206">
        <f t="shared" si="6"/>
        <v>5</v>
      </c>
      <c r="R51" s="206">
        <f t="shared" si="7"/>
        <v>5</v>
      </c>
      <c r="S51" s="206">
        <f t="shared" si="8"/>
        <v>5</v>
      </c>
      <c r="T51" s="206">
        <f t="shared" si="9"/>
        <v>5</v>
      </c>
      <c r="U51" s="206">
        <f t="shared" si="10"/>
        <v>5</v>
      </c>
      <c r="V51" s="206">
        <f t="shared" si="11"/>
        <v>5</v>
      </c>
    </row>
    <row r="52" spans="1:22" x14ac:dyDescent="0.25">
      <c r="A52" s="140"/>
      <c r="B52" s="140"/>
      <c r="C52" s="207">
        <v>2</v>
      </c>
      <c r="D52" s="208">
        <v>2255</v>
      </c>
      <c r="E52" s="2" t="s">
        <v>46</v>
      </c>
      <c r="F52" s="115"/>
      <c r="G52" s="144">
        <v>10</v>
      </c>
      <c r="H52" s="144">
        <v>10</v>
      </c>
      <c r="I52" s="144">
        <v>10</v>
      </c>
      <c r="J52" s="144">
        <v>10</v>
      </c>
      <c r="K52" s="144">
        <v>10</v>
      </c>
      <c r="L52" s="144">
        <v>10</v>
      </c>
      <c r="M52" s="2"/>
      <c r="N52" s="30" t="s">
        <v>305</v>
      </c>
      <c r="O52" s="30"/>
      <c r="P52" s="30"/>
      <c r="Q52" s="206">
        <f t="shared" si="6"/>
        <v>10</v>
      </c>
      <c r="R52" s="206">
        <f t="shared" si="7"/>
        <v>10</v>
      </c>
      <c r="S52" s="206">
        <f t="shared" si="8"/>
        <v>10</v>
      </c>
      <c r="T52" s="206">
        <f t="shared" si="9"/>
        <v>10</v>
      </c>
      <c r="U52" s="206">
        <f t="shared" si="10"/>
        <v>10</v>
      </c>
      <c r="V52" s="206">
        <f t="shared" si="11"/>
        <v>10</v>
      </c>
    </row>
    <row r="53" spans="1:22" x14ac:dyDescent="0.25">
      <c r="A53" s="140" t="s">
        <v>593</v>
      </c>
      <c r="B53" s="140">
        <v>1</v>
      </c>
      <c r="C53" s="207">
        <v>2</v>
      </c>
      <c r="D53" s="208">
        <v>2260</v>
      </c>
      <c r="E53" s="71" t="s">
        <v>497</v>
      </c>
      <c r="F53" s="115" t="s">
        <v>303</v>
      </c>
      <c r="G53" s="144">
        <v>0</v>
      </c>
      <c r="H53" s="144">
        <v>0</v>
      </c>
      <c r="I53" s="144">
        <v>0</v>
      </c>
      <c r="J53" s="144">
        <v>0</v>
      </c>
      <c r="K53" s="144">
        <v>1.5</v>
      </c>
      <c r="L53" s="144">
        <v>1.5</v>
      </c>
      <c r="M53" s="2"/>
      <c r="N53" s="205" t="s">
        <v>305</v>
      </c>
      <c r="O53" s="116"/>
      <c r="P53" s="116"/>
      <c r="Q53" s="206">
        <f t="shared" si="6"/>
        <v>0</v>
      </c>
      <c r="R53" s="206">
        <f t="shared" si="7"/>
        <v>0</v>
      </c>
      <c r="S53" s="206">
        <f t="shared" si="8"/>
        <v>0</v>
      </c>
      <c r="T53" s="206">
        <f t="shared" si="9"/>
        <v>0</v>
      </c>
      <c r="U53" s="206">
        <f t="shared" si="10"/>
        <v>0</v>
      </c>
      <c r="V53" s="206">
        <f t="shared" si="11"/>
        <v>0</v>
      </c>
    </row>
    <row r="54" spans="1:22" x14ac:dyDescent="0.25">
      <c r="A54" s="140" t="s">
        <v>592</v>
      </c>
      <c r="B54" s="140">
        <v>1</v>
      </c>
      <c r="C54" s="207">
        <v>2</v>
      </c>
      <c r="D54" s="208">
        <v>2265</v>
      </c>
      <c r="E54" s="71" t="s">
        <v>500</v>
      </c>
      <c r="F54" s="115" t="s">
        <v>303</v>
      </c>
      <c r="G54" s="144">
        <v>0</v>
      </c>
      <c r="H54" s="144">
        <v>0</v>
      </c>
      <c r="I54" s="144">
        <v>0</v>
      </c>
      <c r="J54" s="144">
        <v>0</v>
      </c>
      <c r="K54" s="144">
        <v>1.5</v>
      </c>
      <c r="L54" s="144">
        <v>1.5</v>
      </c>
      <c r="M54" s="2"/>
      <c r="N54" s="205" t="s">
        <v>305</v>
      </c>
      <c r="O54" s="116"/>
      <c r="P54" s="116"/>
      <c r="Q54" s="206">
        <f t="shared" si="6"/>
        <v>0</v>
      </c>
      <c r="R54" s="206">
        <f t="shared" si="7"/>
        <v>0</v>
      </c>
      <c r="S54" s="206">
        <f t="shared" si="8"/>
        <v>0</v>
      </c>
      <c r="T54" s="206">
        <f t="shared" si="9"/>
        <v>0</v>
      </c>
      <c r="U54" s="206">
        <f t="shared" si="10"/>
        <v>0</v>
      </c>
      <c r="V54" s="206">
        <f t="shared" si="11"/>
        <v>0</v>
      </c>
    </row>
    <row r="55" spans="1:22" x14ac:dyDescent="0.25">
      <c r="A55" s="206" t="s">
        <v>677</v>
      </c>
      <c r="B55" s="206">
        <v>1</v>
      </c>
      <c r="C55" s="207">
        <v>2</v>
      </c>
      <c r="D55" s="208">
        <v>2270</v>
      </c>
      <c r="E55" s="71" t="s">
        <v>873</v>
      </c>
      <c r="F55" s="206"/>
      <c r="G55" s="206">
        <v>20</v>
      </c>
      <c r="H55" s="206">
        <v>20</v>
      </c>
      <c r="I55" s="206">
        <v>20</v>
      </c>
      <c r="J55" s="206">
        <v>20</v>
      </c>
      <c r="K55" s="206">
        <v>20</v>
      </c>
      <c r="L55" s="206">
        <v>20</v>
      </c>
      <c r="M55" s="2"/>
      <c r="N55" s="207" t="s">
        <v>305</v>
      </c>
      <c r="O55" s="207"/>
      <c r="P55" s="207"/>
      <c r="Q55" s="206">
        <f t="shared" si="6"/>
        <v>20</v>
      </c>
      <c r="R55" s="206">
        <f t="shared" si="7"/>
        <v>20</v>
      </c>
      <c r="S55" s="206">
        <f t="shared" si="8"/>
        <v>20</v>
      </c>
      <c r="T55" s="206">
        <f t="shared" si="9"/>
        <v>20</v>
      </c>
      <c r="U55" s="206">
        <f t="shared" si="10"/>
        <v>20</v>
      </c>
      <c r="V55" s="206">
        <f t="shared" si="11"/>
        <v>20</v>
      </c>
    </row>
    <row r="56" spans="1:22" x14ac:dyDescent="0.25">
      <c r="A56" s="206" t="s">
        <v>594</v>
      </c>
      <c r="B56" s="206">
        <v>1</v>
      </c>
      <c r="C56" s="207">
        <v>2</v>
      </c>
      <c r="D56" s="208">
        <v>2275</v>
      </c>
      <c r="E56" s="71" t="s">
        <v>874</v>
      </c>
      <c r="F56" s="206"/>
      <c r="G56" s="206">
        <v>25</v>
      </c>
      <c r="H56" s="206">
        <v>25</v>
      </c>
      <c r="I56" s="206">
        <v>25</v>
      </c>
      <c r="J56" s="206">
        <v>25</v>
      </c>
      <c r="K56" s="206">
        <v>25</v>
      </c>
      <c r="L56" s="206">
        <v>25</v>
      </c>
      <c r="M56" s="2"/>
      <c r="N56" s="207" t="s">
        <v>305</v>
      </c>
      <c r="O56" s="207"/>
      <c r="P56" s="207"/>
      <c r="Q56" s="206">
        <f t="shared" si="6"/>
        <v>25</v>
      </c>
      <c r="R56" s="206">
        <f t="shared" si="7"/>
        <v>25</v>
      </c>
      <c r="S56" s="206">
        <f t="shared" si="8"/>
        <v>25</v>
      </c>
      <c r="T56" s="206">
        <f t="shared" si="9"/>
        <v>25</v>
      </c>
      <c r="U56" s="206">
        <f t="shared" si="10"/>
        <v>25</v>
      </c>
      <c r="V56" s="206">
        <f t="shared" si="11"/>
        <v>25</v>
      </c>
    </row>
    <row r="57" spans="1:22" x14ac:dyDescent="0.25">
      <c r="A57" s="206"/>
      <c r="B57" s="140"/>
      <c r="C57" s="207">
        <v>2</v>
      </c>
      <c r="D57" s="208">
        <v>2280</v>
      </c>
      <c r="E57" s="2" t="s">
        <v>47</v>
      </c>
      <c r="F57" s="115"/>
      <c r="G57" s="144">
        <v>30</v>
      </c>
      <c r="H57" s="144">
        <v>30</v>
      </c>
      <c r="I57" s="144">
        <v>30</v>
      </c>
      <c r="J57" s="144">
        <v>30</v>
      </c>
      <c r="K57" s="144">
        <v>30</v>
      </c>
      <c r="L57" s="144">
        <v>30</v>
      </c>
      <c r="M57" s="2"/>
      <c r="N57" s="30" t="s">
        <v>305</v>
      </c>
      <c r="O57" s="30"/>
      <c r="P57" s="30"/>
      <c r="Q57" s="206">
        <f t="shared" si="6"/>
        <v>30</v>
      </c>
      <c r="R57" s="206">
        <f t="shared" si="7"/>
        <v>30</v>
      </c>
      <c r="S57" s="206">
        <f t="shared" si="8"/>
        <v>30</v>
      </c>
      <c r="T57" s="206">
        <f t="shared" si="9"/>
        <v>30</v>
      </c>
      <c r="U57" s="206">
        <f t="shared" si="10"/>
        <v>30</v>
      </c>
      <c r="V57" s="206">
        <f t="shared" si="11"/>
        <v>30</v>
      </c>
    </row>
    <row r="58" spans="1:22" x14ac:dyDescent="0.25">
      <c r="A58" s="140"/>
      <c r="B58" s="140"/>
      <c r="C58" s="207">
        <v>2</v>
      </c>
      <c r="D58" s="208">
        <v>2285</v>
      </c>
      <c r="E58" s="2" t="s">
        <v>48</v>
      </c>
      <c r="F58" s="115"/>
      <c r="G58" s="144">
        <v>35</v>
      </c>
      <c r="H58" s="144">
        <v>35</v>
      </c>
      <c r="I58" s="144">
        <v>35</v>
      </c>
      <c r="J58" s="144">
        <v>35</v>
      </c>
      <c r="K58" s="144">
        <v>35</v>
      </c>
      <c r="L58" s="144">
        <v>25</v>
      </c>
      <c r="M58" s="2"/>
      <c r="N58" s="30" t="s">
        <v>305</v>
      </c>
      <c r="O58" s="30"/>
      <c r="P58" s="30"/>
      <c r="Q58" s="206">
        <f t="shared" si="6"/>
        <v>35</v>
      </c>
      <c r="R58" s="206">
        <f t="shared" si="7"/>
        <v>35</v>
      </c>
      <c r="S58" s="206">
        <f t="shared" si="8"/>
        <v>35</v>
      </c>
      <c r="T58" s="206">
        <f t="shared" si="9"/>
        <v>35</v>
      </c>
      <c r="U58" s="206">
        <f t="shared" si="10"/>
        <v>35</v>
      </c>
      <c r="V58" s="206">
        <f t="shared" si="11"/>
        <v>25</v>
      </c>
    </row>
    <row r="59" spans="1:22" x14ac:dyDescent="0.25">
      <c r="A59" s="189" t="s">
        <v>549</v>
      </c>
      <c r="B59" s="140">
        <v>0</v>
      </c>
      <c r="C59" s="207">
        <v>2</v>
      </c>
      <c r="D59" s="208">
        <v>2290</v>
      </c>
      <c r="E59" s="71" t="s">
        <v>55</v>
      </c>
      <c r="F59" s="115"/>
      <c r="G59" s="144">
        <v>10</v>
      </c>
      <c r="H59" s="144">
        <v>10</v>
      </c>
      <c r="I59" s="144">
        <v>10</v>
      </c>
      <c r="J59" s="144">
        <v>10</v>
      </c>
      <c r="K59" s="144">
        <v>10</v>
      </c>
      <c r="L59" s="144"/>
      <c r="M59" s="2"/>
      <c r="N59" s="30" t="s">
        <v>305</v>
      </c>
      <c r="O59" s="30"/>
      <c r="P59" s="30"/>
      <c r="Q59" s="206">
        <f t="shared" si="6"/>
        <v>10</v>
      </c>
      <c r="R59" s="206">
        <f t="shared" si="7"/>
        <v>10</v>
      </c>
      <c r="S59" s="206">
        <f t="shared" si="8"/>
        <v>10</v>
      </c>
      <c r="T59" s="206">
        <f t="shared" si="9"/>
        <v>10</v>
      </c>
      <c r="U59" s="206">
        <f t="shared" si="10"/>
        <v>10</v>
      </c>
      <c r="V59" s="206">
        <f t="shared" si="11"/>
        <v>0</v>
      </c>
    </row>
    <row r="60" spans="1:22" x14ac:dyDescent="0.25">
      <c r="A60" s="189" t="s">
        <v>549</v>
      </c>
      <c r="B60" s="140">
        <v>0</v>
      </c>
      <c r="C60" s="207">
        <v>2</v>
      </c>
      <c r="D60" s="208">
        <v>2295</v>
      </c>
      <c r="E60" s="71" t="s">
        <v>496</v>
      </c>
      <c r="F60" s="115"/>
      <c r="G60" s="144">
        <v>15</v>
      </c>
      <c r="H60" s="144">
        <v>15</v>
      </c>
      <c r="I60" s="144">
        <v>15</v>
      </c>
      <c r="J60" s="144">
        <v>15</v>
      </c>
      <c r="K60" s="144">
        <v>15</v>
      </c>
      <c r="L60" s="144"/>
      <c r="M60" s="2"/>
      <c r="N60" s="107" t="s">
        <v>280</v>
      </c>
      <c r="O60" s="107"/>
      <c r="P60" s="107"/>
      <c r="Q60" s="206">
        <f t="shared" si="6"/>
        <v>15</v>
      </c>
      <c r="R60" s="206">
        <f t="shared" si="7"/>
        <v>15</v>
      </c>
      <c r="S60" s="206">
        <f t="shared" si="8"/>
        <v>15</v>
      </c>
      <c r="T60" s="206">
        <f t="shared" si="9"/>
        <v>15</v>
      </c>
      <c r="U60" s="206">
        <f t="shared" si="10"/>
        <v>15</v>
      </c>
      <c r="V60" s="206">
        <f t="shared" si="11"/>
        <v>0</v>
      </c>
    </row>
    <row r="61" spans="1:22" x14ac:dyDescent="0.25">
      <c r="A61" s="140"/>
      <c r="B61" s="140"/>
      <c r="C61" s="207">
        <v>2</v>
      </c>
      <c r="D61" s="208">
        <v>2300</v>
      </c>
      <c r="E61" s="2" t="s">
        <v>290</v>
      </c>
      <c r="F61" s="115"/>
      <c r="G61" s="144">
        <v>5</v>
      </c>
      <c r="H61" s="144">
        <v>5</v>
      </c>
      <c r="I61" s="144">
        <v>5</v>
      </c>
      <c r="J61" s="144">
        <v>5</v>
      </c>
      <c r="K61" s="144">
        <v>5</v>
      </c>
      <c r="L61" s="144">
        <v>5</v>
      </c>
      <c r="M61" s="2"/>
      <c r="N61" s="30" t="s">
        <v>305</v>
      </c>
      <c r="O61" s="30"/>
      <c r="P61" s="30"/>
      <c r="Q61" s="206">
        <f t="shared" si="6"/>
        <v>5</v>
      </c>
      <c r="R61" s="206">
        <f t="shared" si="7"/>
        <v>5</v>
      </c>
      <c r="S61" s="206">
        <f t="shared" si="8"/>
        <v>5</v>
      </c>
      <c r="T61" s="206">
        <f t="shared" si="9"/>
        <v>5</v>
      </c>
      <c r="U61" s="206">
        <f t="shared" si="10"/>
        <v>5</v>
      </c>
      <c r="V61" s="206">
        <f t="shared" si="11"/>
        <v>5</v>
      </c>
    </row>
    <row r="62" spans="1:22" x14ac:dyDescent="0.25">
      <c r="A62" s="140"/>
      <c r="B62" s="140"/>
      <c r="C62" s="207">
        <v>2</v>
      </c>
      <c r="D62" s="208">
        <v>2305</v>
      </c>
      <c r="E62" s="2" t="s">
        <v>784</v>
      </c>
      <c r="F62" s="115"/>
      <c r="G62" s="144">
        <v>5</v>
      </c>
      <c r="H62" s="144">
        <v>5</v>
      </c>
      <c r="I62" s="144">
        <v>5</v>
      </c>
      <c r="J62" s="144">
        <v>5</v>
      </c>
      <c r="K62" s="144">
        <v>5</v>
      </c>
      <c r="L62" s="144">
        <v>5</v>
      </c>
      <c r="M62" s="2"/>
      <c r="N62" s="30" t="s">
        <v>305</v>
      </c>
      <c r="O62" s="30"/>
      <c r="P62" s="30"/>
      <c r="Q62" s="206">
        <f t="shared" si="6"/>
        <v>5</v>
      </c>
      <c r="R62" s="206">
        <f t="shared" si="7"/>
        <v>5</v>
      </c>
      <c r="S62" s="206">
        <f t="shared" si="8"/>
        <v>5</v>
      </c>
      <c r="T62" s="206">
        <f t="shared" si="9"/>
        <v>5</v>
      </c>
      <c r="U62" s="206">
        <f t="shared" si="10"/>
        <v>5</v>
      </c>
      <c r="V62" s="206">
        <f t="shared" si="11"/>
        <v>5</v>
      </c>
    </row>
    <row r="63" spans="1:22" x14ac:dyDescent="0.25">
      <c r="A63" s="140"/>
      <c r="B63" s="140"/>
      <c r="C63" s="207">
        <v>2</v>
      </c>
      <c r="D63" s="208">
        <v>2310</v>
      </c>
      <c r="E63" s="2" t="s">
        <v>291</v>
      </c>
      <c r="F63" s="115"/>
      <c r="G63" s="144">
        <v>10</v>
      </c>
      <c r="H63" s="144">
        <v>10</v>
      </c>
      <c r="I63" s="144">
        <v>10</v>
      </c>
      <c r="J63" s="144">
        <v>10</v>
      </c>
      <c r="K63" s="144">
        <v>10</v>
      </c>
      <c r="L63" s="144">
        <v>10</v>
      </c>
      <c r="M63" s="2"/>
      <c r="N63" s="30" t="s">
        <v>305</v>
      </c>
      <c r="O63" s="30"/>
      <c r="P63" s="30"/>
      <c r="Q63" s="206">
        <f t="shared" si="6"/>
        <v>10</v>
      </c>
      <c r="R63" s="206">
        <f t="shared" si="7"/>
        <v>10</v>
      </c>
      <c r="S63" s="206">
        <f t="shared" si="8"/>
        <v>10</v>
      </c>
      <c r="T63" s="206">
        <f t="shared" si="9"/>
        <v>10</v>
      </c>
      <c r="U63" s="206">
        <f t="shared" si="10"/>
        <v>10</v>
      </c>
      <c r="V63" s="206">
        <f t="shared" si="11"/>
        <v>10</v>
      </c>
    </row>
    <row r="64" spans="1:22" x14ac:dyDescent="0.25">
      <c r="A64" s="206"/>
      <c r="B64" s="206"/>
      <c r="C64" s="207">
        <v>2</v>
      </c>
      <c r="D64" s="208">
        <v>2315</v>
      </c>
      <c r="E64" s="2" t="s">
        <v>872</v>
      </c>
      <c r="F64" s="206"/>
      <c r="G64" s="206">
        <v>15</v>
      </c>
      <c r="H64" s="206">
        <v>15</v>
      </c>
      <c r="I64" s="206">
        <v>15</v>
      </c>
      <c r="J64" s="206">
        <v>15</v>
      </c>
      <c r="K64" s="206">
        <v>15</v>
      </c>
      <c r="L64" s="206">
        <v>15</v>
      </c>
      <c r="M64" s="2"/>
      <c r="N64" s="207" t="s">
        <v>280</v>
      </c>
      <c r="O64" s="207"/>
      <c r="P64" s="207"/>
      <c r="Q64" s="206">
        <f t="shared" si="6"/>
        <v>15</v>
      </c>
      <c r="R64" s="206">
        <f t="shared" si="7"/>
        <v>15</v>
      </c>
      <c r="S64" s="206">
        <f t="shared" si="8"/>
        <v>15</v>
      </c>
      <c r="T64" s="206">
        <f t="shared" si="9"/>
        <v>15</v>
      </c>
      <c r="U64" s="206">
        <f t="shared" si="10"/>
        <v>15</v>
      </c>
      <c r="V64" s="206">
        <f t="shared" si="11"/>
        <v>15</v>
      </c>
    </row>
    <row r="65" spans="1:22" x14ac:dyDescent="0.25">
      <c r="A65" s="140"/>
      <c r="B65" s="140"/>
      <c r="C65" s="207">
        <v>2</v>
      </c>
      <c r="D65" s="208">
        <v>2320</v>
      </c>
      <c r="E65" s="2" t="s">
        <v>510</v>
      </c>
      <c r="F65" s="122"/>
      <c r="G65" s="144">
        <v>10</v>
      </c>
      <c r="H65" s="144">
        <v>10</v>
      </c>
      <c r="I65" s="144">
        <v>10</v>
      </c>
      <c r="J65" s="144">
        <v>10</v>
      </c>
      <c r="K65" s="144">
        <v>10</v>
      </c>
      <c r="L65" s="144">
        <v>10</v>
      </c>
      <c r="M65" s="2"/>
      <c r="N65" s="205" t="s">
        <v>305</v>
      </c>
      <c r="O65" s="123"/>
      <c r="P65" s="123"/>
      <c r="Q65" s="206">
        <f t="shared" si="6"/>
        <v>10</v>
      </c>
      <c r="R65" s="206">
        <f t="shared" si="7"/>
        <v>10</v>
      </c>
      <c r="S65" s="206">
        <f t="shared" si="8"/>
        <v>10</v>
      </c>
      <c r="T65" s="206">
        <f t="shared" si="9"/>
        <v>10</v>
      </c>
      <c r="U65" s="206">
        <f t="shared" si="10"/>
        <v>10</v>
      </c>
      <c r="V65" s="206">
        <f t="shared" si="11"/>
        <v>10</v>
      </c>
    </row>
    <row r="66" spans="1:22" x14ac:dyDescent="0.25">
      <c r="A66" s="140"/>
      <c r="B66" s="140"/>
      <c r="C66" s="207">
        <v>2</v>
      </c>
      <c r="D66" s="208">
        <v>2325</v>
      </c>
      <c r="E66" s="2" t="s">
        <v>60</v>
      </c>
      <c r="F66" s="115"/>
      <c r="G66" s="144">
        <v>15</v>
      </c>
      <c r="H66" s="144">
        <v>15</v>
      </c>
      <c r="I66" s="144">
        <v>15</v>
      </c>
      <c r="J66" s="144">
        <v>15</v>
      </c>
      <c r="K66" s="144">
        <v>15</v>
      </c>
      <c r="L66" s="144">
        <v>15</v>
      </c>
      <c r="M66" s="2"/>
      <c r="N66" s="30" t="s">
        <v>305</v>
      </c>
      <c r="O66" s="30"/>
      <c r="P66" s="30"/>
      <c r="Q66" s="206">
        <f t="shared" si="6"/>
        <v>15</v>
      </c>
      <c r="R66" s="206">
        <f t="shared" si="7"/>
        <v>15</v>
      </c>
      <c r="S66" s="206">
        <f t="shared" si="8"/>
        <v>15</v>
      </c>
      <c r="T66" s="206">
        <f t="shared" si="9"/>
        <v>15</v>
      </c>
      <c r="U66" s="206">
        <f t="shared" si="10"/>
        <v>15</v>
      </c>
      <c r="V66" s="206">
        <f t="shared" si="11"/>
        <v>15</v>
      </c>
    </row>
    <row r="67" spans="1:22" x14ac:dyDescent="0.25">
      <c r="A67" s="140"/>
      <c r="B67" s="140"/>
      <c r="C67" s="207">
        <v>2</v>
      </c>
      <c r="D67" s="208">
        <v>2330</v>
      </c>
      <c r="E67" s="2" t="s">
        <v>61</v>
      </c>
      <c r="F67" s="115"/>
      <c r="G67" s="144">
        <v>7</v>
      </c>
      <c r="H67" s="144">
        <v>7</v>
      </c>
      <c r="I67" s="144">
        <v>7</v>
      </c>
      <c r="J67" s="144">
        <v>7</v>
      </c>
      <c r="K67" s="144">
        <v>7</v>
      </c>
      <c r="L67" s="144">
        <v>7</v>
      </c>
      <c r="M67" s="2"/>
      <c r="N67" s="30" t="s">
        <v>305</v>
      </c>
      <c r="O67" s="30"/>
      <c r="P67" s="30"/>
      <c r="Q67" s="206">
        <f t="shared" ref="Q67:Q80" si="12">IF($F67="*",0,G67)</f>
        <v>7</v>
      </c>
      <c r="R67" s="206">
        <f t="shared" ref="R67:R80" si="13">IF($F67="*",0,H67)</f>
        <v>7</v>
      </c>
      <c r="S67" s="206">
        <f t="shared" ref="S67:S80" si="14">IF($F67="*",0,I67)</f>
        <v>7</v>
      </c>
      <c r="T67" s="206">
        <f t="shared" ref="T67:T80" si="15">IF($F67="*",0,J67)</f>
        <v>7</v>
      </c>
      <c r="U67" s="206">
        <f t="shared" ref="U67:U80" si="16">IF($F67="*",0,K67)</f>
        <v>7</v>
      </c>
      <c r="V67" s="206">
        <f t="shared" ref="V67:V80" si="17">IF($F67="*",0,L67)</f>
        <v>7</v>
      </c>
    </row>
    <row r="68" spans="1:22" x14ac:dyDescent="0.25">
      <c r="A68" s="140"/>
      <c r="B68" s="140"/>
      <c r="C68" s="207">
        <v>2</v>
      </c>
      <c r="D68" s="208">
        <v>2335</v>
      </c>
      <c r="E68" s="2" t="s">
        <v>401</v>
      </c>
      <c r="F68" s="115"/>
      <c r="G68" s="144">
        <v>80</v>
      </c>
      <c r="H68" s="144">
        <v>90</v>
      </c>
      <c r="I68" s="144">
        <v>80</v>
      </c>
      <c r="J68" s="144">
        <v>90</v>
      </c>
      <c r="K68" s="144">
        <v>100</v>
      </c>
      <c r="L68" s="144">
        <v>100</v>
      </c>
      <c r="M68" s="2"/>
      <c r="N68" s="90" t="s">
        <v>876</v>
      </c>
      <c r="O68" s="90"/>
      <c r="P68" s="90"/>
      <c r="Q68" s="206">
        <f t="shared" si="12"/>
        <v>80</v>
      </c>
      <c r="R68" s="206">
        <f t="shared" si="13"/>
        <v>90</v>
      </c>
      <c r="S68" s="206">
        <f t="shared" si="14"/>
        <v>80</v>
      </c>
      <c r="T68" s="206">
        <f t="shared" si="15"/>
        <v>90</v>
      </c>
      <c r="U68" s="206">
        <f t="shared" si="16"/>
        <v>100</v>
      </c>
      <c r="V68" s="206">
        <f t="shared" si="17"/>
        <v>100</v>
      </c>
    </row>
    <row r="69" spans="1:22" x14ac:dyDescent="0.25">
      <c r="A69" s="140"/>
      <c r="B69" s="140"/>
      <c r="C69" s="207">
        <v>2</v>
      </c>
      <c r="D69" s="208">
        <v>2340</v>
      </c>
      <c r="E69" s="2" t="s">
        <v>498</v>
      </c>
      <c r="F69" s="115"/>
      <c r="G69" s="92">
        <v>10</v>
      </c>
      <c r="H69" s="92">
        <v>10</v>
      </c>
      <c r="I69" s="92">
        <v>10</v>
      </c>
      <c r="J69" s="92">
        <v>10</v>
      </c>
      <c r="K69" s="92">
        <v>10</v>
      </c>
      <c r="L69" s="92">
        <v>10</v>
      </c>
      <c r="M69" s="190"/>
      <c r="N69" s="205" t="s">
        <v>876</v>
      </c>
      <c r="O69" s="116"/>
      <c r="P69" s="116"/>
      <c r="Q69" s="206">
        <f t="shared" si="12"/>
        <v>10</v>
      </c>
      <c r="R69" s="206">
        <f t="shared" si="13"/>
        <v>10</v>
      </c>
      <c r="S69" s="206">
        <f t="shared" si="14"/>
        <v>10</v>
      </c>
      <c r="T69" s="206">
        <f t="shared" si="15"/>
        <v>10</v>
      </c>
      <c r="U69" s="206">
        <f t="shared" si="16"/>
        <v>10</v>
      </c>
      <c r="V69" s="206">
        <f t="shared" si="17"/>
        <v>10</v>
      </c>
    </row>
    <row r="70" spans="1:22" x14ac:dyDescent="0.25">
      <c r="A70" s="140" t="s">
        <v>593</v>
      </c>
      <c r="B70" s="140">
        <v>1</v>
      </c>
      <c r="C70" s="207">
        <v>2</v>
      </c>
      <c r="D70" s="208">
        <v>2345</v>
      </c>
      <c r="E70" s="71" t="s">
        <v>499</v>
      </c>
      <c r="F70" s="115" t="s">
        <v>303</v>
      </c>
      <c r="G70" s="189"/>
      <c r="H70" s="189"/>
      <c r="I70" s="189"/>
      <c r="J70" s="189"/>
      <c r="K70" s="189">
        <v>0.5</v>
      </c>
      <c r="L70" s="189">
        <v>0.5</v>
      </c>
      <c r="M70" s="191"/>
      <c r="N70" s="205" t="s">
        <v>876</v>
      </c>
      <c r="O70" s="116"/>
      <c r="P70" s="116"/>
      <c r="Q70" s="206">
        <f t="shared" si="12"/>
        <v>0</v>
      </c>
      <c r="R70" s="206">
        <f t="shared" si="13"/>
        <v>0</v>
      </c>
      <c r="S70" s="206">
        <f t="shared" si="14"/>
        <v>0</v>
      </c>
      <c r="T70" s="206">
        <f t="shared" si="15"/>
        <v>0</v>
      </c>
      <c r="U70" s="206">
        <f t="shared" si="16"/>
        <v>0</v>
      </c>
      <c r="V70" s="206">
        <f t="shared" si="17"/>
        <v>0</v>
      </c>
    </row>
    <row r="71" spans="1:22" x14ac:dyDescent="0.25">
      <c r="A71" s="140" t="s">
        <v>592</v>
      </c>
      <c r="B71" s="140">
        <v>1</v>
      </c>
      <c r="C71" s="207">
        <v>2</v>
      </c>
      <c r="D71" s="208">
        <v>2350</v>
      </c>
      <c r="E71" s="71" t="s">
        <v>501</v>
      </c>
      <c r="F71" s="115" t="s">
        <v>303</v>
      </c>
      <c r="G71" s="189"/>
      <c r="H71" s="189"/>
      <c r="I71" s="189"/>
      <c r="J71" s="189"/>
      <c r="K71" s="189">
        <v>0.5</v>
      </c>
      <c r="L71" s="189">
        <v>0.5</v>
      </c>
      <c r="M71" s="191"/>
      <c r="N71" s="205" t="s">
        <v>876</v>
      </c>
      <c r="O71" s="116"/>
      <c r="P71" s="116"/>
      <c r="Q71" s="206">
        <f t="shared" si="12"/>
        <v>0</v>
      </c>
      <c r="R71" s="206">
        <f t="shared" si="13"/>
        <v>0</v>
      </c>
      <c r="S71" s="206">
        <f t="shared" si="14"/>
        <v>0</v>
      </c>
      <c r="T71" s="206">
        <f t="shared" si="15"/>
        <v>0</v>
      </c>
      <c r="U71" s="206">
        <f t="shared" si="16"/>
        <v>0</v>
      </c>
      <c r="V71" s="206">
        <f t="shared" si="17"/>
        <v>0</v>
      </c>
    </row>
    <row r="72" spans="1:22" x14ac:dyDescent="0.25">
      <c r="A72" s="140"/>
      <c r="B72" s="140"/>
      <c r="C72" s="207">
        <v>2</v>
      </c>
      <c r="D72" s="208">
        <v>2355</v>
      </c>
      <c r="E72" s="2" t="s">
        <v>293</v>
      </c>
      <c r="F72" s="115"/>
      <c r="G72" s="189">
        <v>15</v>
      </c>
      <c r="H72" s="189">
        <v>15</v>
      </c>
      <c r="I72" s="189">
        <v>15</v>
      </c>
      <c r="J72" s="189">
        <v>15</v>
      </c>
      <c r="K72" s="189">
        <v>15</v>
      </c>
      <c r="L72" s="189">
        <v>15</v>
      </c>
      <c r="M72" s="191"/>
      <c r="N72" s="30" t="s">
        <v>305</v>
      </c>
      <c r="O72" s="30"/>
      <c r="P72" s="30"/>
      <c r="Q72" s="206">
        <f t="shared" si="12"/>
        <v>15</v>
      </c>
      <c r="R72" s="206">
        <f t="shared" si="13"/>
        <v>15</v>
      </c>
      <c r="S72" s="206">
        <f t="shared" si="14"/>
        <v>15</v>
      </c>
      <c r="T72" s="206">
        <f t="shared" si="15"/>
        <v>15</v>
      </c>
      <c r="U72" s="206">
        <f t="shared" si="16"/>
        <v>15</v>
      </c>
      <c r="V72" s="206">
        <f t="shared" si="17"/>
        <v>15</v>
      </c>
    </row>
    <row r="73" spans="1:22" x14ac:dyDescent="0.25">
      <c r="A73" s="206"/>
      <c r="B73" s="206"/>
      <c r="C73" s="207">
        <v>2</v>
      </c>
      <c r="D73" s="208">
        <v>2360</v>
      </c>
      <c r="E73" s="2" t="s">
        <v>875</v>
      </c>
      <c r="F73" s="206"/>
      <c r="G73" s="206">
        <v>5</v>
      </c>
      <c r="H73" s="206">
        <v>5</v>
      </c>
      <c r="I73" s="206">
        <v>5</v>
      </c>
      <c r="J73" s="206">
        <v>5</v>
      </c>
      <c r="K73" s="206">
        <v>5</v>
      </c>
      <c r="L73" s="206">
        <v>5</v>
      </c>
      <c r="M73" s="191"/>
      <c r="N73" s="207" t="s">
        <v>305</v>
      </c>
      <c r="O73" s="207"/>
      <c r="P73" s="207"/>
      <c r="Q73" s="206">
        <f t="shared" si="12"/>
        <v>5</v>
      </c>
      <c r="R73" s="206">
        <f t="shared" si="13"/>
        <v>5</v>
      </c>
      <c r="S73" s="206">
        <f t="shared" si="14"/>
        <v>5</v>
      </c>
      <c r="T73" s="206">
        <f t="shared" si="15"/>
        <v>5</v>
      </c>
      <c r="U73" s="206">
        <f t="shared" si="16"/>
        <v>5</v>
      </c>
      <c r="V73" s="206">
        <f t="shared" si="17"/>
        <v>5</v>
      </c>
    </row>
    <row r="74" spans="1:22" x14ac:dyDescent="0.25">
      <c r="A74" s="140"/>
      <c r="B74" s="140"/>
      <c r="C74" s="207">
        <v>2</v>
      </c>
      <c r="D74" s="208">
        <v>2365</v>
      </c>
      <c r="E74" s="2" t="s">
        <v>402</v>
      </c>
      <c r="F74" s="115"/>
      <c r="G74" s="189">
        <v>85</v>
      </c>
      <c r="H74" s="189">
        <v>95</v>
      </c>
      <c r="I74" s="189">
        <v>85</v>
      </c>
      <c r="J74" s="189">
        <v>95</v>
      </c>
      <c r="K74" s="189">
        <v>100</v>
      </c>
      <c r="L74" s="189">
        <v>100</v>
      </c>
      <c r="M74" s="191"/>
      <c r="N74" s="90" t="s">
        <v>305</v>
      </c>
      <c r="O74" s="90"/>
      <c r="P74" s="90"/>
      <c r="Q74" s="206">
        <f t="shared" si="12"/>
        <v>85</v>
      </c>
      <c r="R74" s="206">
        <f t="shared" si="13"/>
        <v>95</v>
      </c>
      <c r="S74" s="206">
        <f t="shared" si="14"/>
        <v>85</v>
      </c>
      <c r="T74" s="206">
        <f t="shared" si="15"/>
        <v>95</v>
      </c>
      <c r="U74" s="206">
        <f t="shared" si="16"/>
        <v>100</v>
      </c>
      <c r="V74" s="206">
        <f t="shared" si="17"/>
        <v>100</v>
      </c>
    </row>
    <row r="75" spans="1:22" x14ac:dyDescent="0.25">
      <c r="A75" s="189" t="s">
        <v>549</v>
      </c>
      <c r="B75" s="189">
        <v>0</v>
      </c>
      <c r="C75" s="207">
        <v>2</v>
      </c>
      <c r="D75" s="208">
        <v>2370</v>
      </c>
      <c r="E75" s="71" t="s">
        <v>70</v>
      </c>
      <c r="F75" s="115"/>
      <c r="G75" s="189">
        <v>10</v>
      </c>
      <c r="H75" s="189">
        <v>10</v>
      </c>
      <c r="I75" s="189">
        <v>10</v>
      </c>
      <c r="J75" s="189">
        <v>10</v>
      </c>
      <c r="K75" s="189">
        <v>10</v>
      </c>
      <c r="L75" s="189"/>
      <c r="M75" s="191"/>
      <c r="N75" s="30" t="s">
        <v>305</v>
      </c>
      <c r="O75" s="30"/>
      <c r="P75" s="30"/>
      <c r="Q75" s="206">
        <f t="shared" si="12"/>
        <v>10</v>
      </c>
      <c r="R75" s="206">
        <f t="shared" si="13"/>
        <v>10</v>
      </c>
      <c r="S75" s="206">
        <f t="shared" si="14"/>
        <v>10</v>
      </c>
      <c r="T75" s="206">
        <f t="shared" si="15"/>
        <v>10</v>
      </c>
      <c r="U75" s="206">
        <f t="shared" si="16"/>
        <v>10</v>
      </c>
      <c r="V75" s="206">
        <f t="shared" si="17"/>
        <v>0</v>
      </c>
    </row>
    <row r="76" spans="1:22" x14ac:dyDescent="0.25">
      <c r="A76" s="140"/>
      <c r="B76" s="140"/>
      <c r="C76" s="207">
        <v>2</v>
      </c>
      <c r="D76" s="208">
        <v>2375</v>
      </c>
      <c r="E76" s="45" t="s">
        <v>304</v>
      </c>
      <c r="F76" s="72"/>
      <c r="G76" s="72">
        <v>5</v>
      </c>
      <c r="H76" s="72">
        <v>5</v>
      </c>
      <c r="I76" s="72">
        <v>5</v>
      </c>
      <c r="J76" s="72">
        <v>5</v>
      </c>
      <c r="K76" s="72">
        <v>5</v>
      </c>
      <c r="L76" s="72">
        <v>5</v>
      </c>
      <c r="M76" s="192"/>
      <c r="N76" s="46" t="s">
        <v>305</v>
      </c>
      <c r="O76" s="2"/>
      <c r="P76" s="2"/>
      <c r="Q76" s="206">
        <f t="shared" si="12"/>
        <v>5</v>
      </c>
      <c r="R76" s="206">
        <f t="shared" si="13"/>
        <v>5</v>
      </c>
      <c r="S76" s="206">
        <f t="shared" si="14"/>
        <v>5</v>
      </c>
      <c r="T76" s="206">
        <f t="shared" si="15"/>
        <v>5</v>
      </c>
      <c r="U76" s="206">
        <f t="shared" si="16"/>
        <v>5</v>
      </c>
      <c r="V76" s="206">
        <f t="shared" si="17"/>
        <v>5</v>
      </c>
    </row>
    <row r="77" spans="1:22" x14ac:dyDescent="0.25">
      <c r="A77" s="140"/>
      <c r="B77" s="140"/>
      <c r="C77" s="207">
        <v>2</v>
      </c>
      <c r="D77" s="208">
        <v>2380</v>
      </c>
      <c r="E77" s="139" t="s">
        <v>655</v>
      </c>
      <c r="F77" s="136"/>
      <c r="G77" s="92">
        <v>30</v>
      </c>
      <c r="H77" s="92">
        <v>30</v>
      </c>
      <c r="I77" s="92">
        <v>30</v>
      </c>
      <c r="J77" s="92">
        <v>30</v>
      </c>
      <c r="K77" s="189">
        <v>30</v>
      </c>
      <c r="L77" s="189">
        <v>30</v>
      </c>
      <c r="M77" s="139"/>
      <c r="N77" s="137" t="s">
        <v>280</v>
      </c>
      <c r="O77" s="137"/>
      <c r="P77" s="137"/>
      <c r="Q77" s="206">
        <f t="shared" si="12"/>
        <v>30</v>
      </c>
      <c r="R77" s="206">
        <f t="shared" si="13"/>
        <v>30</v>
      </c>
      <c r="S77" s="206">
        <f t="shared" si="14"/>
        <v>30</v>
      </c>
      <c r="T77" s="206">
        <f t="shared" si="15"/>
        <v>30</v>
      </c>
      <c r="U77" s="206">
        <f t="shared" si="16"/>
        <v>30</v>
      </c>
      <c r="V77" s="206">
        <f t="shared" si="17"/>
        <v>30</v>
      </c>
    </row>
    <row r="78" spans="1:22" x14ac:dyDescent="0.25">
      <c r="A78" s="140"/>
      <c r="B78" s="140"/>
      <c r="C78" s="207">
        <v>2</v>
      </c>
      <c r="D78" s="208">
        <v>2385</v>
      </c>
      <c r="E78" s="139" t="s">
        <v>656</v>
      </c>
      <c r="F78" s="136"/>
      <c r="G78" s="92">
        <v>15</v>
      </c>
      <c r="H78" s="92">
        <v>15</v>
      </c>
      <c r="I78" s="92">
        <v>15</v>
      </c>
      <c r="J78" s="92">
        <v>15</v>
      </c>
      <c r="K78" s="189">
        <v>15</v>
      </c>
      <c r="L78" s="189">
        <v>15</v>
      </c>
      <c r="M78" s="139"/>
      <c r="N78" s="137" t="s">
        <v>280</v>
      </c>
      <c r="O78" s="137"/>
      <c r="P78" s="137"/>
      <c r="Q78" s="206">
        <f t="shared" si="12"/>
        <v>15</v>
      </c>
      <c r="R78" s="206">
        <f t="shared" si="13"/>
        <v>15</v>
      </c>
      <c r="S78" s="206">
        <f t="shared" si="14"/>
        <v>15</v>
      </c>
      <c r="T78" s="206">
        <f t="shared" si="15"/>
        <v>15</v>
      </c>
      <c r="U78" s="206">
        <f t="shared" si="16"/>
        <v>15</v>
      </c>
      <c r="V78" s="206">
        <f t="shared" si="17"/>
        <v>15</v>
      </c>
    </row>
    <row r="79" spans="1:22" x14ac:dyDescent="0.25">
      <c r="A79" s="140"/>
      <c r="B79" s="140"/>
      <c r="C79" s="207">
        <v>2</v>
      </c>
      <c r="D79" s="208">
        <v>2390</v>
      </c>
      <c r="E79" s="139" t="s">
        <v>657</v>
      </c>
      <c r="F79" s="136"/>
      <c r="G79" s="92">
        <v>35</v>
      </c>
      <c r="H79" s="92">
        <v>35</v>
      </c>
      <c r="I79" s="92">
        <v>35</v>
      </c>
      <c r="J79" s="92">
        <v>35</v>
      </c>
      <c r="K79" s="189">
        <v>35</v>
      </c>
      <c r="L79" s="189">
        <v>45</v>
      </c>
      <c r="M79" s="139"/>
      <c r="N79" s="137" t="s">
        <v>280</v>
      </c>
      <c r="O79" s="137"/>
      <c r="P79" s="137"/>
      <c r="Q79" s="206">
        <f t="shared" si="12"/>
        <v>35</v>
      </c>
      <c r="R79" s="206">
        <f t="shared" si="13"/>
        <v>35</v>
      </c>
      <c r="S79" s="206">
        <f t="shared" si="14"/>
        <v>35</v>
      </c>
      <c r="T79" s="206">
        <f t="shared" si="15"/>
        <v>35</v>
      </c>
      <c r="U79" s="206">
        <f t="shared" si="16"/>
        <v>35</v>
      </c>
      <c r="V79" s="206">
        <f t="shared" si="17"/>
        <v>45</v>
      </c>
    </row>
    <row r="80" spans="1:22" x14ac:dyDescent="0.25">
      <c r="A80" s="140"/>
      <c r="B80" s="140"/>
      <c r="C80" s="207">
        <v>2</v>
      </c>
      <c r="D80" s="208">
        <v>2395</v>
      </c>
      <c r="E80" s="2" t="s">
        <v>658</v>
      </c>
      <c r="F80" s="136"/>
      <c r="G80" s="92">
        <v>20</v>
      </c>
      <c r="H80" s="92">
        <v>20</v>
      </c>
      <c r="I80" s="92">
        <v>20</v>
      </c>
      <c r="J80" s="92">
        <v>20</v>
      </c>
      <c r="K80" s="189">
        <v>20</v>
      </c>
      <c r="L80" s="189">
        <v>20</v>
      </c>
      <c r="M80" s="139"/>
      <c r="N80" s="137" t="s">
        <v>280</v>
      </c>
      <c r="O80" s="137"/>
      <c r="P80" s="137"/>
      <c r="Q80" s="206">
        <f t="shared" si="12"/>
        <v>20</v>
      </c>
      <c r="R80" s="206">
        <f t="shared" si="13"/>
        <v>20</v>
      </c>
      <c r="S80" s="206">
        <f t="shared" si="14"/>
        <v>20</v>
      </c>
      <c r="T80" s="206">
        <f t="shared" si="15"/>
        <v>20</v>
      </c>
      <c r="U80" s="206">
        <f t="shared" si="16"/>
        <v>20</v>
      </c>
      <c r="V80" s="206">
        <f t="shared" si="17"/>
        <v>20</v>
      </c>
    </row>
    <row r="81" spans="1:22" x14ac:dyDescent="0.25">
      <c r="A81" s="49"/>
      <c r="B81" s="49"/>
      <c r="C81" s="36"/>
      <c r="D81" s="35"/>
      <c r="E81" s="142"/>
      <c r="F81" s="115"/>
      <c r="G81" s="147"/>
      <c r="H81" s="147"/>
      <c r="I81" s="147"/>
      <c r="J81" s="147"/>
      <c r="K81" s="147"/>
      <c r="L81" s="147"/>
      <c r="M81" s="147"/>
      <c r="N81" s="2"/>
      <c r="O81" s="2"/>
      <c r="P81" s="109"/>
      <c r="Q81" s="49"/>
      <c r="R81" s="49"/>
      <c r="S81" s="49"/>
      <c r="T81" s="49"/>
      <c r="U81" s="49"/>
      <c r="V81" s="49"/>
    </row>
    <row r="82" spans="1:22" x14ac:dyDescent="0.25">
      <c r="A82" s="49"/>
      <c r="B82" s="49"/>
      <c r="C82" s="36"/>
      <c r="D82" s="36"/>
      <c r="E82" s="1" t="s">
        <v>321</v>
      </c>
      <c r="F82" s="115"/>
      <c r="G82" s="157">
        <f t="shared" ref="G82:L82" si="18">SUM(G2:G80)</f>
        <v>1404.25</v>
      </c>
      <c r="H82" s="157">
        <f t="shared" si="18"/>
        <v>1511.75</v>
      </c>
      <c r="I82" s="157">
        <f t="shared" si="18"/>
        <v>1469.25</v>
      </c>
      <c r="J82" s="157">
        <f t="shared" si="18"/>
        <v>1529.75</v>
      </c>
      <c r="K82" s="157">
        <f t="shared" si="18"/>
        <v>1624.25</v>
      </c>
      <c r="L82" s="157">
        <f t="shared" si="18"/>
        <v>1560.25</v>
      </c>
      <c r="M82" s="139"/>
      <c r="N82" s="138"/>
      <c r="O82" s="138"/>
      <c r="P82" s="2"/>
      <c r="Q82" s="144">
        <f t="shared" ref="Q82:V82" si="19">SUM(Q2:Q77)</f>
        <v>1074</v>
      </c>
      <c r="R82" s="144">
        <f t="shared" si="19"/>
        <v>1159</v>
      </c>
      <c r="S82" s="144">
        <f t="shared" si="19"/>
        <v>1149</v>
      </c>
      <c r="T82" s="144">
        <f t="shared" si="19"/>
        <v>1179</v>
      </c>
      <c r="U82" s="144">
        <f t="shared" si="19"/>
        <v>1219</v>
      </c>
      <c r="V82" s="144">
        <f t="shared" si="19"/>
        <v>1214</v>
      </c>
    </row>
    <row r="83" spans="1:22" x14ac:dyDescent="0.25">
      <c r="A83" s="49"/>
      <c r="B83" s="49"/>
      <c r="C83" s="36"/>
      <c r="D83" s="35"/>
      <c r="E83" s="1" t="s">
        <v>320</v>
      </c>
      <c r="F83" s="142"/>
      <c r="G83" s="80">
        <f t="shared" ref="G83:L83" si="20">G82/60</f>
        <v>23.404166666666665</v>
      </c>
      <c r="H83" s="80">
        <f t="shared" si="20"/>
        <v>25.195833333333333</v>
      </c>
      <c r="I83" s="80">
        <f t="shared" si="20"/>
        <v>24.487500000000001</v>
      </c>
      <c r="J83" s="80">
        <f t="shared" si="20"/>
        <v>25.495833333333334</v>
      </c>
      <c r="K83" s="80">
        <f t="shared" si="20"/>
        <v>27.070833333333333</v>
      </c>
      <c r="L83" s="80">
        <f t="shared" si="20"/>
        <v>26.004166666666666</v>
      </c>
      <c r="M83" s="2"/>
      <c r="N83" s="2"/>
      <c r="O83" s="2"/>
      <c r="P83" s="142"/>
      <c r="Q83" s="80">
        <f t="shared" ref="Q83:V83" si="21">Q82/60</f>
        <v>17.899999999999999</v>
      </c>
      <c r="R83" s="80">
        <f t="shared" si="21"/>
        <v>19.316666666666666</v>
      </c>
      <c r="S83" s="80">
        <f t="shared" si="21"/>
        <v>19.149999999999999</v>
      </c>
      <c r="T83" s="80">
        <f t="shared" si="21"/>
        <v>19.649999999999999</v>
      </c>
      <c r="U83" s="80">
        <f t="shared" si="21"/>
        <v>20.316666666666666</v>
      </c>
      <c r="V83" s="80">
        <f t="shared" si="21"/>
        <v>20.233333333333334</v>
      </c>
    </row>
    <row r="84" spans="1:22" x14ac:dyDescent="0.25">
      <c r="F84" s="36"/>
      <c r="N84" s="32"/>
      <c r="O84" s="32"/>
      <c r="P84" s="32"/>
    </row>
    <row r="85" spans="1:22" x14ac:dyDescent="0.25">
      <c r="F85" s="36"/>
      <c r="N85" s="32"/>
      <c r="O85" s="32"/>
      <c r="P85" s="32"/>
    </row>
    <row r="106" spans="23:25" x14ac:dyDescent="0.25">
      <c r="X106" s="32"/>
      <c r="Y106" s="32"/>
    </row>
    <row r="107" spans="23:25" x14ac:dyDescent="0.25">
      <c r="X107" s="32"/>
      <c r="Y107" s="32"/>
    </row>
    <row r="110" spans="23:25" x14ac:dyDescent="0.25">
      <c r="W110" s="32"/>
    </row>
    <row r="111" spans="23:25" x14ac:dyDescent="0.25">
      <c r="W111" s="32"/>
    </row>
  </sheetData>
  <pageMargins left="0.7" right="0.7" top="0.75" bottom="0.75" header="0.3" footer="0.3"/>
  <pageSetup scale="4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182"/>
  <sheetViews>
    <sheetView tabSelected="1" topLeftCell="C1" workbookViewId="0">
      <pane ySplit="1" topLeftCell="A68" activePane="bottomLeft" state="frozen"/>
      <selection pane="bottomLeft" activeCell="C81" sqref="C81"/>
    </sheetView>
  </sheetViews>
  <sheetFormatPr defaultColWidth="8.85546875" defaultRowHeight="15" x14ac:dyDescent="0.25"/>
  <cols>
    <col min="1" max="1" width="15.28515625" bestFit="1" customWidth="1"/>
    <col min="2" max="2" width="35.85546875" style="67" bestFit="1" customWidth="1"/>
    <col min="3" max="3" width="13.28515625" style="67" bestFit="1" customWidth="1"/>
    <col min="4" max="4" width="7.7109375" style="12" customWidth="1"/>
    <col min="5" max="5" width="9.140625" style="67" bestFit="1" customWidth="1"/>
    <col min="6" max="6" width="65.7109375" bestFit="1" customWidth="1"/>
    <col min="7" max="7" width="7.140625" style="64" bestFit="1" customWidth="1"/>
    <col min="8" max="8" width="8.42578125" style="57" bestFit="1" customWidth="1"/>
    <col min="9" max="12" width="6.42578125" style="57" bestFit="1" customWidth="1"/>
    <col min="13" max="13" width="7.140625" style="57" bestFit="1" customWidth="1"/>
    <col min="14" max="14" width="7.140625" style="67" customWidth="1"/>
    <col min="15" max="15" width="12.5703125" style="57" customWidth="1"/>
    <col min="16" max="16" width="12.140625" style="57" bestFit="1" customWidth="1"/>
    <col min="17" max="17" width="11.42578125" style="57" bestFit="1" customWidth="1"/>
    <col min="18" max="18" width="7" bestFit="1" customWidth="1"/>
    <col min="19" max="19" width="12.140625" bestFit="1" customWidth="1"/>
    <col min="20" max="20" width="7" bestFit="1" customWidth="1"/>
    <col min="21" max="22" width="12.140625" bestFit="1" customWidth="1"/>
    <col min="23" max="23" width="7.42578125" bestFit="1" customWidth="1"/>
  </cols>
  <sheetData>
    <row r="1" spans="1:23" ht="30" x14ac:dyDescent="0.25">
      <c r="A1" t="s">
        <v>226</v>
      </c>
      <c r="B1" s="146" t="s">
        <v>595</v>
      </c>
      <c r="C1" s="146" t="s">
        <v>547</v>
      </c>
      <c r="D1" s="146" t="s">
        <v>206</v>
      </c>
      <c r="E1" s="146" t="s">
        <v>584</v>
      </c>
      <c r="F1" s="146" t="s">
        <v>585</v>
      </c>
      <c r="G1" s="146" t="s">
        <v>381</v>
      </c>
      <c r="H1" s="133" t="s">
        <v>315</v>
      </c>
      <c r="I1" s="146" t="s">
        <v>316</v>
      </c>
      <c r="J1" s="54" t="s">
        <v>317</v>
      </c>
      <c r="K1" s="146" t="s">
        <v>318</v>
      </c>
      <c r="L1" s="54" t="s">
        <v>319</v>
      </c>
      <c r="M1" s="146" t="s">
        <v>596</v>
      </c>
      <c r="N1" s="146" t="s">
        <v>328</v>
      </c>
      <c r="O1" s="31" t="s">
        <v>648</v>
      </c>
      <c r="P1" s="31" t="s">
        <v>766</v>
      </c>
      <c r="Q1" s="31" t="s">
        <v>743</v>
      </c>
      <c r="R1" s="146" t="s">
        <v>578</v>
      </c>
      <c r="S1" s="146" t="s">
        <v>579</v>
      </c>
      <c r="T1" s="146" t="s">
        <v>580</v>
      </c>
      <c r="U1" s="146" t="s">
        <v>581</v>
      </c>
      <c r="V1" s="146" t="s">
        <v>582</v>
      </c>
      <c r="W1" s="146" t="s">
        <v>583</v>
      </c>
    </row>
    <row r="2" spans="1:23" x14ac:dyDescent="0.25">
      <c r="B2" s="198"/>
      <c r="C2" s="203"/>
      <c r="D2" s="196">
        <v>3</v>
      </c>
      <c r="E2" s="198">
        <v>3005</v>
      </c>
      <c r="F2" s="2" t="s">
        <v>374</v>
      </c>
      <c r="G2" s="196"/>
      <c r="H2" s="198">
        <v>26</v>
      </c>
      <c r="I2" s="198">
        <v>26</v>
      </c>
      <c r="J2" s="198">
        <v>26</v>
      </c>
      <c r="K2" s="198">
        <v>26</v>
      </c>
      <c r="L2" s="198">
        <v>26</v>
      </c>
      <c r="M2" s="198">
        <v>26</v>
      </c>
      <c r="N2" s="198"/>
      <c r="O2" s="196" t="s">
        <v>307</v>
      </c>
      <c r="P2" s="31"/>
      <c r="Q2" s="31"/>
      <c r="R2" s="206">
        <f t="shared" ref="R2" si="0">IF($G2="*",0,H2)</f>
        <v>26</v>
      </c>
      <c r="S2" s="206">
        <f t="shared" ref="S2" si="1">IF($G2="*",0,I2)</f>
        <v>26</v>
      </c>
      <c r="T2" s="206">
        <f t="shared" ref="T2" si="2">IF($G2="*",0,J2)</f>
        <v>26</v>
      </c>
      <c r="U2" s="206">
        <f t="shared" ref="U2" si="3">IF($G2="*",0,K2)</f>
        <v>26</v>
      </c>
      <c r="V2" s="206">
        <f t="shared" ref="V2" si="4">IF($G2="*",0,L2)</f>
        <v>26</v>
      </c>
      <c r="W2" s="206">
        <f t="shared" ref="W2" si="5">IF($G2="*",0,M2)</f>
        <v>26</v>
      </c>
    </row>
    <row r="3" spans="1:23" x14ac:dyDescent="0.25">
      <c r="B3" s="198"/>
      <c r="C3" s="203"/>
      <c r="D3" s="196">
        <v>3</v>
      </c>
      <c r="E3" s="198">
        <v>3010</v>
      </c>
      <c r="F3" s="2" t="s">
        <v>101</v>
      </c>
      <c r="G3" s="196"/>
      <c r="H3" s="198">
        <v>20</v>
      </c>
      <c r="I3" s="198">
        <v>20</v>
      </c>
      <c r="J3" s="198">
        <v>20</v>
      </c>
      <c r="K3" s="198">
        <v>20</v>
      </c>
      <c r="L3" s="198">
        <v>20</v>
      </c>
      <c r="M3" s="198">
        <v>20</v>
      </c>
      <c r="N3" s="198"/>
      <c r="O3" s="47" t="s">
        <v>307</v>
      </c>
      <c r="P3" s="31"/>
      <c r="Q3" s="31"/>
      <c r="R3" s="206">
        <f t="shared" ref="R3:R66" si="6">IF($G3="*",0,H3)</f>
        <v>20</v>
      </c>
      <c r="S3" s="206">
        <f t="shared" ref="S3:S66" si="7">IF($G3="*",0,I3)</f>
        <v>20</v>
      </c>
      <c r="T3" s="206">
        <f t="shared" ref="T3:T66" si="8">IF($G3="*",0,J3)</f>
        <v>20</v>
      </c>
      <c r="U3" s="206">
        <f t="shared" ref="U3:U66" si="9">IF($G3="*",0,K3)</f>
        <v>20</v>
      </c>
      <c r="V3" s="206">
        <f t="shared" ref="V3:V66" si="10">IF($G3="*",0,L3)</f>
        <v>20</v>
      </c>
      <c r="W3" s="206">
        <f t="shared" ref="W3:W66" si="11">IF($G3="*",0,M3)</f>
        <v>20</v>
      </c>
    </row>
    <row r="4" spans="1:23" x14ac:dyDescent="0.25">
      <c r="B4" s="140"/>
      <c r="C4" s="141"/>
      <c r="D4" s="140">
        <v>3</v>
      </c>
      <c r="E4" s="205">
        <v>3015</v>
      </c>
      <c r="F4" s="28" t="s">
        <v>634</v>
      </c>
      <c r="G4" s="135"/>
      <c r="H4" s="173">
        <v>37</v>
      </c>
      <c r="I4" s="66">
        <v>37</v>
      </c>
      <c r="J4" s="173">
        <v>37</v>
      </c>
      <c r="K4" s="66">
        <v>37</v>
      </c>
      <c r="L4" s="173">
        <v>37</v>
      </c>
      <c r="M4" s="66">
        <v>37</v>
      </c>
      <c r="N4" s="66"/>
      <c r="O4" s="47" t="s">
        <v>307</v>
      </c>
      <c r="P4" s="165"/>
      <c r="Q4" s="165"/>
      <c r="R4" s="206">
        <f t="shared" si="6"/>
        <v>37</v>
      </c>
      <c r="S4" s="206">
        <f t="shared" si="7"/>
        <v>37</v>
      </c>
      <c r="T4" s="206">
        <f t="shared" si="8"/>
        <v>37</v>
      </c>
      <c r="U4" s="206">
        <f t="shared" si="9"/>
        <v>37</v>
      </c>
      <c r="V4" s="206">
        <f t="shared" si="10"/>
        <v>37</v>
      </c>
      <c r="W4" s="206">
        <f t="shared" si="11"/>
        <v>37</v>
      </c>
    </row>
    <row r="5" spans="1:23" x14ac:dyDescent="0.25">
      <c r="B5" s="140"/>
      <c r="C5" s="141"/>
      <c r="D5" s="140">
        <v>3</v>
      </c>
      <c r="E5" s="205">
        <v>3020</v>
      </c>
      <c r="F5" s="28" t="s">
        <v>635</v>
      </c>
      <c r="G5" s="135"/>
      <c r="H5" s="173">
        <v>48</v>
      </c>
      <c r="I5" s="66">
        <v>48</v>
      </c>
      <c r="J5" s="173">
        <v>48</v>
      </c>
      <c r="K5" s="66">
        <v>48</v>
      </c>
      <c r="L5" s="173">
        <v>48</v>
      </c>
      <c r="M5" s="66">
        <v>48</v>
      </c>
      <c r="N5" s="66"/>
      <c r="O5" s="47" t="s">
        <v>307</v>
      </c>
      <c r="P5" s="165"/>
      <c r="Q5" s="165"/>
      <c r="R5" s="206">
        <f t="shared" si="6"/>
        <v>48</v>
      </c>
      <c r="S5" s="206">
        <f t="shared" si="7"/>
        <v>48</v>
      </c>
      <c r="T5" s="206">
        <f t="shared" si="8"/>
        <v>48</v>
      </c>
      <c r="U5" s="206">
        <f t="shared" si="9"/>
        <v>48</v>
      </c>
      <c r="V5" s="206">
        <f t="shared" si="10"/>
        <v>48</v>
      </c>
      <c r="W5" s="206">
        <f t="shared" si="11"/>
        <v>48</v>
      </c>
    </row>
    <row r="6" spans="1:23" x14ac:dyDescent="0.25">
      <c r="B6" s="140"/>
      <c r="C6" s="141"/>
      <c r="D6" s="140">
        <v>3</v>
      </c>
      <c r="E6" s="205">
        <v>3025</v>
      </c>
      <c r="F6" s="28" t="s">
        <v>636</v>
      </c>
      <c r="G6" s="135"/>
      <c r="H6" s="173">
        <v>50</v>
      </c>
      <c r="I6" s="66">
        <v>50</v>
      </c>
      <c r="J6" s="173">
        <v>50</v>
      </c>
      <c r="K6" s="66">
        <v>50</v>
      </c>
      <c r="L6" s="173">
        <v>50</v>
      </c>
      <c r="M6" s="66">
        <v>50</v>
      </c>
      <c r="N6" s="66"/>
      <c r="O6" s="47" t="s">
        <v>307</v>
      </c>
      <c r="P6" s="165"/>
      <c r="Q6" s="165"/>
      <c r="R6" s="206">
        <f t="shared" si="6"/>
        <v>50</v>
      </c>
      <c r="S6" s="206">
        <f t="shared" si="7"/>
        <v>50</v>
      </c>
      <c r="T6" s="206">
        <f t="shared" si="8"/>
        <v>50</v>
      </c>
      <c r="U6" s="206">
        <f t="shared" si="9"/>
        <v>50</v>
      </c>
      <c r="V6" s="206">
        <f t="shared" si="10"/>
        <v>50</v>
      </c>
      <c r="W6" s="206">
        <f t="shared" si="11"/>
        <v>50</v>
      </c>
    </row>
    <row r="7" spans="1:23" x14ac:dyDescent="0.25">
      <c r="B7" s="196"/>
      <c r="C7" s="197"/>
      <c r="D7" s="196">
        <v>3</v>
      </c>
      <c r="E7" s="205">
        <v>3030</v>
      </c>
      <c r="F7" s="28" t="s">
        <v>411</v>
      </c>
      <c r="G7" s="198"/>
      <c r="H7" s="173">
        <v>8</v>
      </c>
      <c r="I7" s="66">
        <v>8</v>
      </c>
      <c r="J7" s="173">
        <v>8</v>
      </c>
      <c r="K7" s="66">
        <v>8</v>
      </c>
      <c r="L7" s="173">
        <v>8</v>
      </c>
      <c r="M7" s="66">
        <v>8</v>
      </c>
      <c r="N7" s="66"/>
      <c r="O7" s="47" t="s">
        <v>307</v>
      </c>
      <c r="P7" s="165"/>
      <c r="Q7" s="165"/>
      <c r="R7" s="206">
        <f t="shared" si="6"/>
        <v>8</v>
      </c>
      <c r="S7" s="206">
        <f t="shared" si="7"/>
        <v>8</v>
      </c>
      <c r="T7" s="206">
        <f t="shared" si="8"/>
        <v>8</v>
      </c>
      <c r="U7" s="206">
        <f t="shared" si="9"/>
        <v>8</v>
      </c>
      <c r="V7" s="206">
        <f t="shared" si="10"/>
        <v>8</v>
      </c>
      <c r="W7" s="206">
        <f t="shared" si="11"/>
        <v>8</v>
      </c>
    </row>
    <row r="8" spans="1:23" x14ac:dyDescent="0.25">
      <c r="B8" s="140"/>
      <c r="C8" s="141"/>
      <c r="D8" s="140">
        <v>3</v>
      </c>
      <c r="E8" s="205">
        <v>3035</v>
      </c>
      <c r="F8" s="28" t="s">
        <v>637</v>
      </c>
      <c r="G8" s="135"/>
      <c r="H8" s="173">
        <v>65</v>
      </c>
      <c r="I8" s="66">
        <v>65</v>
      </c>
      <c r="J8" s="173">
        <v>65</v>
      </c>
      <c r="K8" s="66">
        <v>65</v>
      </c>
      <c r="L8" s="173">
        <v>65</v>
      </c>
      <c r="M8" s="66">
        <v>65</v>
      </c>
      <c r="N8" s="66"/>
      <c r="O8" s="174" t="s">
        <v>325</v>
      </c>
      <c r="P8" s="165"/>
      <c r="Q8" s="165"/>
      <c r="R8" s="206">
        <f t="shared" si="6"/>
        <v>65</v>
      </c>
      <c r="S8" s="206">
        <f t="shared" si="7"/>
        <v>65</v>
      </c>
      <c r="T8" s="206">
        <f t="shared" si="8"/>
        <v>65</v>
      </c>
      <c r="U8" s="206">
        <f t="shared" si="9"/>
        <v>65</v>
      </c>
      <c r="V8" s="206">
        <f t="shared" si="10"/>
        <v>65</v>
      </c>
      <c r="W8" s="206">
        <f t="shared" si="11"/>
        <v>65</v>
      </c>
    </row>
    <row r="9" spans="1:23" x14ac:dyDescent="0.25">
      <c r="A9" t="s">
        <v>860</v>
      </c>
      <c r="B9" s="93" t="s">
        <v>705</v>
      </c>
      <c r="C9" s="141">
        <v>1</v>
      </c>
      <c r="D9" s="140">
        <v>3</v>
      </c>
      <c r="E9" s="205">
        <v>3040</v>
      </c>
      <c r="F9" s="71" t="s">
        <v>638</v>
      </c>
      <c r="G9" s="135" t="s">
        <v>303</v>
      </c>
      <c r="H9" s="173">
        <v>10</v>
      </c>
      <c r="I9" s="66">
        <v>10</v>
      </c>
      <c r="J9" s="173">
        <v>10</v>
      </c>
      <c r="K9" s="66">
        <v>10</v>
      </c>
      <c r="L9" s="173">
        <v>10</v>
      </c>
      <c r="M9" s="66">
        <v>10</v>
      </c>
      <c r="N9" s="66"/>
      <c r="O9" s="174" t="s">
        <v>325</v>
      </c>
      <c r="P9" s="165"/>
      <c r="Q9" s="165"/>
      <c r="R9" s="206">
        <f t="shared" si="6"/>
        <v>0</v>
      </c>
      <c r="S9" s="206">
        <f t="shared" si="7"/>
        <v>0</v>
      </c>
      <c r="T9" s="206">
        <f t="shared" si="8"/>
        <v>0</v>
      </c>
      <c r="U9" s="206">
        <f t="shared" si="9"/>
        <v>0</v>
      </c>
      <c r="V9" s="206">
        <f t="shared" si="10"/>
        <v>0</v>
      </c>
      <c r="W9" s="206">
        <f t="shared" si="11"/>
        <v>0</v>
      </c>
    </row>
    <row r="10" spans="1:23" x14ac:dyDescent="0.25">
      <c r="B10" s="196"/>
      <c r="C10" s="197"/>
      <c r="D10" s="196">
        <v>3</v>
      </c>
      <c r="E10" s="205">
        <v>3045</v>
      </c>
      <c r="F10" s="202" t="s">
        <v>861</v>
      </c>
      <c r="G10" s="198"/>
      <c r="H10" s="173">
        <v>20</v>
      </c>
      <c r="I10" s="173">
        <v>20</v>
      </c>
      <c r="J10" s="173">
        <v>20</v>
      </c>
      <c r="K10" s="173">
        <v>20</v>
      </c>
      <c r="L10" s="173">
        <v>20</v>
      </c>
      <c r="M10" s="173">
        <v>20</v>
      </c>
      <c r="N10" s="66"/>
      <c r="O10" s="174" t="s">
        <v>325</v>
      </c>
      <c r="P10" s="165"/>
      <c r="Q10" s="165"/>
      <c r="R10" s="206">
        <f t="shared" si="6"/>
        <v>20</v>
      </c>
      <c r="S10" s="206">
        <f t="shared" si="7"/>
        <v>20</v>
      </c>
      <c r="T10" s="206">
        <f t="shared" si="8"/>
        <v>20</v>
      </c>
      <c r="U10" s="206">
        <f t="shared" si="9"/>
        <v>20</v>
      </c>
      <c r="V10" s="206">
        <f t="shared" si="10"/>
        <v>20</v>
      </c>
      <c r="W10" s="206">
        <f t="shared" si="11"/>
        <v>20</v>
      </c>
    </row>
    <row r="11" spans="1:23" x14ac:dyDescent="0.25">
      <c r="B11" s="201" t="s">
        <v>863</v>
      </c>
      <c r="C11" s="197"/>
      <c r="D11" s="196">
        <v>3</v>
      </c>
      <c r="E11" s="205">
        <v>3050</v>
      </c>
      <c r="F11" s="71" t="s">
        <v>862</v>
      </c>
      <c r="G11" s="198" t="s">
        <v>303</v>
      </c>
      <c r="H11" s="173">
        <v>20</v>
      </c>
      <c r="I11" s="173">
        <v>20</v>
      </c>
      <c r="J11" s="173">
        <v>20</v>
      </c>
      <c r="K11" s="173">
        <v>20</v>
      </c>
      <c r="L11" s="173">
        <v>20</v>
      </c>
      <c r="M11" s="173">
        <v>20</v>
      </c>
      <c r="N11" s="66"/>
      <c r="O11" s="174" t="s">
        <v>325</v>
      </c>
      <c r="P11" s="165"/>
      <c r="Q11" s="165"/>
      <c r="R11" s="206">
        <f t="shared" si="6"/>
        <v>0</v>
      </c>
      <c r="S11" s="206">
        <f t="shared" si="7"/>
        <v>0</v>
      </c>
      <c r="T11" s="206">
        <f t="shared" si="8"/>
        <v>0</v>
      </c>
      <c r="U11" s="206">
        <f t="shared" si="9"/>
        <v>0</v>
      </c>
      <c r="V11" s="206">
        <f t="shared" si="10"/>
        <v>0</v>
      </c>
      <c r="W11" s="206">
        <f t="shared" si="11"/>
        <v>0</v>
      </c>
    </row>
    <row r="12" spans="1:23" x14ac:dyDescent="0.25">
      <c r="A12" t="s">
        <v>860</v>
      </c>
      <c r="B12" s="184" t="s">
        <v>760</v>
      </c>
      <c r="C12" s="141">
        <v>1</v>
      </c>
      <c r="D12" s="196">
        <v>3</v>
      </c>
      <c r="E12" s="205">
        <v>3055</v>
      </c>
      <c r="F12" s="71" t="s">
        <v>413</v>
      </c>
      <c r="G12" s="29" t="s">
        <v>303</v>
      </c>
      <c r="H12" s="29">
        <v>20</v>
      </c>
      <c r="I12" s="29">
        <v>20</v>
      </c>
      <c r="J12" s="29">
        <v>20</v>
      </c>
      <c r="K12" s="29">
        <v>20</v>
      </c>
      <c r="L12" s="29">
        <v>20</v>
      </c>
      <c r="M12" s="29">
        <v>20</v>
      </c>
      <c r="N12" s="144"/>
      <c r="O12" s="29" t="s">
        <v>325</v>
      </c>
      <c r="P12" s="29"/>
      <c r="Q12" s="29"/>
      <c r="R12" s="206">
        <f t="shared" si="6"/>
        <v>0</v>
      </c>
      <c r="S12" s="206">
        <f t="shared" si="7"/>
        <v>0</v>
      </c>
      <c r="T12" s="206">
        <f t="shared" si="8"/>
        <v>0</v>
      </c>
      <c r="U12" s="206">
        <f t="shared" si="9"/>
        <v>0</v>
      </c>
      <c r="V12" s="206">
        <f t="shared" si="10"/>
        <v>0</v>
      </c>
      <c r="W12" s="206">
        <f t="shared" si="11"/>
        <v>0</v>
      </c>
    </row>
    <row r="13" spans="1:23" x14ac:dyDescent="0.25">
      <c r="A13" t="s">
        <v>860</v>
      </c>
      <c r="B13" s="163" t="s">
        <v>760</v>
      </c>
      <c r="C13" s="141">
        <v>2</v>
      </c>
      <c r="D13" s="140">
        <v>3</v>
      </c>
      <c r="E13" s="205">
        <v>3060</v>
      </c>
      <c r="F13" s="71" t="s">
        <v>767</v>
      </c>
      <c r="G13" s="29" t="s">
        <v>303</v>
      </c>
      <c r="H13" s="29">
        <v>40</v>
      </c>
      <c r="I13" s="29">
        <v>40</v>
      </c>
      <c r="J13" s="29">
        <v>40</v>
      </c>
      <c r="K13" s="29">
        <v>40</v>
      </c>
      <c r="L13" s="29">
        <v>40</v>
      </c>
      <c r="M13" s="29">
        <v>40</v>
      </c>
      <c r="N13" s="144"/>
      <c r="O13" s="29" t="s">
        <v>325</v>
      </c>
      <c r="P13" s="29"/>
      <c r="Q13" s="29"/>
      <c r="R13" s="206">
        <f t="shared" si="6"/>
        <v>0</v>
      </c>
      <c r="S13" s="206">
        <f t="shared" si="7"/>
        <v>0</v>
      </c>
      <c r="T13" s="206">
        <f t="shared" si="8"/>
        <v>0</v>
      </c>
      <c r="U13" s="206">
        <f t="shared" si="9"/>
        <v>0</v>
      </c>
      <c r="V13" s="206">
        <f t="shared" si="10"/>
        <v>0</v>
      </c>
      <c r="W13" s="206">
        <f t="shared" si="11"/>
        <v>0</v>
      </c>
    </row>
    <row r="14" spans="1:23" x14ac:dyDescent="0.25">
      <c r="A14" t="s">
        <v>860</v>
      </c>
      <c r="B14" s="93" t="s">
        <v>708</v>
      </c>
      <c r="C14" s="141">
        <v>1</v>
      </c>
      <c r="D14" s="140">
        <v>3</v>
      </c>
      <c r="E14" s="205">
        <v>3065</v>
      </c>
      <c r="F14" s="71" t="s">
        <v>449</v>
      </c>
      <c r="G14" s="108" t="s">
        <v>303</v>
      </c>
      <c r="H14" s="108">
        <v>8</v>
      </c>
      <c r="I14" s="108">
        <v>8</v>
      </c>
      <c r="J14" s="108">
        <v>8</v>
      </c>
      <c r="K14" s="108">
        <v>8</v>
      </c>
      <c r="L14" s="108">
        <v>8</v>
      </c>
      <c r="M14" s="108">
        <v>8</v>
      </c>
      <c r="N14" s="144"/>
      <c r="O14" s="108" t="s">
        <v>325</v>
      </c>
      <c r="P14" s="108"/>
      <c r="Q14" s="108"/>
      <c r="R14" s="206">
        <f t="shared" si="6"/>
        <v>0</v>
      </c>
      <c r="S14" s="206">
        <f t="shared" si="7"/>
        <v>0</v>
      </c>
      <c r="T14" s="206">
        <f t="shared" si="8"/>
        <v>0</v>
      </c>
      <c r="U14" s="206">
        <f t="shared" si="9"/>
        <v>0</v>
      </c>
      <c r="V14" s="206">
        <f t="shared" si="10"/>
        <v>0</v>
      </c>
      <c r="W14" s="206">
        <f t="shared" si="11"/>
        <v>0</v>
      </c>
    </row>
    <row r="15" spans="1:23" x14ac:dyDescent="0.25">
      <c r="B15" s="140"/>
      <c r="C15" s="141"/>
      <c r="D15" s="140">
        <v>3</v>
      </c>
      <c r="E15" s="205">
        <v>3070</v>
      </c>
      <c r="F15" s="2" t="s">
        <v>115</v>
      </c>
      <c r="G15" s="29"/>
      <c r="H15" s="29">
        <v>27</v>
      </c>
      <c r="I15" s="29">
        <v>27</v>
      </c>
      <c r="J15" s="29">
        <v>27</v>
      </c>
      <c r="K15" s="29">
        <v>27</v>
      </c>
      <c r="L15" s="29">
        <v>27</v>
      </c>
      <c r="M15" s="29">
        <v>27</v>
      </c>
      <c r="N15" s="144"/>
      <c r="O15" s="29" t="s">
        <v>325</v>
      </c>
      <c r="P15" s="29"/>
      <c r="Q15" s="29"/>
      <c r="R15" s="206">
        <f t="shared" si="6"/>
        <v>27</v>
      </c>
      <c r="S15" s="206">
        <f t="shared" si="7"/>
        <v>27</v>
      </c>
      <c r="T15" s="206">
        <f t="shared" si="8"/>
        <v>27</v>
      </c>
      <c r="U15" s="206">
        <f t="shared" si="9"/>
        <v>27</v>
      </c>
      <c r="V15" s="206">
        <f t="shared" si="10"/>
        <v>27</v>
      </c>
      <c r="W15" s="206">
        <f t="shared" si="11"/>
        <v>27</v>
      </c>
    </row>
    <row r="16" spans="1:23" x14ac:dyDescent="0.25">
      <c r="B16" s="196"/>
      <c r="C16" s="197"/>
      <c r="D16" s="66">
        <v>3</v>
      </c>
      <c r="E16" s="205">
        <v>3075</v>
      </c>
      <c r="F16" s="28" t="s">
        <v>112</v>
      </c>
      <c r="G16" s="66"/>
      <c r="H16" s="66">
        <v>120</v>
      </c>
      <c r="I16" s="66">
        <v>120</v>
      </c>
      <c r="J16" s="66">
        <v>120</v>
      </c>
      <c r="K16" s="66">
        <v>120</v>
      </c>
      <c r="L16" s="66">
        <v>120</v>
      </c>
      <c r="M16" s="66">
        <v>120</v>
      </c>
      <c r="N16" s="27"/>
      <c r="O16" s="66" t="s">
        <v>325</v>
      </c>
      <c r="P16" s="196"/>
      <c r="Q16" s="196"/>
      <c r="R16" s="206">
        <f t="shared" si="6"/>
        <v>120</v>
      </c>
      <c r="S16" s="206">
        <f t="shared" si="7"/>
        <v>120</v>
      </c>
      <c r="T16" s="206">
        <f t="shared" si="8"/>
        <v>120</v>
      </c>
      <c r="U16" s="206">
        <f t="shared" si="9"/>
        <v>120</v>
      </c>
      <c r="V16" s="206">
        <f t="shared" si="10"/>
        <v>120</v>
      </c>
      <c r="W16" s="206">
        <f t="shared" si="11"/>
        <v>120</v>
      </c>
    </row>
    <row r="17" spans="2:23" x14ac:dyDescent="0.25">
      <c r="B17" s="140"/>
      <c r="C17" s="141"/>
      <c r="D17" s="140">
        <v>3</v>
      </c>
      <c r="E17" s="205">
        <v>3080</v>
      </c>
      <c r="F17" s="2" t="s">
        <v>68</v>
      </c>
      <c r="G17" s="29"/>
      <c r="H17" s="83">
        <v>8</v>
      </c>
      <c r="I17" s="83">
        <v>8</v>
      </c>
      <c r="J17" s="83">
        <v>8</v>
      </c>
      <c r="K17" s="83">
        <v>8</v>
      </c>
      <c r="L17" s="83">
        <v>8</v>
      </c>
      <c r="M17" s="83">
        <v>8</v>
      </c>
      <c r="N17" s="146"/>
      <c r="O17" s="47" t="s">
        <v>307</v>
      </c>
      <c r="P17" s="29"/>
      <c r="Q17" s="29"/>
      <c r="R17" s="206">
        <f t="shared" si="6"/>
        <v>8</v>
      </c>
      <c r="S17" s="206">
        <f t="shared" si="7"/>
        <v>8</v>
      </c>
      <c r="T17" s="206">
        <f t="shared" si="8"/>
        <v>8</v>
      </c>
      <c r="U17" s="206">
        <f t="shared" si="9"/>
        <v>8</v>
      </c>
      <c r="V17" s="206">
        <f t="shared" si="10"/>
        <v>8</v>
      </c>
      <c r="W17" s="206">
        <f t="shared" si="11"/>
        <v>8</v>
      </c>
    </row>
    <row r="18" spans="2:23" x14ac:dyDescent="0.25">
      <c r="B18" s="140"/>
      <c r="C18" s="141"/>
      <c r="D18" s="140">
        <v>3</v>
      </c>
      <c r="E18" s="205">
        <v>3085</v>
      </c>
      <c r="F18" s="2" t="s">
        <v>66</v>
      </c>
      <c r="G18" s="29"/>
      <c r="H18" s="83">
        <v>2</v>
      </c>
      <c r="I18" s="83">
        <v>2</v>
      </c>
      <c r="J18" s="83">
        <v>2</v>
      </c>
      <c r="K18" s="83">
        <v>2</v>
      </c>
      <c r="L18" s="83">
        <v>2</v>
      </c>
      <c r="M18" s="83">
        <v>2</v>
      </c>
      <c r="N18" s="146"/>
      <c r="O18" s="47" t="s">
        <v>307</v>
      </c>
      <c r="P18" s="29"/>
      <c r="Q18" s="29"/>
      <c r="R18" s="206">
        <f t="shared" si="6"/>
        <v>2</v>
      </c>
      <c r="S18" s="206">
        <f t="shared" si="7"/>
        <v>2</v>
      </c>
      <c r="T18" s="206">
        <f t="shared" si="8"/>
        <v>2</v>
      </c>
      <c r="U18" s="206">
        <f t="shared" si="9"/>
        <v>2</v>
      </c>
      <c r="V18" s="206">
        <f t="shared" si="10"/>
        <v>2</v>
      </c>
      <c r="W18" s="206">
        <f t="shared" si="11"/>
        <v>2</v>
      </c>
    </row>
    <row r="19" spans="2:23" x14ac:dyDescent="0.25">
      <c r="B19" s="140"/>
      <c r="C19" s="141"/>
      <c r="D19" s="140">
        <v>3</v>
      </c>
      <c r="E19" s="205">
        <v>3090</v>
      </c>
      <c r="F19" s="2" t="s">
        <v>69</v>
      </c>
      <c r="G19" s="29"/>
      <c r="H19" s="83">
        <v>20</v>
      </c>
      <c r="I19" s="83">
        <v>20</v>
      </c>
      <c r="J19" s="83">
        <v>20</v>
      </c>
      <c r="K19" s="83">
        <v>20</v>
      </c>
      <c r="L19" s="83">
        <v>20</v>
      </c>
      <c r="M19" s="83">
        <v>20</v>
      </c>
      <c r="N19" s="146"/>
      <c r="O19" s="47" t="s">
        <v>307</v>
      </c>
      <c r="P19" s="29"/>
      <c r="Q19" s="29"/>
      <c r="R19" s="206">
        <f t="shared" si="6"/>
        <v>20</v>
      </c>
      <c r="S19" s="206">
        <f t="shared" si="7"/>
        <v>20</v>
      </c>
      <c r="T19" s="206">
        <f t="shared" si="8"/>
        <v>20</v>
      </c>
      <c r="U19" s="206">
        <f t="shared" si="9"/>
        <v>20</v>
      </c>
      <c r="V19" s="206">
        <f t="shared" si="10"/>
        <v>20</v>
      </c>
      <c r="W19" s="206">
        <f t="shared" si="11"/>
        <v>20</v>
      </c>
    </row>
    <row r="20" spans="2:23" x14ac:dyDescent="0.25">
      <c r="B20" s="140"/>
      <c r="C20" s="141"/>
      <c r="D20" s="140">
        <v>3</v>
      </c>
      <c r="E20" s="205">
        <v>3095</v>
      </c>
      <c r="F20" s="2" t="s">
        <v>72</v>
      </c>
      <c r="G20" s="29"/>
      <c r="H20" s="83">
        <v>10</v>
      </c>
      <c r="I20" s="83">
        <v>10</v>
      </c>
      <c r="J20" s="83">
        <v>10</v>
      </c>
      <c r="K20" s="83">
        <v>10</v>
      </c>
      <c r="L20" s="83">
        <v>10</v>
      </c>
      <c r="M20" s="83">
        <v>10</v>
      </c>
      <c r="N20" s="146"/>
      <c r="O20" s="47" t="s">
        <v>307</v>
      </c>
      <c r="P20" s="29"/>
      <c r="Q20" s="29"/>
      <c r="R20" s="206">
        <f t="shared" si="6"/>
        <v>10</v>
      </c>
      <c r="S20" s="206">
        <f t="shared" si="7"/>
        <v>10</v>
      </c>
      <c r="T20" s="206">
        <f t="shared" si="8"/>
        <v>10</v>
      </c>
      <c r="U20" s="206">
        <f t="shared" si="9"/>
        <v>10</v>
      </c>
      <c r="V20" s="206">
        <f t="shared" si="10"/>
        <v>10</v>
      </c>
      <c r="W20" s="206">
        <f t="shared" si="11"/>
        <v>10</v>
      </c>
    </row>
    <row r="21" spans="2:23" x14ac:dyDescent="0.25">
      <c r="B21" s="140"/>
      <c r="C21" s="141"/>
      <c r="D21" s="140">
        <v>3</v>
      </c>
      <c r="E21" s="205">
        <v>3100</v>
      </c>
      <c r="F21" s="2" t="s">
        <v>71</v>
      </c>
      <c r="G21" s="29"/>
      <c r="H21" s="83">
        <v>10</v>
      </c>
      <c r="I21" s="83">
        <v>10</v>
      </c>
      <c r="J21" s="83">
        <v>10</v>
      </c>
      <c r="K21" s="83">
        <v>10</v>
      </c>
      <c r="L21" s="83">
        <v>10</v>
      </c>
      <c r="M21" s="83">
        <v>10</v>
      </c>
      <c r="N21" s="146"/>
      <c r="O21" s="47" t="s">
        <v>307</v>
      </c>
      <c r="P21" s="29"/>
      <c r="Q21" s="29"/>
      <c r="R21" s="206">
        <f t="shared" si="6"/>
        <v>10</v>
      </c>
      <c r="S21" s="206">
        <f t="shared" si="7"/>
        <v>10</v>
      </c>
      <c r="T21" s="206">
        <f t="shared" si="8"/>
        <v>10</v>
      </c>
      <c r="U21" s="206">
        <f t="shared" si="9"/>
        <v>10</v>
      </c>
      <c r="V21" s="206">
        <f t="shared" si="10"/>
        <v>10</v>
      </c>
      <c r="W21" s="206">
        <f t="shared" si="11"/>
        <v>10</v>
      </c>
    </row>
    <row r="22" spans="2:23" x14ac:dyDescent="0.25">
      <c r="B22" s="140"/>
      <c r="C22" s="141"/>
      <c r="D22" s="140">
        <v>3</v>
      </c>
      <c r="E22" s="205">
        <v>3105</v>
      </c>
      <c r="F22" s="2" t="s">
        <v>73</v>
      </c>
      <c r="G22" s="29"/>
      <c r="H22" s="83">
        <v>9</v>
      </c>
      <c r="I22" s="83">
        <v>9</v>
      </c>
      <c r="J22" s="83">
        <v>9</v>
      </c>
      <c r="K22" s="83">
        <v>9</v>
      </c>
      <c r="L22" s="83">
        <v>9</v>
      </c>
      <c r="M22" s="83">
        <v>9</v>
      </c>
      <c r="N22" s="146"/>
      <c r="O22" s="47" t="s">
        <v>307</v>
      </c>
      <c r="P22" s="29"/>
      <c r="Q22" s="29"/>
      <c r="R22" s="206">
        <f t="shared" si="6"/>
        <v>9</v>
      </c>
      <c r="S22" s="206">
        <f t="shared" si="7"/>
        <v>9</v>
      </c>
      <c r="T22" s="206">
        <f t="shared" si="8"/>
        <v>9</v>
      </c>
      <c r="U22" s="206">
        <f t="shared" si="9"/>
        <v>9</v>
      </c>
      <c r="V22" s="206">
        <f t="shared" si="10"/>
        <v>9</v>
      </c>
      <c r="W22" s="206">
        <f t="shared" si="11"/>
        <v>9</v>
      </c>
    </row>
    <row r="23" spans="2:23" x14ac:dyDescent="0.25">
      <c r="B23" s="140"/>
      <c r="C23" s="141"/>
      <c r="D23" s="140">
        <v>3</v>
      </c>
      <c r="E23" s="205">
        <v>3110</v>
      </c>
      <c r="F23" s="2" t="s">
        <v>347</v>
      </c>
      <c r="G23" s="29"/>
      <c r="H23" s="83">
        <v>30</v>
      </c>
      <c r="I23" s="83">
        <v>30</v>
      </c>
      <c r="J23" s="83">
        <v>30</v>
      </c>
      <c r="K23" s="83">
        <v>30</v>
      </c>
      <c r="L23" s="83">
        <v>30</v>
      </c>
      <c r="M23" s="83">
        <v>30</v>
      </c>
      <c r="N23" s="146"/>
      <c r="O23" s="47" t="s">
        <v>880</v>
      </c>
      <c r="P23" s="29"/>
      <c r="Q23" s="29"/>
      <c r="R23" s="206">
        <f t="shared" si="6"/>
        <v>30</v>
      </c>
      <c r="S23" s="206">
        <f t="shared" si="7"/>
        <v>30</v>
      </c>
      <c r="T23" s="206">
        <f t="shared" si="8"/>
        <v>30</v>
      </c>
      <c r="U23" s="206">
        <f t="shared" si="9"/>
        <v>30</v>
      </c>
      <c r="V23" s="206">
        <f t="shared" si="10"/>
        <v>30</v>
      </c>
      <c r="W23" s="206">
        <f t="shared" si="11"/>
        <v>30</v>
      </c>
    </row>
    <row r="24" spans="2:23" x14ac:dyDescent="0.25">
      <c r="B24" s="140"/>
      <c r="C24" s="141"/>
      <c r="D24" s="140">
        <v>3</v>
      </c>
      <c r="E24" s="205">
        <v>3115</v>
      </c>
      <c r="F24" s="2" t="s">
        <v>74</v>
      </c>
      <c r="G24" s="29"/>
      <c r="H24" s="29">
        <v>120</v>
      </c>
      <c r="I24" s="184">
        <v>120</v>
      </c>
      <c r="J24" s="184">
        <v>120</v>
      </c>
      <c r="K24" s="184">
        <v>120</v>
      </c>
      <c r="L24" s="184">
        <v>120</v>
      </c>
      <c r="M24" s="29"/>
      <c r="N24" s="144"/>
      <c r="O24" s="47" t="s">
        <v>307</v>
      </c>
      <c r="P24" s="29" t="s">
        <v>307</v>
      </c>
      <c r="Q24" s="77">
        <v>42683</v>
      </c>
      <c r="R24" s="206">
        <f t="shared" si="6"/>
        <v>120</v>
      </c>
      <c r="S24" s="206">
        <f t="shared" si="7"/>
        <v>120</v>
      </c>
      <c r="T24" s="206">
        <f t="shared" si="8"/>
        <v>120</v>
      </c>
      <c r="U24" s="206">
        <f t="shared" si="9"/>
        <v>120</v>
      </c>
      <c r="V24" s="206">
        <f t="shared" si="10"/>
        <v>120</v>
      </c>
      <c r="W24" s="206">
        <f t="shared" si="11"/>
        <v>0</v>
      </c>
    </row>
    <row r="25" spans="2:23" x14ac:dyDescent="0.25">
      <c r="B25" s="140"/>
      <c r="C25" s="141"/>
      <c r="D25" s="140">
        <v>3</v>
      </c>
      <c r="E25" s="205">
        <v>3120</v>
      </c>
      <c r="F25" s="2" t="s">
        <v>103</v>
      </c>
      <c r="G25" s="29"/>
      <c r="H25" s="83">
        <v>13</v>
      </c>
      <c r="I25" s="83">
        <v>13</v>
      </c>
      <c r="J25" s="83">
        <v>13</v>
      </c>
      <c r="K25" s="83">
        <v>13</v>
      </c>
      <c r="L25" s="83">
        <v>13</v>
      </c>
      <c r="M25" s="83">
        <v>13</v>
      </c>
      <c r="N25" s="146"/>
      <c r="O25" s="47" t="s">
        <v>307</v>
      </c>
      <c r="P25" s="29"/>
      <c r="Q25" s="29"/>
      <c r="R25" s="206">
        <f t="shared" si="6"/>
        <v>13</v>
      </c>
      <c r="S25" s="206">
        <f t="shared" si="7"/>
        <v>13</v>
      </c>
      <c r="T25" s="206">
        <f t="shared" si="8"/>
        <v>13</v>
      </c>
      <c r="U25" s="206">
        <f t="shared" si="9"/>
        <v>13</v>
      </c>
      <c r="V25" s="206">
        <f t="shared" si="10"/>
        <v>13</v>
      </c>
      <c r="W25" s="206">
        <f t="shared" si="11"/>
        <v>13</v>
      </c>
    </row>
    <row r="26" spans="2:23" x14ac:dyDescent="0.25">
      <c r="B26" s="140"/>
      <c r="C26" s="141"/>
      <c r="D26" s="140">
        <v>3</v>
      </c>
      <c r="E26" s="205">
        <v>3125</v>
      </c>
      <c r="F26" s="2" t="s">
        <v>375</v>
      </c>
      <c r="G26" s="29"/>
      <c r="H26" s="83">
        <v>5</v>
      </c>
      <c r="I26" s="83">
        <v>5</v>
      </c>
      <c r="J26" s="83">
        <v>5</v>
      </c>
      <c r="K26" s="83">
        <v>5</v>
      </c>
      <c r="L26" s="83">
        <v>5</v>
      </c>
      <c r="M26" s="83">
        <v>5</v>
      </c>
      <c r="N26" s="146"/>
      <c r="O26" s="47" t="s">
        <v>307</v>
      </c>
      <c r="P26" s="29"/>
      <c r="Q26" s="29"/>
      <c r="R26" s="206">
        <f t="shared" si="6"/>
        <v>5</v>
      </c>
      <c r="S26" s="206">
        <f t="shared" si="7"/>
        <v>5</v>
      </c>
      <c r="T26" s="206">
        <f t="shared" si="8"/>
        <v>5</v>
      </c>
      <c r="U26" s="206">
        <f t="shared" si="9"/>
        <v>5</v>
      </c>
      <c r="V26" s="206">
        <f t="shared" si="10"/>
        <v>5</v>
      </c>
      <c r="W26" s="206">
        <f t="shared" si="11"/>
        <v>5</v>
      </c>
    </row>
    <row r="27" spans="2:23" x14ac:dyDescent="0.25">
      <c r="B27" s="140"/>
      <c r="C27" s="141"/>
      <c r="D27" s="140">
        <v>3</v>
      </c>
      <c r="E27" s="205">
        <v>3130</v>
      </c>
      <c r="F27" s="2" t="s">
        <v>95</v>
      </c>
      <c r="G27" s="29"/>
      <c r="H27" s="83">
        <v>20</v>
      </c>
      <c r="I27" s="83">
        <v>20</v>
      </c>
      <c r="J27" s="83">
        <v>20</v>
      </c>
      <c r="K27" s="83">
        <v>20</v>
      </c>
      <c r="L27" s="83">
        <v>20</v>
      </c>
      <c r="M27" s="83">
        <v>20</v>
      </c>
      <c r="N27" s="146"/>
      <c r="O27" s="47" t="s">
        <v>307</v>
      </c>
      <c r="P27" s="29"/>
      <c r="Q27" s="29"/>
      <c r="R27" s="206">
        <f t="shared" si="6"/>
        <v>20</v>
      </c>
      <c r="S27" s="206">
        <f t="shared" si="7"/>
        <v>20</v>
      </c>
      <c r="T27" s="206">
        <f t="shared" si="8"/>
        <v>20</v>
      </c>
      <c r="U27" s="206">
        <f t="shared" si="9"/>
        <v>20</v>
      </c>
      <c r="V27" s="206">
        <f t="shared" si="10"/>
        <v>20</v>
      </c>
      <c r="W27" s="206">
        <f t="shared" si="11"/>
        <v>20</v>
      </c>
    </row>
    <row r="28" spans="2:23" x14ac:dyDescent="0.25">
      <c r="B28" s="140"/>
      <c r="C28" s="141"/>
      <c r="D28" s="140">
        <v>3</v>
      </c>
      <c r="E28" s="205">
        <v>3135</v>
      </c>
      <c r="F28" s="2" t="s">
        <v>80</v>
      </c>
      <c r="G28" s="29"/>
      <c r="H28" s="83">
        <v>9</v>
      </c>
      <c r="I28" s="83">
        <v>9</v>
      </c>
      <c r="J28" s="83">
        <v>9</v>
      </c>
      <c r="K28" s="83">
        <v>9</v>
      </c>
      <c r="L28" s="83">
        <v>9</v>
      </c>
      <c r="M28" s="83">
        <v>9</v>
      </c>
      <c r="N28" s="146"/>
      <c r="O28" s="47" t="s">
        <v>307</v>
      </c>
      <c r="P28" s="29"/>
      <c r="Q28" s="29"/>
      <c r="R28" s="206">
        <f t="shared" si="6"/>
        <v>9</v>
      </c>
      <c r="S28" s="206">
        <f t="shared" si="7"/>
        <v>9</v>
      </c>
      <c r="T28" s="206">
        <f t="shared" si="8"/>
        <v>9</v>
      </c>
      <c r="U28" s="206">
        <f t="shared" si="9"/>
        <v>9</v>
      </c>
      <c r="V28" s="206">
        <f t="shared" si="10"/>
        <v>9</v>
      </c>
      <c r="W28" s="206">
        <f t="shared" si="11"/>
        <v>9</v>
      </c>
    </row>
    <row r="29" spans="2:23" x14ac:dyDescent="0.25">
      <c r="B29" s="140"/>
      <c r="C29" s="141"/>
      <c r="D29" s="140">
        <v>3</v>
      </c>
      <c r="E29" s="205">
        <v>3140</v>
      </c>
      <c r="F29" s="2" t="s">
        <v>123</v>
      </c>
      <c r="G29" s="29"/>
      <c r="H29" s="29">
        <v>10</v>
      </c>
      <c r="I29" s="29">
        <v>10</v>
      </c>
      <c r="J29" s="29">
        <v>10</v>
      </c>
      <c r="K29" s="29">
        <v>10</v>
      </c>
      <c r="L29" s="29">
        <v>10</v>
      </c>
      <c r="M29" s="29">
        <v>10</v>
      </c>
      <c r="N29" s="144"/>
      <c r="O29" s="47" t="s">
        <v>307</v>
      </c>
      <c r="P29" s="29" t="s">
        <v>307</v>
      </c>
      <c r="Q29" s="29">
        <v>10</v>
      </c>
      <c r="R29" s="206">
        <f t="shared" si="6"/>
        <v>10</v>
      </c>
      <c r="S29" s="206">
        <f t="shared" si="7"/>
        <v>10</v>
      </c>
      <c r="T29" s="206">
        <f t="shared" si="8"/>
        <v>10</v>
      </c>
      <c r="U29" s="206">
        <f t="shared" si="9"/>
        <v>10</v>
      </c>
      <c r="V29" s="206">
        <f t="shared" si="10"/>
        <v>10</v>
      </c>
      <c r="W29" s="206">
        <f t="shared" si="11"/>
        <v>10</v>
      </c>
    </row>
    <row r="30" spans="2:23" x14ac:dyDescent="0.25">
      <c r="B30" s="140"/>
      <c r="C30" s="141"/>
      <c r="D30" s="140">
        <v>3</v>
      </c>
      <c r="E30" s="205">
        <v>3145</v>
      </c>
      <c r="F30" s="2" t="s">
        <v>770</v>
      </c>
      <c r="G30" s="98"/>
      <c r="H30" s="98">
        <v>18</v>
      </c>
      <c r="I30" s="98">
        <v>18</v>
      </c>
      <c r="J30" s="98">
        <v>18</v>
      </c>
      <c r="K30" s="98">
        <v>18</v>
      </c>
      <c r="L30" s="98">
        <v>18</v>
      </c>
      <c r="M30" s="98">
        <v>18</v>
      </c>
      <c r="N30" s="144"/>
      <c r="O30" s="47" t="s">
        <v>307</v>
      </c>
      <c r="P30" s="98"/>
      <c r="Q30" s="98"/>
      <c r="R30" s="206">
        <f t="shared" si="6"/>
        <v>18</v>
      </c>
      <c r="S30" s="206">
        <f t="shared" si="7"/>
        <v>18</v>
      </c>
      <c r="T30" s="206">
        <f t="shared" si="8"/>
        <v>18</v>
      </c>
      <c r="U30" s="206">
        <f t="shared" si="9"/>
        <v>18</v>
      </c>
      <c r="V30" s="206">
        <f t="shared" si="10"/>
        <v>18</v>
      </c>
      <c r="W30" s="206">
        <f t="shared" si="11"/>
        <v>18</v>
      </c>
    </row>
    <row r="31" spans="2:23" x14ac:dyDescent="0.25">
      <c r="B31" s="184" t="s">
        <v>576</v>
      </c>
      <c r="C31" s="141">
        <v>1</v>
      </c>
      <c r="D31" s="140">
        <v>3</v>
      </c>
      <c r="E31" s="205">
        <v>3150</v>
      </c>
      <c r="F31" s="71" t="s">
        <v>771</v>
      </c>
      <c r="G31" s="29" t="s">
        <v>303</v>
      </c>
      <c r="H31" s="29">
        <v>10</v>
      </c>
      <c r="I31" s="29">
        <v>10</v>
      </c>
      <c r="J31" s="29">
        <v>10</v>
      </c>
      <c r="K31" s="29">
        <v>10</v>
      </c>
      <c r="L31" s="29">
        <v>10</v>
      </c>
      <c r="M31" s="29">
        <v>10</v>
      </c>
      <c r="N31" s="144"/>
      <c r="O31" s="47" t="s">
        <v>281</v>
      </c>
      <c r="P31" s="29"/>
      <c r="Q31" s="29"/>
      <c r="R31" s="206">
        <f t="shared" si="6"/>
        <v>0</v>
      </c>
      <c r="S31" s="206">
        <f t="shared" si="7"/>
        <v>0</v>
      </c>
      <c r="T31" s="206">
        <f t="shared" si="8"/>
        <v>0</v>
      </c>
      <c r="U31" s="206">
        <f t="shared" si="9"/>
        <v>0</v>
      </c>
      <c r="V31" s="206">
        <f t="shared" si="10"/>
        <v>0</v>
      </c>
      <c r="W31" s="206">
        <f t="shared" si="11"/>
        <v>0</v>
      </c>
    </row>
    <row r="32" spans="2:23" x14ac:dyDescent="0.25">
      <c r="B32" s="140"/>
      <c r="C32" s="141"/>
      <c r="D32" s="140">
        <v>3</v>
      </c>
      <c r="E32" s="205">
        <v>3155</v>
      </c>
      <c r="F32" s="2" t="s">
        <v>98</v>
      </c>
      <c r="G32" s="29"/>
      <c r="H32" s="29">
        <v>10</v>
      </c>
      <c r="I32" s="29">
        <v>10</v>
      </c>
      <c r="J32" s="29">
        <v>10</v>
      </c>
      <c r="K32" s="29">
        <v>10</v>
      </c>
      <c r="L32" s="29">
        <v>10</v>
      </c>
      <c r="M32" s="29">
        <v>10</v>
      </c>
      <c r="N32" s="144"/>
      <c r="O32" s="47" t="s">
        <v>307</v>
      </c>
      <c r="P32" s="29"/>
      <c r="Q32" s="29"/>
      <c r="R32" s="206">
        <f t="shared" si="6"/>
        <v>10</v>
      </c>
      <c r="S32" s="206">
        <f t="shared" si="7"/>
        <v>10</v>
      </c>
      <c r="T32" s="206">
        <f t="shared" si="8"/>
        <v>10</v>
      </c>
      <c r="U32" s="206">
        <f t="shared" si="9"/>
        <v>10</v>
      </c>
      <c r="V32" s="206">
        <f t="shared" si="10"/>
        <v>10</v>
      </c>
      <c r="W32" s="206">
        <f t="shared" si="11"/>
        <v>10</v>
      </c>
    </row>
    <row r="33" spans="2:23" x14ac:dyDescent="0.25">
      <c r="B33" s="140"/>
      <c r="C33" s="141"/>
      <c r="D33" s="140">
        <v>3</v>
      </c>
      <c r="E33" s="205">
        <v>3160</v>
      </c>
      <c r="F33" s="2" t="s">
        <v>77</v>
      </c>
      <c r="G33" s="29"/>
      <c r="H33" s="29">
        <v>20</v>
      </c>
      <c r="I33" s="29">
        <v>20</v>
      </c>
      <c r="J33" s="29">
        <v>20</v>
      </c>
      <c r="K33" s="29">
        <v>20</v>
      </c>
      <c r="L33" s="29">
        <v>20</v>
      </c>
      <c r="M33" s="29">
        <v>20</v>
      </c>
      <c r="N33" s="144"/>
      <c r="O33" s="47" t="s">
        <v>307</v>
      </c>
      <c r="P33" s="29"/>
      <c r="Q33" s="29"/>
      <c r="R33" s="206">
        <f t="shared" si="6"/>
        <v>20</v>
      </c>
      <c r="S33" s="206">
        <f t="shared" si="7"/>
        <v>20</v>
      </c>
      <c r="T33" s="206">
        <f t="shared" si="8"/>
        <v>20</v>
      </c>
      <c r="U33" s="206">
        <f t="shared" si="9"/>
        <v>20</v>
      </c>
      <c r="V33" s="206">
        <f t="shared" si="10"/>
        <v>20</v>
      </c>
      <c r="W33" s="206">
        <f t="shared" si="11"/>
        <v>20</v>
      </c>
    </row>
    <row r="34" spans="2:23" x14ac:dyDescent="0.25">
      <c r="B34" s="93" t="s">
        <v>706</v>
      </c>
      <c r="C34" s="141">
        <v>1</v>
      </c>
      <c r="D34" s="140">
        <v>3</v>
      </c>
      <c r="E34" s="205">
        <v>3165</v>
      </c>
      <c r="F34" s="71" t="s">
        <v>412</v>
      </c>
      <c r="G34" s="99" t="s">
        <v>303</v>
      </c>
      <c r="H34" s="99">
        <v>5</v>
      </c>
      <c r="I34" s="99">
        <v>5</v>
      </c>
      <c r="J34" s="99">
        <v>5</v>
      </c>
      <c r="K34" s="99">
        <v>5</v>
      </c>
      <c r="L34" s="99">
        <v>5</v>
      </c>
      <c r="M34" s="99">
        <v>5</v>
      </c>
      <c r="N34" s="144"/>
      <c r="O34" s="47" t="s">
        <v>281</v>
      </c>
      <c r="P34" s="99"/>
      <c r="Q34" s="99"/>
      <c r="R34" s="206">
        <f t="shared" si="6"/>
        <v>0</v>
      </c>
      <c r="S34" s="206">
        <f t="shared" si="7"/>
        <v>0</v>
      </c>
      <c r="T34" s="206">
        <f t="shared" si="8"/>
        <v>0</v>
      </c>
      <c r="U34" s="206">
        <f t="shared" si="9"/>
        <v>0</v>
      </c>
      <c r="V34" s="206">
        <f t="shared" si="10"/>
        <v>0</v>
      </c>
      <c r="W34" s="206">
        <f t="shared" si="11"/>
        <v>0</v>
      </c>
    </row>
    <row r="35" spans="2:23" x14ac:dyDescent="0.25">
      <c r="B35" s="140"/>
      <c r="C35" s="141"/>
      <c r="D35" s="140">
        <v>3</v>
      </c>
      <c r="E35" s="205">
        <v>3170</v>
      </c>
      <c r="F35" s="2" t="s">
        <v>81</v>
      </c>
      <c r="G35" s="29"/>
      <c r="H35" s="83">
        <v>8</v>
      </c>
      <c r="I35" s="83">
        <v>8</v>
      </c>
      <c r="J35" s="83">
        <v>8</v>
      </c>
      <c r="K35" s="83">
        <v>8</v>
      </c>
      <c r="L35" s="83">
        <v>8</v>
      </c>
      <c r="M35" s="83">
        <v>8</v>
      </c>
      <c r="N35" s="146"/>
      <c r="O35" s="47" t="s">
        <v>281</v>
      </c>
      <c r="P35" s="29"/>
      <c r="Q35" s="29"/>
      <c r="R35" s="206">
        <f t="shared" si="6"/>
        <v>8</v>
      </c>
      <c r="S35" s="206">
        <f t="shared" si="7"/>
        <v>8</v>
      </c>
      <c r="T35" s="206">
        <f t="shared" si="8"/>
        <v>8</v>
      </c>
      <c r="U35" s="206">
        <f t="shared" si="9"/>
        <v>8</v>
      </c>
      <c r="V35" s="206">
        <f t="shared" si="10"/>
        <v>8</v>
      </c>
      <c r="W35" s="206">
        <f t="shared" si="11"/>
        <v>8</v>
      </c>
    </row>
    <row r="36" spans="2:23" x14ac:dyDescent="0.25">
      <c r="B36" s="140"/>
      <c r="C36" s="141"/>
      <c r="D36" s="140">
        <v>3</v>
      </c>
      <c r="E36" s="205">
        <v>3175</v>
      </c>
      <c r="F36" s="2" t="s">
        <v>82</v>
      </c>
      <c r="G36" s="29"/>
      <c r="H36" s="29">
        <v>15</v>
      </c>
      <c r="I36" s="29">
        <v>15</v>
      </c>
      <c r="J36" s="29">
        <v>15</v>
      </c>
      <c r="K36" s="29">
        <v>15</v>
      </c>
      <c r="L36" s="29">
        <v>15</v>
      </c>
      <c r="M36" s="29">
        <v>15</v>
      </c>
      <c r="N36" s="144"/>
      <c r="O36" s="47" t="s">
        <v>281</v>
      </c>
      <c r="P36" s="29"/>
      <c r="Q36" s="29"/>
      <c r="R36" s="206">
        <f t="shared" si="6"/>
        <v>15</v>
      </c>
      <c r="S36" s="206">
        <f t="shared" si="7"/>
        <v>15</v>
      </c>
      <c r="T36" s="206">
        <f t="shared" si="8"/>
        <v>15</v>
      </c>
      <c r="U36" s="206">
        <f t="shared" si="9"/>
        <v>15</v>
      </c>
      <c r="V36" s="206">
        <f t="shared" si="10"/>
        <v>15</v>
      </c>
      <c r="W36" s="206">
        <f t="shared" si="11"/>
        <v>15</v>
      </c>
    </row>
    <row r="37" spans="2:23" x14ac:dyDescent="0.25">
      <c r="B37" s="140"/>
      <c r="C37" s="141"/>
      <c r="D37" s="140">
        <v>3</v>
      </c>
      <c r="E37" s="205">
        <v>3180</v>
      </c>
      <c r="F37" s="2" t="s">
        <v>83</v>
      </c>
      <c r="G37" s="29"/>
      <c r="H37" s="29">
        <v>5</v>
      </c>
      <c r="I37" s="29">
        <v>5</v>
      </c>
      <c r="J37" s="29">
        <v>5</v>
      </c>
      <c r="K37" s="29">
        <v>5</v>
      </c>
      <c r="L37" s="29">
        <v>5</v>
      </c>
      <c r="M37" s="29">
        <v>5</v>
      </c>
      <c r="N37" s="144"/>
      <c r="O37" s="47" t="s">
        <v>281</v>
      </c>
      <c r="P37" s="29"/>
      <c r="Q37" s="29"/>
      <c r="R37" s="206">
        <f t="shared" si="6"/>
        <v>5</v>
      </c>
      <c r="S37" s="206">
        <f t="shared" si="7"/>
        <v>5</v>
      </c>
      <c r="T37" s="206">
        <f t="shared" si="8"/>
        <v>5</v>
      </c>
      <c r="U37" s="206">
        <f t="shared" si="9"/>
        <v>5</v>
      </c>
      <c r="V37" s="206">
        <f t="shared" si="10"/>
        <v>5</v>
      </c>
      <c r="W37" s="206">
        <f t="shared" si="11"/>
        <v>5</v>
      </c>
    </row>
    <row r="38" spans="2:23" x14ac:dyDescent="0.25">
      <c r="B38" s="140"/>
      <c r="C38" s="141"/>
      <c r="D38" s="140">
        <v>3</v>
      </c>
      <c r="E38" s="205">
        <v>3185</v>
      </c>
      <c r="F38" s="2" t="s">
        <v>84</v>
      </c>
      <c r="G38" s="29"/>
      <c r="H38" s="29">
        <v>25</v>
      </c>
      <c r="I38" s="29">
        <v>30</v>
      </c>
      <c r="J38" s="29">
        <v>25</v>
      </c>
      <c r="K38" s="29">
        <v>30</v>
      </c>
      <c r="L38" s="29">
        <v>35</v>
      </c>
      <c r="M38" s="29">
        <v>35</v>
      </c>
      <c r="N38" s="144"/>
      <c r="O38" s="47" t="s">
        <v>281</v>
      </c>
      <c r="P38" s="29"/>
      <c r="Q38" s="29"/>
      <c r="R38" s="206">
        <f t="shared" si="6"/>
        <v>25</v>
      </c>
      <c r="S38" s="206">
        <f t="shared" si="7"/>
        <v>30</v>
      </c>
      <c r="T38" s="206">
        <f t="shared" si="8"/>
        <v>25</v>
      </c>
      <c r="U38" s="206">
        <f t="shared" si="9"/>
        <v>30</v>
      </c>
      <c r="V38" s="206">
        <f t="shared" si="10"/>
        <v>35</v>
      </c>
      <c r="W38" s="206">
        <f t="shared" si="11"/>
        <v>35</v>
      </c>
    </row>
    <row r="39" spans="2:23" x14ac:dyDescent="0.25">
      <c r="B39" s="93" t="s">
        <v>712</v>
      </c>
      <c r="C39" s="141">
        <v>1</v>
      </c>
      <c r="D39" s="140">
        <v>3</v>
      </c>
      <c r="E39" s="205">
        <v>3190</v>
      </c>
      <c r="F39" s="71" t="s">
        <v>445</v>
      </c>
      <c r="G39" s="108" t="s">
        <v>303</v>
      </c>
      <c r="H39" s="108">
        <v>20</v>
      </c>
      <c r="I39" s="108">
        <v>20</v>
      </c>
      <c r="J39" s="108">
        <v>20</v>
      </c>
      <c r="K39" s="108">
        <v>20</v>
      </c>
      <c r="L39" s="108">
        <v>20</v>
      </c>
      <c r="M39" s="108">
        <v>20</v>
      </c>
      <c r="N39" s="144"/>
      <c r="O39" s="47" t="s">
        <v>281</v>
      </c>
      <c r="P39" s="108"/>
      <c r="Q39" s="108"/>
      <c r="R39" s="206">
        <f t="shared" si="6"/>
        <v>0</v>
      </c>
      <c r="S39" s="206">
        <f t="shared" si="7"/>
        <v>0</v>
      </c>
      <c r="T39" s="206">
        <f t="shared" si="8"/>
        <v>0</v>
      </c>
      <c r="U39" s="206">
        <f t="shared" si="9"/>
        <v>0</v>
      </c>
      <c r="V39" s="206">
        <f t="shared" si="10"/>
        <v>0</v>
      </c>
      <c r="W39" s="206">
        <f t="shared" si="11"/>
        <v>0</v>
      </c>
    </row>
    <row r="40" spans="2:23" x14ac:dyDescent="0.25">
      <c r="B40" s="184" t="s">
        <v>768</v>
      </c>
      <c r="C40" s="141">
        <v>2</v>
      </c>
      <c r="D40" s="140">
        <v>3</v>
      </c>
      <c r="E40" s="205">
        <v>3195</v>
      </c>
      <c r="F40" s="71" t="s">
        <v>444</v>
      </c>
      <c r="G40" s="108" t="s">
        <v>303</v>
      </c>
      <c r="H40" s="108">
        <v>10</v>
      </c>
      <c r="I40" s="108">
        <v>10</v>
      </c>
      <c r="J40" s="108">
        <v>10</v>
      </c>
      <c r="K40" s="108">
        <v>10</v>
      </c>
      <c r="L40" s="108">
        <v>10</v>
      </c>
      <c r="M40" s="108">
        <v>10</v>
      </c>
      <c r="N40" s="144"/>
      <c r="O40" s="47" t="s">
        <v>281</v>
      </c>
      <c r="P40" s="108"/>
      <c r="Q40" s="108"/>
      <c r="R40" s="206">
        <f t="shared" si="6"/>
        <v>0</v>
      </c>
      <c r="S40" s="206">
        <f t="shared" si="7"/>
        <v>0</v>
      </c>
      <c r="T40" s="206">
        <f t="shared" si="8"/>
        <v>0</v>
      </c>
      <c r="U40" s="206">
        <f t="shared" si="9"/>
        <v>0</v>
      </c>
      <c r="V40" s="206">
        <f t="shared" si="10"/>
        <v>0</v>
      </c>
      <c r="W40" s="206">
        <f t="shared" si="11"/>
        <v>0</v>
      </c>
    </row>
    <row r="41" spans="2:23" x14ac:dyDescent="0.25">
      <c r="B41" s="140"/>
      <c r="C41" s="141"/>
      <c r="D41" s="140">
        <v>3</v>
      </c>
      <c r="E41" s="205">
        <v>3200</v>
      </c>
      <c r="F41" s="2" t="s">
        <v>85</v>
      </c>
      <c r="G41" s="29"/>
      <c r="H41" s="29">
        <v>10</v>
      </c>
      <c r="I41" s="29">
        <v>10</v>
      </c>
      <c r="J41" s="29">
        <v>10</v>
      </c>
      <c r="K41" s="29">
        <v>10</v>
      </c>
      <c r="L41" s="29">
        <v>10</v>
      </c>
      <c r="M41" s="29">
        <v>15</v>
      </c>
      <c r="N41" s="144"/>
      <c r="O41" s="47" t="s">
        <v>281</v>
      </c>
      <c r="P41" s="29"/>
      <c r="Q41" s="29"/>
      <c r="R41" s="206">
        <f t="shared" si="6"/>
        <v>10</v>
      </c>
      <c r="S41" s="206">
        <f t="shared" si="7"/>
        <v>10</v>
      </c>
      <c r="T41" s="206">
        <f t="shared" si="8"/>
        <v>10</v>
      </c>
      <c r="U41" s="206">
        <f t="shared" si="9"/>
        <v>10</v>
      </c>
      <c r="V41" s="206">
        <f t="shared" si="10"/>
        <v>10</v>
      </c>
      <c r="W41" s="206">
        <f t="shared" si="11"/>
        <v>15</v>
      </c>
    </row>
    <row r="42" spans="2:23" x14ac:dyDescent="0.25">
      <c r="B42" s="140"/>
      <c r="C42" s="141"/>
      <c r="D42" s="140">
        <v>3</v>
      </c>
      <c r="E42" s="205">
        <v>3205</v>
      </c>
      <c r="F42" s="2" t="s">
        <v>86</v>
      </c>
      <c r="G42" s="29"/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144"/>
      <c r="O42" s="47" t="s">
        <v>281</v>
      </c>
      <c r="P42" s="29"/>
      <c r="Q42" s="29"/>
      <c r="R42" s="206">
        <f t="shared" si="6"/>
        <v>1</v>
      </c>
      <c r="S42" s="206">
        <f t="shared" si="7"/>
        <v>1</v>
      </c>
      <c r="T42" s="206">
        <f t="shared" si="8"/>
        <v>1</v>
      </c>
      <c r="U42" s="206">
        <f t="shared" si="9"/>
        <v>1</v>
      </c>
      <c r="V42" s="206">
        <f t="shared" si="10"/>
        <v>1</v>
      </c>
      <c r="W42" s="206">
        <f t="shared" si="11"/>
        <v>1</v>
      </c>
    </row>
    <row r="43" spans="2:23" x14ac:dyDescent="0.25">
      <c r="B43" s="140"/>
      <c r="C43" s="141"/>
      <c r="D43" s="140">
        <v>3</v>
      </c>
      <c r="E43" s="205">
        <v>3210</v>
      </c>
      <c r="F43" s="2" t="s">
        <v>87</v>
      </c>
      <c r="G43" s="29"/>
      <c r="H43" s="29">
        <v>5</v>
      </c>
      <c r="I43" s="29">
        <v>5</v>
      </c>
      <c r="J43" s="29">
        <v>5</v>
      </c>
      <c r="K43" s="29">
        <v>5</v>
      </c>
      <c r="L43" s="29">
        <v>5</v>
      </c>
      <c r="M43" s="29">
        <v>5</v>
      </c>
      <c r="N43" s="144"/>
      <c r="O43" s="47" t="s">
        <v>281</v>
      </c>
      <c r="P43" s="29"/>
      <c r="Q43" s="29"/>
      <c r="R43" s="206">
        <f t="shared" si="6"/>
        <v>5</v>
      </c>
      <c r="S43" s="206">
        <f t="shared" si="7"/>
        <v>5</v>
      </c>
      <c r="T43" s="206">
        <f t="shared" si="8"/>
        <v>5</v>
      </c>
      <c r="U43" s="206">
        <f t="shared" si="9"/>
        <v>5</v>
      </c>
      <c r="V43" s="206">
        <f t="shared" si="10"/>
        <v>5</v>
      </c>
      <c r="W43" s="206">
        <f t="shared" si="11"/>
        <v>5</v>
      </c>
    </row>
    <row r="44" spans="2:23" x14ac:dyDescent="0.25">
      <c r="B44" s="140"/>
      <c r="C44" s="141"/>
      <c r="D44" s="140">
        <v>3</v>
      </c>
      <c r="E44" s="205">
        <v>3215</v>
      </c>
      <c r="F44" s="2" t="s">
        <v>88</v>
      </c>
      <c r="G44" s="29"/>
      <c r="H44" s="29">
        <v>25</v>
      </c>
      <c r="I44" s="29">
        <v>25</v>
      </c>
      <c r="J44" s="29">
        <v>25</v>
      </c>
      <c r="K44" s="29">
        <v>25</v>
      </c>
      <c r="L44" s="29">
        <v>25</v>
      </c>
      <c r="M44" s="29">
        <v>25</v>
      </c>
      <c r="N44" s="144"/>
      <c r="O44" s="47" t="s">
        <v>281</v>
      </c>
      <c r="P44" s="29"/>
      <c r="Q44" s="29"/>
      <c r="R44" s="206">
        <f t="shared" si="6"/>
        <v>25</v>
      </c>
      <c r="S44" s="206">
        <f t="shared" si="7"/>
        <v>25</v>
      </c>
      <c r="T44" s="206">
        <f t="shared" si="8"/>
        <v>25</v>
      </c>
      <c r="U44" s="206">
        <f t="shared" si="9"/>
        <v>25</v>
      </c>
      <c r="V44" s="206">
        <f t="shared" si="10"/>
        <v>25</v>
      </c>
      <c r="W44" s="206">
        <f t="shared" si="11"/>
        <v>25</v>
      </c>
    </row>
    <row r="45" spans="2:23" x14ac:dyDescent="0.25">
      <c r="B45" s="93" t="s">
        <v>712</v>
      </c>
      <c r="C45" s="185">
        <v>1</v>
      </c>
      <c r="D45" s="140">
        <v>3</v>
      </c>
      <c r="E45" s="205">
        <v>3220</v>
      </c>
      <c r="F45" s="71" t="s">
        <v>445</v>
      </c>
      <c r="G45" s="108" t="s">
        <v>303</v>
      </c>
      <c r="H45" s="108">
        <v>20</v>
      </c>
      <c r="I45" s="184">
        <v>20</v>
      </c>
      <c r="J45" s="184">
        <v>20</v>
      </c>
      <c r="K45" s="184">
        <v>20</v>
      </c>
      <c r="L45" s="184">
        <v>20</v>
      </c>
      <c r="M45" s="184">
        <v>20</v>
      </c>
      <c r="N45" s="144"/>
      <c r="O45" s="47" t="s">
        <v>281</v>
      </c>
      <c r="P45" s="108"/>
      <c r="Q45" s="108"/>
      <c r="R45" s="206">
        <f t="shared" si="6"/>
        <v>0</v>
      </c>
      <c r="S45" s="206">
        <f t="shared" si="7"/>
        <v>0</v>
      </c>
      <c r="T45" s="206">
        <f t="shared" si="8"/>
        <v>0</v>
      </c>
      <c r="U45" s="206">
        <f t="shared" si="9"/>
        <v>0</v>
      </c>
      <c r="V45" s="206">
        <f t="shared" si="10"/>
        <v>0</v>
      </c>
      <c r="W45" s="206">
        <f t="shared" si="11"/>
        <v>0</v>
      </c>
    </row>
    <row r="46" spans="2:23" x14ac:dyDescent="0.25">
      <c r="B46" s="184" t="s">
        <v>768</v>
      </c>
      <c r="C46" s="185">
        <v>2</v>
      </c>
      <c r="D46" s="140">
        <v>3</v>
      </c>
      <c r="E46" s="205">
        <v>3225</v>
      </c>
      <c r="F46" s="71" t="s">
        <v>444</v>
      </c>
      <c r="G46" s="108" t="s">
        <v>303</v>
      </c>
      <c r="H46" s="108">
        <v>10</v>
      </c>
      <c r="I46" s="184">
        <v>10</v>
      </c>
      <c r="J46" s="184">
        <v>10</v>
      </c>
      <c r="K46" s="184">
        <v>10</v>
      </c>
      <c r="L46" s="184">
        <v>10</v>
      </c>
      <c r="M46" s="184">
        <v>10</v>
      </c>
      <c r="N46" s="144"/>
      <c r="O46" s="47" t="s">
        <v>281</v>
      </c>
      <c r="P46" s="108"/>
      <c r="Q46" s="108"/>
      <c r="R46" s="206">
        <f t="shared" si="6"/>
        <v>0</v>
      </c>
      <c r="S46" s="206">
        <f t="shared" si="7"/>
        <v>0</v>
      </c>
      <c r="T46" s="206">
        <f t="shared" si="8"/>
        <v>0</v>
      </c>
      <c r="U46" s="206">
        <f t="shared" si="9"/>
        <v>0</v>
      </c>
      <c r="V46" s="206">
        <f t="shared" si="10"/>
        <v>0</v>
      </c>
      <c r="W46" s="206">
        <f t="shared" si="11"/>
        <v>0</v>
      </c>
    </row>
    <row r="47" spans="2:23" x14ac:dyDescent="0.25">
      <c r="B47" s="140"/>
      <c r="C47" s="141"/>
      <c r="D47" s="140">
        <v>3</v>
      </c>
      <c r="E47" s="205">
        <v>3230</v>
      </c>
      <c r="F47" s="2" t="s">
        <v>89</v>
      </c>
      <c r="G47" s="29"/>
      <c r="H47" s="29">
        <v>10</v>
      </c>
      <c r="I47" s="29">
        <v>10</v>
      </c>
      <c r="J47" s="29">
        <v>10</v>
      </c>
      <c r="K47" s="29">
        <v>10</v>
      </c>
      <c r="L47" s="29">
        <v>10</v>
      </c>
      <c r="M47" s="29">
        <v>15</v>
      </c>
      <c r="N47" s="144"/>
      <c r="O47" s="47" t="s">
        <v>281</v>
      </c>
      <c r="P47" s="29"/>
      <c r="Q47" s="29"/>
      <c r="R47" s="206">
        <f t="shared" si="6"/>
        <v>10</v>
      </c>
      <c r="S47" s="206">
        <f t="shared" si="7"/>
        <v>10</v>
      </c>
      <c r="T47" s="206">
        <f t="shared" si="8"/>
        <v>10</v>
      </c>
      <c r="U47" s="206">
        <f t="shared" si="9"/>
        <v>10</v>
      </c>
      <c r="V47" s="206">
        <f t="shared" si="10"/>
        <v>10</v>
      </c>
      <c r="W47" s="206">
        <f t="shared" si="11"/>
        <v>15</v>
      </c>
    </row>
    <row r="48" spans="2:23" x14ac:dyDescent="0.25">
      <c r="B48" s="93" t="s">
        <v>786</v>
      </c>
      <c r="C48" s="186">
        <v>1</v>
      </c>
      <c r="D48" s="140">
        <v>3</v>
      </c>
      <c r="E48" s="205">
        <v>3235</v>
      </c>
      <c r="F48" s="71" t="s">
        <v>447</v>
      </c>
      <c r="G48" s="108" t="s">
        <v>303</v>
      </c>
      <c r="H48" s="108">
        <v>1</v>
      </c>
      <c r="I48" s="108">
        <v>1</v>
      </c>
      <c r="J48" s="108">
        <v>1</v>
      </c>
      <c r="K48" s="108">
        <v>1</v>
      </c>
      <c r="L48" s="108">
        <v>1</v>
      </c>
      <c r="M48" s="108">
        <v>1</v>
      </c>
      <c r="N48" s="144"/>
      <c r="O48" s="47" t="s">
        <v>281</v>
      </c>
      <c r="P48" s="108"/>
      <c r="Q48" s="108"/>
      <c r="R48" s="206">
        <f t="shared" si="6"/>
        <v>0</v>
      </c>
      <c r="S48" s="206">
        <f t="shared" si="7"/>
        <v>0</v>
      </c>
      <c r="T48" s="206">
        <f t="shared" si="8"/>
        <v>0</v>
      </c>
      <c r="U48" s="206">
        <f t="shared" si="9"/>
        <v>0</v>
      </c>
      <c r="V48" s="206">
        <f t="shared" si="10"/>
        <v>0</v>
      </c>
      <c r="W48" s="206">
        <f t="shared" si="11"/>
        <v>0</v>
      </c>
    </row>
    <row r="49" spans="2:23" x14ac:dyDescent="0.25">
      <c r="B49" s="184" t="s">
        <v>679</v>
      </c>
      <c r="C49" s="141">
        <v>1</v>
      </c>
      <c r="D49" s="140">
        <v>3</v>
      </c>
      <c r="E49" s="205">
        <v>3240</v>
      </c>
      <c r="F49" s="71" t="s">
        <v>448</v>
      </c>
      <c r="G49" s="108" t="s">
        <v>303</v>
      </c>
      <c r="H49" s="108">
        <v>8</v>
      </c>
      <c r="I49" s="108">
        <v>8</v>
      </c>
      <c r="J49" s="108">
        <v>8</v>
      </c>
      <c r="K49" s="108">
        <v>8</v>
      </c>
      <c r="L49" s="108">
        <v>8</v>
      </c>
      <c r="M49" s="108">
        <v>8</v>
      </c>
      <c r="N49" s="144"/>
      <c r="O49" s="47" t="s">
        <v>281</v>
      </c>
      <c r="P49" s="108"/>
      <c r="Q49" s="108"/>
      <c r="R49" s="206">
        <f t="shared" si="6"/>
        <v>0</v>
      </c>
      <c r="S49" s="206">
        <f t="shared" si="7"/>
        <v>0</v>
      </c>
      <c r="T49" s="206">
        <f t="shared" si="8"/>
        <v>0</v>
      </c>
      <c r="U49" s="206">
        <f t="shared" si="9"/>
        <v>0</v>
      </c>
      <c r="V49" s="206">
        <f t="shared" si="10"/>
        <v>0</v>
      </c>
      <c r="W49" s="206">
        <f t="shared" si="11"/>
        <v>0</v>
      </c>
    </row>
    <row r="50" spans="2:23" ht="14.25" customHeight="1" x14ac:dyDescent="0.25">
      <c r="B50" s="140"/>
      <c r="C50" s="141"/>
      <c r="D50" s="140">
        <v>3</v>
      </c>
      <c r="E50" s="205">
        <v>3245</v>
      </c>
      <c r="F50" s="2" t="s">
        <v>294</v>
      </c>
      <c r="G50" s="29"/>
      <c r="H50" s="29">
        <v>5</v>
      </c>
      <c r="I50" s="29">
        <v>5</v>
      </c>
      <c r="J50" s="29">
        <v>5</v>
      </c>
      <c r="K50" s="29">
        <v>5</v>
      </c>
      <c r="L50" s="29">
        <v>5</v>
      </c>
      <c r="M50" s="29">
        <v>5</v>
      </c>
      <c r="N50" s="144"/>
      <c r="O50" s="47" t="s">
        <v>281</v>
      </c>
      <c r="P50" s="29"/>
      <c r="Q50" s="29"/>
      <c r="R50" s="206">
        <f t="shared" si="6"/>
        <v>5</v>
      </c>
      <c r="S50" s="206">
        <f t="shared" si="7"/>
        <v>5</v>
      </c>
      <c r="T50" s="206">
        <f t="shared" si="8"/>
        <v>5</v>
      </c>
      <c r="U50" s="206">
        <f t="shared" si="9"/>
        <v>5</v>
      </c>
      <c r="V50" s="206">
        <f t="shared" si="10"/>
        <v>5</v>
      </c>
      <c r="W50" s="206">
        <f t="shared" si="11"/>
        <v>5</v>
      </c>
    </row>
    <row r="51" spans="2:23" ht="14.25" customHeight="1" x14ac:dyDescent="0.25">
      <c r="B51" s="140"/>
      <c r="C51" s="141"/>
      <c r="D51" s="140">
        <v>3</v>
      </c>
      <c r="E51" s="205">
        <v>3250</v>
      </c>
      <c r="F51" s="2" t="s">
        <v>91</v>
      </c>
      <c r="G51" s="29"/>
      <c r="H51" s="29">
        <v>25</v>
      </c>
      <c r="I51" s="29">
        <v>25</v>
      </c>
      <c r="J51" s="29">
        <v>25</v>
      </c>
      <c r="K51" s="29">
        <v>25</v>
      </c>
      <c r="L51" s="29">
        <v>25</v>
      </c>
      <c r="M51" s="29">
        <v>25</v>
      </c>
      <c r="N51" s="144"/>
      <c r="O51" s="47" t="s">
        <v>281</v>
      </c>
      <c r="P51" s="29"/>
      <c r="Q51" s="29"/>
      <c r="R51" s="206">
        <f t="shared" si="6"/>
        <v>25</v>
      </c>
      <c r="S51" s="206">
        <f t="shared" si="7"/>
        <v>25</v>
      </c>
      <c r="T51" s="206">
        <f t="shared" si="8"/>
        <v>25</v>
      </c>
      <c r="U51" s="206">
        <f t="shared" si="9"/>
        <v>25</v>
      </c>
      <c r="V51" s="206">
        <f t="shared" si="10"/>
        <v>25</v>
      </c>
      <c r="W51" s="206">
        <f t="shared" si="11"/>
        <v>25</v>
      </c>
    </row>
    <row r="52" spans="2:23" ht="14.25" customHeight="1" x14ac:dyDescent="0.25">
      <c r="B52" s="140"/>
      <c r="C52" s="141"/>
      <c r="D52" s="140">
        <v>3</v>
      </c>
      <c r="E52" s="205">
        <v>3255</v>
      </c>
      <c r="F52" s="2" t="s">
        <v>92</v>
      </c>
      <c r="G52" s="29"/>
      <c r="H52" s="29">
        <v>20</v>
      </c>
      <c r="I52" s="29">
        <v>20</v>
      </c>
      <c r="J52" s="29">
        <v>20</v>
      </c>
      <c r="K52" s="29">
        <v>20</v>
      </c>
      <c r="L52" s="29">
        <v>20</v>
      </c>
      <c r="M52" s="29">
        <v>20</v>
      </c>
      <c r="N52" s="144"/>
      <c r="O52" s="47" t="s">
        <v>281</v>
      </c>
      <c r="P52" s="29"/>
      <c r="Q52" s="29"/>
      <c r="R52" s="206">
        <f t="shared" si="6"/>
        <v>20</v>
      </c>
      <c r="S52" s="206">
        <f t="shared" si="7"/>
        <v>20</v>
      </c>
      <c r="T52" s="206">
        <f t="shared" si="8"/>
        <v>20</v>
      </c>
      <c r="U52" s="206">
        <f t="shared" si="9"/>
        <v>20</v>
      </c>
      <c r="V52" s="206">
        <f t="shared" si="10"/>
        <v>20</v>
      </c>
      <c r="W52" s="206">
        <f t="shared" si="11"/>
        <v>20</v>
      </c>
    </row>
    <row r="53" spans="2:23" x14ac:dyDescent="0.25">
      <c r="B53" s="140"/>
      <c r="C53" s="141"/>
      <c r="D53" s="140">
        <v>3</v>
      </c>
      <c r="E53" s="205">
        <v>3260</v>
      </c>
      <c r="F53" s="2" t="s">
        <v>93</v>
      </c>
      <c r="G53" s="29"/>
      <c r="H53" s="29">
        <v>15</v>
      </c>
      <c r="I53" s="29">
        <v>15</v>
      </c>
      <c r="J53" s="29">
        <v>15</v>
      </c>
      <c r="K53" s="29">
        <v>15</v>
      </c>
      <c r="L53" s="29">
        <v>15</v>
      </c>
      <c r="M53" s="29">
        <v>15</v>
      </c>
      <c r="N53" s="144"/>
      <c r="O53" s="47" t="s">
        <v>281</v>
      </c>
      <c r="P53" s="29"/>
      <c r="Q53" s="29"/>
      <c r="R53" s="206">
        <f t="shared" si="6"/>
        <v>15</v>
      </c>
      <c r="S53" s="206">
        <f t="shared" si="7"/>
        <v>15</v>
      </c>
      <c r="T53" s="206">
        <f t="shared" si="8"/>
        <v>15</v>
      </c>
      <c r="U53" s="206">
        <f t="shared" si="9"/>
        <v>15</v>
      </c>
      <c r="V53" s="206">
        <f t="shared" si="10"/>
        <v>15</v>
      </c>
      <c r="W53" s="206">
        <f t="shared" si="11"/>
        <v>15</v>
      </c>
    </row>
    <row r="54" spans="2:23" x14ac:dyDescent="0.25">
      <c r="B54" s="140"/>
      <c r="C54" s="141"/>
      <c r="D54" s="140">
        <v>3</v>
      </c>
      <c r="E54" s="205">
        <v>3265</v>
      </c>
      <c r="F54" s="2" t="s">
        <v>94</v>
      </c>
      <c r="G54" s="29"/>
      <c r="H54" s="29">
        <v>5</v>
      </c>
      <c r="I54" s="29">
        <v>5</v>
      </c>
      <c r="J54" s="29">
        <v>5</v>
      </c>
      <c r="K54" s="29">
        <v>5</v>
      </c>
      <c r="L54" s="29">
        <v>5</v>
      </c>
      <c r="M54" s="29">
        <v>5</v>
      </c>
      <c r="N54" s="144"/>
      <c r="O54" s="47" t="s">
        <v>281</v>
      </c>
      <c r="P54" s="29"/>
      <c r="Q54" s="29"/>
      <c r="R54" s="206">
        <f t="shared" si="6"/>
        <v>5</v>
      </c>
      <c r="S54" s="206">
        <f t="shared" si="7"/>
        <v>5</v>
      </c>
      <c r="T54" s="206">
        <f t="shared" si="8"/>
        <v>5</v>
      </c>
      <c r="U54" s="206">
        <f t="shared" si="9"/>
        <v>5</v>
      </c>
      <c r="V54" s="206">
        <f t="shared" si="10"/>
        <v>5</v>
      </c>
      <c r="W54" s="206">
        <f t="shared" si="11"/>
        <v>5</v>
      </c>
    </row>
    <row r="55" spans="2:23" x14ac:dyDescent="0.25">
      <c r="B55" s="140"/>
      <c r="C55" s="141"/>
      <c r="D55" s="140">
        <v>3</v>
      </c>
      <c r="E55" s="205">
        <v>3270</v>
      </c>
      <c r="F55" s="2" t="s">
        <v>95</v>
      </c>
      <c r="G55" s="29"/>
      <c r="H55" s="83">
        <v>17</v>
      </c>
      <c r="I55" s="83">
        <v>17</v>
      </c>
      <c r="J55" s="83">
        <v>17</v>
      </c>
      <c r="K55" s="83">
        <v>17</v>
      </c>
      <c r="L55" s="83">
        <v>17</v>
      </c>
      <c r="M55" s="83">
        <v>17</v>
      </c>
      <c r="N55" s="146"/>
      <c r="O55" s="47" t="s">
        <v>307</v>
      </c>
      <c r="P55" s="29"/>
      <c r="Q55" s="29"/>
      <c r="R55" s="206">
        <f t="shared" si="6"/>
        <v>17</v>
      </c>
      <c r="S55" s="206">
        <f t="shared" si="7"/>
        <v>17</v>
      </c>
      <c r="T55" s="206">
        <f t="shared" si="8"/>
        <v>17</v>
      </c>
      <c r="U55" s="206">
        <f t="shared" si="9"/>
        <v>17</v>
      </c>
      <c r="V55" s="206">
        <f t="shared" si="10"/>
        <v>17</v>
      </c>
      <c r="W55" s="206">
        <f t="shared" si="11"/>
        <v>17</v>
      </c>
    </row>
    <row r="56" spans="2:23" x14ac:dyDescent="0.25">
      <c r="B56" s="140"/>
      <c r="C56" s="141"/>
      <c r="D56" s="140">
        <v>3</v>
      </c>
      <c r="E56" s="205">
        <v>3275</v>
      </c>
      <c r="F56" s="2" t="s">
        <v>116</v>
      </c>
      <c r="G56" s="29"/>
      <c r="H56" s="83">
        <v>7</v>
      </c>
      <c r="I56" s="83">
        <v>7</v>
      </c>
      <c r="J56" s="83">
        <v>7</v>
      </c>
      <c r="K56" s="83">
        <v>7</v>
      </c>
      <c r="L56" s="83">
        <v>7</v>
      </c>
      <c r="M56" s="83">
        <v>7</v>
      </c>
      <c r="N56" s="146"/>
      <c r="O56" s="47" t="s">
        <v>307</v>
      </c>
      <c r="P56" s="29"/>
      <c r="Q56" s="29"/>
      <c r="R56" s="206">
        <f t="shared" si="6"/>
        <v>7</v>
      </c>
      <c r="S56" s="206">
        <f t="shared" si="7"/>
        <v>7</v>
      </c>
      <c r="T56" s="206">
        <f t="shared" si="8"/>
        <v>7</v>
      </c>
      <c r="U56" s="206">
        <f t="shared" si="9"/>
        <v>7</v>
      </c>
      <c r="V56" s="206">
        <f t="shared" si="10"/>
        <v>7</v>
      </c>
      <c r="W56" s="206">
        <f t="shared" si="11"/>
        <v>7</v>
      </c>
    </row>
    <row r="57" spans="2:23" x14ac:dyDescent="0.25">
      <c r="B57" s="193"/>
      <c r="C57" s="194"/>
      <c r="D57" s="193">
        <v>3</v>
      </c>
      <c r="E57" s="205">
        <v>3280</v>
      </c>
      <c r="F57" s="28" t="s">
        <v>121</v>
      </c>
      <c r="G57" s="66"/>
      <c r="H57" s="195">
        <v>17</v>
      </c>
      <c r="I57" s="195">
        <v>17</v>
      </c>
      <c r="J57" s="195">
        <v>17</v>
      </c>
      <c r="K57" s="195">
        <v>17</v>
      </c>
      <c r="L57" s="195">
        <v>17</v>
      </c>
      <c r="M57" s="195">
        <v>17</v>
      </c>
      <c r="N57" s="27"/>
      <c r="O57" s="66" t="s">
        <v>307</v>
      </c>
      <c r="P57" s="193"/>
      <c r="Q57" s="193"/>
      <c r="R57" s="206">
        <f t="shared" si="6"/>
        <v>17</v>
      </c>
      <c r="S57" s="206">
        <f t="shared" si="7"/>
        <v>17</v>
      </c>
      <c r="T57" s="206">
        <f t="shared" si="8"/>
        <v>17</v>
      </c>
      <c r="U57" s="206">
        <f t="shared" si="9"/>
        <v>17</v>
      </c>
      <c r="V57" s="206">
        <f t="shared" si="10"/>
        <v>17</v>
      </c>
      <c r="W57" s="206">
        <f t="shared" si="11"/>
        <v>17</v>
      </c>
    </row>
    <row r="58" spans="2:23" x14ac:dyDescent="0.25">
      <c r="B58" s="140"/>
      <c r="C58" s="141"/>
      <c r="D58" s="140">
        <v>3</v>
      </c>
      <c r="E58" s="205">
        <v>3285</v>
      </c>
      <c r="F58" s="2" t="s">
        <v>124</v>
      </c>
      <c r="G58" s="29"/>
      <c r="H58" s="29">
        <v>28</v>
      </c>
      <c r="I58" s="29">
        <v>28</v>
      </c>
      <c r="J58" s="29">
        <v>28</v>
      </c>
      <c r="K58" s="29">
        <v>28</v>
      </c>
      <c r="L58" s="29">
        <v>28</v>
      </c>
      <c r="M58" s="29">
        <v>28</v>
      </c>
      <c r="N58" s="144"/>
      <c r="O58" s="47" t="s">
        <v>281</v>
      </c>
      <c r="P58" s="29"/>
      <c r="Q58" s="29"/>
      <c r="R58" s="206">
        <f t="shared" si="6"/>
        <v>28</v>
      </c>
      <c r="S58" s="206">
        <f t="shared" si="7"/>
        <v>28</v>
      </c>
      <c r="T58" s="206">
        <f t="shared" si="8"/>
        <v>28</v>
      </c>
      <c r="U58" s="206">
        <f t="shared" si="9"/>
        <v>28</v>
      </c>
      <c r="V58" s="206">
        <f t="shared" si="10"/>
        <v>28</v>
      </c>
      <c r="W58" s="206">
        <f t="shared" si="11"/>
        <v>28</v>
      </c>
    </row>
    <row r="59" spans="2:23" x14ac:dyDescent="0.25">
      <c r="B59" s="140"/>
      <c r="C59" s="141"/>
      <c r="D59" s="140">
        <v>3</v>
      </c>
      <c r="E59" s="205">
        <v>3290</v>
      </c>
      <c r="F59" s="2" t="s">
        <v>295</v>
      </c>
      <c r="G59" s="29"/>
      <c r="H59" s="29">
        <v>21</v>
      </c>
      <c r="I59" s="29">
        <v>21</v>
      </c>
      <c r="J59" s="29">
        <v>21</v>
      </c>
      <c r="K59" s="29">
        <v>21</v>
      </c>
      <c r="L59" s="29">
        <v>21</v>
      </c>
      <c r="M59" s="29">
        <v>21</v>
      </c>
      <c r="N59" s="144"/>
      <c r="O59" s="47" t="s">
        <v>281</v>
      </c>
      <c r="P59" s="29"/>
      <c r="Q59" s="29"/>
      <c r="R59" s="206">
        <f t="shared" si="6"/>
        <v>21</v>
      </c>
      <c r="S59" s="206">
        <f t="shared" si="7"/>
        <v>21</v>
      </c>
      <c r="T59" s="206">
        <f t="shared" si="8"/>
        <v>21</v>
      </c>
      <c r="U59" s="206">
        <f t="shared" si="9"/>
        <v>21</v>
      </c>
      <c r="V59" s="206">
        <f t="shared" si="10"/>
        <v>21</v>
      </c>
      <c r="W59" s="206">
        <f t="shared" si="11"/>
        <v>21</v>
      </c>
    </row>
    <row r="60" spans="2:23" x14ac:dyDescent="0.25">
      <c r="B60" s="140"/>
      <c r="C60" s="141"/>
      <c r="D60" s="140">
        <v>3</v>
      </c>
      <c r="E60" s="205">
        <v>3295</v>
      </c>
      <c r="F60" s="2" t="s">
        <v>296</v>
      </c>
      <c r="G60" s="29"/>
      <c r="H60" s="83">
        <v>10</v>
      </c>
      <c r="I60" s="83">
        <v>12</v>
      </c>
      <c r="J60" s="83">
        <v>10</v>
      </c>
      <c r="K60" s="83">
        <v>12</v>
      </c>
      <c r="L60" s="83">
        <v>14</v>
      </c>
      <c r="M60" s="83">
        <v>14</v>
      </c>
      <c r="N60" s="146"/>
      <c r="O60" s="47" t="s">
        <v>281</v>
      </c>
      <c r="P60" s="29"/>
      <c r="Q60" s="29"/>
      <c r="R60" s="206">
        <f t="shared" si="6"/>
        <v>10</v>
      </c>
      <c r="S60" s="206">
        <f t="shared" si="7"/>
        <v>12</v>
      </c>
      <c r="T60" s="206">
        <f t="shared" si="8"/>
        <v>10</v>
      </c>
      <c r="U60" s="206">
        <f t="shared" si="9"/>
        <v>12</v>
      </c>
      <c r="V60" s="206">
        <f t="shared" si="10"/>
        <v>14</v>
      </c>
      <c r="W60" s="206">
        <f t="shared" si="11"/>
        <v>14</v>
      </c>
    </row>
    <row r="61" spans="2:23" x14ac:dyDescent="0.25">
      <c r="B61" s="196" t="s">
        <v>672</v>
      </c>
      <c r="C61" s="197">
        <v>1</v>
      </c>
      <c r="D61" s="196">
        <v>3</v>
      </c>
      <c r="E61" s="205">
        <v>3300</v>
      </c>
      <c r="F61" s="71" t="s">
        <v>162</v>
      </c>
      <c r="G61" s="196" t="s">
        <v>303</v>
      </c>
      <c r="H61" s="196">
        <v>10</v>
      </c>
      <c r="I61" s="196">
        <v>10</v>
      </c>
      <c r="J61" s="196">
        <v>10</v>
      </c>
      <c r="K61" s="196">
        <v>10</v>
      </c>
      <c r="L61" s="196">
        <v>10</v>
      </c>
      <c r="M61" s="196">
        <v>10</v>
      </c>
      <c r="N61" s="198"/>
      <c r="O61" s="47" t="s">
        <v>281</v>
      </c>
      <c r="P61" s="196"/>
      <c r="Q61" s="196"/>
      <c r="R61" s="206">
        <f t="shared" si="6"/>
        <v>0</v>
      </c>
      <c r="S61" s="206">
        <f t="shared" si="7"/>
        <v>0</v>
      </c>
      <c r="T61" s="206">
        <f t="shared" si="8"/>
        <v>0</v>
      </c>
      <c r="U61" s="206">
        <f t="shared" si="9"/>
        <v>0</v>
      </c>
      <c r="V61" s="206">
        <f t="shared" si="10"/>
        <v>0</v>
      </c>
      <c r="W61" s="206">
        <f t="shared" si="11"/>
        <v>0</v>
      </c>
    </row>
    <row r="62" spans="2:23" x14ac:dyDescent="0.25">
      <c r="B62" s="196"/>
      <c r="C62" s="197"/>
      <c r="D62" s="196">
        <v>3</v>
      </c>
      <c r="E62" s="205">
        <v>3305</v>
      </c>
      <c r="F62" s="2" t="s">
        <v>780</v>
      </c>
      <c r="G62" s="196"/>
      <c r="H62" s="196">
        <v>35</v>
      </c>
      <c r="I62" s="196">
        <v>35</v>
      </c>
      <c r="J62" s="196">
        <v>35</v>
      </c>
      <c r="K62" s="196">
        <v>35</v>
      </c>
      <c r="L62" s="196">
        <v>35</v>
      </c>
      <c r="M62" s="196">
        <v>35</v>
      </c>
      <c r="N62" s="198"/>
      <c r="O62" s="47" t="s">
        <v>281</v>
      </c>
      <c r="P62" s="196"/>
      <c r="Q62" s="196"/>
      <c r="R62" s="206">
        <f t="shared" si="6"/>
        <v>35</v>
      </c>
      <c r="S62" s="206">
        <f t="shared" si="7"/>
        <v>35</v>
      </c>
      <c r="T62" s="206">
        <f t="shared" si="8"/>
        <v>35</v>
      </c>
      <c r="U62" s="206">
        <f t="shared" si="9"/>
        <v>35</v>
      </c>
      <c r="V62" s="206">
        <f t="shared" si="10"/>
        <v>35</v>
      </c>
      <c r="W62" s="206">
        <f t="shared" si="11"/>
        <v>35</v>
      </c>
    </row>
    <row r="63" spans="2:23" x14ac:dyDescent="0.25">
      <c r="B63" s="93" t="s">
        <v>703</v>
      </c>
      <c r="C63" s="197">
        <v>1</v>
      </c>
      <c r="D63" s="196">
        <v>3</v>
      </c>
      <c r="E63" s="205">
        <v>3310</v>
      </c>
      <c r="F63" s="71" t="s">
        <v>864</v>
      </c>
      <c r="G63" s="196" t="s">
        <v>303</v>
      </c>
      <c r="H63" s="196">
        <v>30</v>
      </c>
      <c r="I63" s="196">
        <v>30</v>
      </c>
      <c r="J63" s="196">
        <v>30</v>
      </c>
      <c r="K63" s="196">
        <v>30</v>
      </c>
      <c r="L63" s="196">
        <v>30</v>
      </c>
      <c r="M63" s="196">
        <v>30</v>
      </c>
      <c r="N63" s="198"/>
      <c r="O63" s="47" t="s">
        <v>741</v>
      </c>
      <c r="P63" s="196"/>
      <c r="Q63" s="196"/>
      <c r="R63" s="206">
        <f t="shared" si="6"/>
        <v>0</v>
      </c>
      <c r="S63" s="206">
        <f t="shared" si="7"/>
        <v>0</v>
      </c>
      <c r="T63" s="206">
        <f t="shared" si="8"/>
        <v>0</v>
      </c>
      <c r="U63" s="206">
        <f t="shared" si="9"/>
        <v>0</v>
      </c>
      <c r="V63" s="206">
        <f t="shared" si="10"/>
        <v>0</v>
      </c>
      <c r="W63" s="206">
        <f t="shared" si="11"/>
        <v>0</v>
      </c>
    </row>
    <row r="64" spans="2:23" x14ac:dyDescent="0.25">
      <c r="B64" s="140"/>
      <c r="C64" s="141"/>
      <c r="D64" s="196">
        <v>3</v>
      </c>
      <c r="E64" s="205">
        <v>3315</v>
      </c>
      <c r="F64" s="2" t="s">
        <v>216</v>
      </c>
      <c r="G64" s="29"/>
      <c r="H64" s="83">
        <v>10</v>
      </c>
      <c r="I64" s="83">
        <v>10</v>
      </c>
      <c r="J64" s="83">
        <v>10</v>
      </c>
      <c r="K64" s="83">
        <v>10</v>
      </c>
      <c r="L64" s="83">
        <v>10</v>
      </c>
      <c r="M64" s="83">
        <v>10</v>
      </c>
      <c r="N64" s="146"/>
      <c r="O64" s="47" t="s">
        <v>281</v>
      </c>
      <c r="P64" s="29"/>
      <c r="Q64" s="29"/>
      <c r="R64" s="206">
        <f t="shared" si="6"/>
        <v>10</v>
      </c>
      <c r="S64" s="206">
        <f t="shared" si="7"/>
        <v>10</v>
      </c>
      <c r="T64" s="206">
        <f t="shared" si="8"/>
        <v>10</v>
      </c>
      <c r="U64" s="206">
        <f t="shared" si="9"/>
        <v>10</v>
      </c>
      <c r="V64" s="206">
        <f t="shared" si="10"/>
        <v>10</v>
      </c>
      <c r="W64" s="206">
        <f t="shared" si="11"/>
        <v>10</v>
      </c>
    </row>
    <row r="65" spans="2:23" x14ac:dyDescent="0.25">
      <c r="B65" s="140"/>
      <c r="C65" s="141"/>
      <c r="D65" s="196">
        <v>3</v>
      </c>
      <c r="E65" s="205">
        <v>3320</v>
      </c>
      <c r="F65" s="2" t="s">
        <v>126</v>
      </c>
      <c r="G65" s="29"/>
      <c r="H65" s="83">
        <v>45</v>
      </c>
      <c r="I65" s="83">
        <v>48</v>
      </c>
      <c r="J65" s="83">
        <v>45</v>
      </c>
      <c r="K65" s="83">
        <v>48</v>
      </c>
      <c r="L65" s="83">
        <v>51</v>
      </c>
      <c r="M65" s="83">
        <v>51</v>
      </c>
      <c r="N65" s="146"/>
      <c r="O65" s="47" t="s">
        <v>281</v>
      </c>
      <c r="P65" s="29"/>
      <c r="Q65" s="29"/>
      <c r="R65" s="206">
        <f t="shared" si="6"/>
        <v>45</v>
      </c>
      <c r="S65" s="206">
        <f t="shared" si="7"/>
        <v>48</v>
      </c>
      <c r="T65" s="206">
        <f t="shared" si="8"/>
        <v>45</v>
      </c>
      <c r="U65" s="206">
        <f t="shared" si="9"/>
        <v>48</v>
      </c>
      <c r="V65" s="206">
        <f t="shared" si="10"/>
        <v>51</v>
      </c>
      <c r="W65" s="206">
        <f t="shared" si="11"/>
        <v>51</v>
      </c>
    </row>
    <row r="66" spans="2:23" x14ac:dyDescent="0.25">
      <c r="B66" s="140"/>
      <c r="C66" s="141"/>
      <c r="D66" s="140">
        <v>3</v>
      </c>
      <c r="E66" s="205">
        <v>3325</v>
      </c>
      <c r="F66" s="2" t="s">
        <v>127</v>
      </c>
      <c r="G66" s="29"/>
      <c r="H66" s="83">
        <v>10</v>
      </c>
      <c r="I66" s="83">
        <v>10</v>
      </c>
      <c r="J66" s="83">
        <v>10</v>
      </c>
      <c r="K66" s="83">
        <v>10</v>
      </c>
      <c r="L66" s="83">
        <v>10</v>
      </c>
      <c r="M66" s="83">
        <v>10</v>
      </c>
      <c r="N66" s="146"/>
      <c r="O66" s="47" t="s">
        <v>281</v>
      </c>
      <c r="P66" s="29"/>
      <c r="Q66" s="29"/>
      <c r="R66" s="206">
        <f t="shared" si="6"/>
        <v>10</v>
      </c>
      <c r="S66" s="206">
        <f t="shared" si="7"/>
        <v>10</v>
      </c>
      <c r="T66" s="206">
        <f t="shared" si="8"/>
        <v>10</v>
      </c>
      <c r="U66" s="206">
        <f t="shared" si="9"/>
        <v>10</v>
      </c>
      <c r="V66" s="206">
        <f t="shared" si="10"/>
        <v>10</v>
      </c>
      <c r="W66" s="206">
        <f t="shared" si="11"/>
        <v>10</v>
      </c>
    </row>
    <row r="67" spans="2:23" x14ac:dyDescent="0.25">
      <c r="B67" s="140"/>
      <c r="C67" s="141"/>
      <c r="D67" s="140">
        <v>3</v>
      </c>
      <c r="E67" s="205">
        <v>3330</v>
      </c>
      <c r="F67" s="2" t="s">
        <v>217</v>
      </c>
      <c r="G67" s="29"/>
      <c r="H67" s="83">
        <v>15</v>
      </c>
      <c r="I67" s="83">
        <v>15</v>
      </c>
      <c r="J67" s="83">
        <v>15</v>
      </c>
      <c r="K67" s="83">
        <v>15</v>
      </c>
      <c r="L67" s="83">
        <v>15</v>
      </c>
      <c r="M67" s="83">
        <v>15</v>
      </c>
      <c r="N67" s="146"/>
      <c r="O67" s="47" t="s">
        <v>281</v>
      </c>
      <c r="P67" s="29"/>
      <c r="Q67" s="29"/>
      <c r="R67" s="206">
        <f t="shared" ref="R67:R107" si="12">IF($G67="*",0,H67)</f>
        <v>15</v>
      </c>
      <c r="S67" s="206">
        <f t="shared" ref="S67:S107" si="13">IF($G67="*",0,I67)</f>
        <v>15</v>
      </c>
      <c r="T67" s="206">
        <f t="shared" ref="T67:T107" si="14">IF($G67="*",0,J67)</f>
        <v>15</v>
      </c>
      <c r="U67" s="206">
        <f t="shared" ref="U67:U107" si="15">IF($G67="*",0,K67)</f>
        <v>15</v>
      </c>
      <c r="V67" s="206">
        <f t="shared" ref="V67:V107" si="16">IF($G67="*",0,L67)</f>
        <v>15</v>
      </c>
      <c r="W67" s="206">
        <f t="shared" ref="W67:W107" si="17">IF($G67="*",0,M67)</f>
        <v>15</v>
      </c>
    </row>
    <row r="68" spans="2:23" x14ac:dyDescent="0.25">
      <c r="B68" s="184" t="s">
        <v>680</v>
      </c>
      <c r="C68" s="141">
        <v>1</v>
      </c>
      <c r="D68" s="140">
        <v>3</v>
      </c>
      <c r="E68" s="205">
        <v>3335</v>
      </c>
      <c r="F68" s="71" t="s">
        <v>385</v>
      </c>
      <c r="G68" s="29" t="s">
        <v>303</v>
      </c>
      <c r="H68" s="29">
        <v>10</v>
      </c>
      <c r="I68" s="29">
        <v>10</v>
      </c>
      <c r="J68" s="29">
        <v>10</v>
      </c>
      <c r="K68" s="29">
        <v>10</v>
      </c>
      <c r="L68" s="29">
        <v>10</v>
      </c>
      <c r="M68" s="29">
        <v>10</v>
      </c>
      <c r="N68" s="144"/>
      <c r="O68" s="47" t="s">
        <v>281</v>
      </c>
      <c r="P68" s="29"/>
      <c r="Q68" s="29"/>
      <c r="R68" s="206">
        <f t="shared" si="12"/>
        <v>0</v>
      </c>
      <c r="S68" s="206">
        <f t="shared" si="13"/>
        <v>0</v>
      </c>
      <c r="T68" s="206">
        <f t="shared" si="14"/>
        <v>0</v>
      </c>
      <c r="U68" s="206">
        <f t="shared" si="15"/>
        <v>0</v>
      </c>
      <c r="V68" s="206">
        <f t="shared" si="16"/>
        <v>0</v>
      </c>
      <c r="W68" s="206">
        <f t="shared" si="17"/>
        <v>0</v>
      </c>
    </row>
    <row r="69" spans="2:23" x14ac:dyDescent="0.25">
      <c r="B69" s="140"/>
      <c r="C69" s="141"/>
      <c r="D69" s="140">
        <v>3</v>
      </c>
      <c r="E69" s="205">
        <v>3340</v>
      </c>
      <c r="F69" s="2" t="s">
        <v>130</v>
      </c>
      <c r="G69" s="29"/>
      <c r="H69" s="29">
        <v>6</v>
      </c>
      <c r="I69" s="29">
        <v>6</v>
      </c>
      <c r="J69" s="29">
        <v>6</v>
      </c>
      <c r="K69" s="29">
        <v>6</v>
      </c>
      <c r="L69" s="29">
        <v>6</v>
      </c>
      <c r="M69" s="29">
        <v>6</v>
      </c>
      <c r="N69" s="144"/>
      <c r="O69" s="47" t="s">
        <v>281</v>
      </c>
      <c r="P69" s="29"/>
      <c r="Q69" s="29"/>
      <c r="R69" s="206">
        <f t="shared" si="12"/>
        <v>6</v>
      </c>
      <c r="S69" s="206">
        <f t="shared" si="13"/>
        <v>6</v>
      </c>
      <c r="T69" s="206">
        <f t="shared" si="14"/>
        <v>6</v>
      </c>
      <c r="U69" s="206">
        <f t="shared" si="15"/>
        <v>6</v>
      </c>
      <c r="V69" s="206">
        <f t="shared" si="16"/>
        <v>6</v>
      </c>
      <c r="W69" s="206">
        <f t="shared" si="17"/>
        <v>6</v>
      </c>
    </row>
    <row r="70" spans="2:23" x14ac:dyDescent="0.25">
      <c r="B70" s="140"/>
      <c r="C70" s="141"/>
      <c r="D70" s="140">
        <v>3</v>
      </c>
      <c r="E70" s="205">
        <v>3345</v>
      </c>
      <c r="F70" s="2" t="s">
        <v>131</v>
      </c>
      <c r="G70" s="29"/>
      <c r="H70" s="29">
        <v>5</v>
      </c>
      <c r="I70" s="29">
        <v>5</v>
      </c>
      <c r="J70" s="29">
        <v>5</v>
      </c>
      <c r="K70" s="29">
        <v>5</v>
      </c>
      <c r="L70" s="29">
        <v>5</v>
      </c>
      <c r="M70" s="29">
        <v>5</v>
      </c>
      <c r="N70" s="144"/>
      <c r="O70" s="47" t="s">
        <v>281</v>
      </c>
      <c r="P70" s="29"/>
      <c r="Q70" s="29"/>
      <c r="R70" s="206">
        <f t="shared" si="12"/>
        <v>5</v>
      </c>
      <c r="S70" s="206">
        <f t="shared" si="13"/>
        <v>5</v>
      </c>
      <c r="T70" s="206">
        <f t="shared" si="14"/>
        <v>5</v>
      </c>
      <c r="U70" s="206">
        <f t="shared" si="15"/>
        <v>5</v>
      </c>
      <c r="V70" s="206">
        <f t="shared" si="16"/>
        <v>5</v>
      </c>
      <c r="W70" s="206">
        <f t="shared" si="17"/>
        <v>5</v>
      </c>
    </row>
    <row r="71" spans="2:23" x14ac:dyDescent="0.25">
      <c r="B71" s="184" t="s">
        <v>548</v>
      </c>
      <c r="C71" s="141">
        <v>1</v>
      </c>
      <c r="D71" s="140">
        <v>3</v>
      </c>
      <c r="E71" s="205">
        <v>3350</v>
      </c>
      <c r="F71" s="71" t="s">
        <v>297</v>
      </c>
      <c r="G71" s="29" t="s">
        <v>303</v>
      </c>
      <c r="H71" s="29">
        <v>5</v>
      </c>
      <c r="I71" s="29">
        <v>5</v>
      </c>
      <c r="J71" s="29">
        <v>5</v>
      </c>
      <c r="K71" s="29">
        <v>5</v>
      </c>
      <c r="L71" s="29">
        <v>5</v>
      </c>
      <c r="M71" s="29">
        <v>5</v>
      </c>
      <c r="N71" s="144"/>
      <c r="O71" s="47" t="s">
        <v>281</v>
      </c>
      <c r="P71" s="29"/>
      <c r="Q71" s="29"/>
      <c r="R71" s="206">
        <f t="shared" si="12"/>
        <v>0</v>
      </c>
      <c r="S71" s="206">
        <f t="shared" si="13"/>
        <v>0</v>
      </c>
      <c r="T71" s="206">
        <f t="shared" si="14"/>
        <v>0</v>
      </c>
      <c r="U71" s="206">
        <f t="shared" si="15"/>
        <v>0</v>
      </c>
      <c r="V71" s="206">
        <f t="shared" si="16"/>
        <v>0</v>
      </c>
      <c r="W71" s="206">
        <f t="shared" si="17"/>
        <v>0</v>
      </c>
    </row>
    <row r="72" spans="2:23" x14ac:dyDescent="0.25">
      <c r="B72" s="184" t="s">
        <v>548</v>
      </c>
      <c r="C72" s="167">
        <v>2</v>
      </c>
      <c r="D72" s="184">
        <v>3</v>
      </c>
      <c r="E72" s="205">
        <v>3355</v>
      </c>
      <c r="F72" s="71" t="s">
        <v>761</v>
      </c>
      <c r="G72" s="166" t="s">
        <v>303</v>
      </c>
      <c r="H72" s="166">
        <v>10</v>
      </c>
      <c r="I72" s="184">
        <v>10</v>
      </c>
      <c r="J72" s="184">
        <v>10</v>
      </c>
      <c r="K72" s="184">
        <v>10</v>
      </c>
      <c r="L72" s="184">
        <v>10</v>
      </c>
      <c r="M72" s="184">
        <v>10</v>
      </c>
      <c r="N72" s="166"/>
      <c r="O72" s="47" t="s">
        <v>281</v>
      </c>
      <c r="P72" s="166"/>
      <c r="Q72" s="166"/>
      <c r="R72" s="206">
        <f t="shared" si="12"/>
        <v>0</v>
      </c>
      <c r="S72" s="206">
        <f t="shared" si="13"/>
        <v>0</v>
      </c>
      <c r="T72" s="206">
        <f t="shared" si="14"/>
        <v>0</v>
      </c>
      <c r="U72" s="206">
        <f t="shared" si="15"/>
        <v>0</v>
      </c>
      <c r="V72" s="206">
        <f t="shared" si="16"/>
        <v>0</v>
      </c>
      <c r="W72" s="206">
        <f t="shared" si="17"/>
        <v>0</v>
      </c>
    </row>
    <row r="73" spans="2:23" x14ac:dyDescent="0.25">
      <c r="B73" s="140"/>
      <c r="C73" s="141"/>
      <c r="D73" s="140">
        <v>3</v>
      </c>
      <c r="E73" s="205">
        <v>3360</v>
      </c>
      <c r="F73" s="2" t="s">
        <v>298</v>
      </c>
      <c r="G73" s="29"/>
      <c r="H73" s="29">
        <v>15</v>
      </c>
      <c r="I73" s="29">
        <v>15</v>
      </c>
      <c r="J73" s="29">
        <v>15</v>
      </c>
      <c r="K73" s="29">
        <v>15</v>
      </c>
      <c r="L73" s="29">
        <v>15</v>
      </c>
      <c r="M73" s="29">
        <v>15</v>
      </c>
      <c r="N73" s="144"/>
      <c r="O73" s="47" t="s">
        <v>281</v>
      </c>
      <c r="P73" s="29"/>
      <c r="Q73" s="29"/>
      <c r="R73" s="206">
        <f t="shared" si="12"/>
        <v>15</v>
      </c>
      <c r="S73" s="206">
        <f t="shared" si="13"/>
        <v>15</v>
      </c>
      <c r="T73" s="206">
        <f t="shared" si="14"/>
        <v>15</v>
      </c>
      <c r="U73" s="206">
        <f t="shared" si="15"/>
        <v>15</v>
      </c>
      <c r="V73" s="206">
        <f t="shared" si="16"/>
        <v>15</v>
      </c>
      <c r="W73" s="206">
        <f t="shared" si="17"/>
        <v>15</v>
      </c>
    </row>
    <row r="74" spans="2:23" x14ac:dyDescent="0.25">
      <c r="B74" s="166" t="s">
        <v>673</v>
      </c>
      <c r="C74" s="141">
        <v>1</v>
      </c>
      <c r="D74" s="140">
        <v>3</v>
      </c>
      <c r="E74" s="205">
        <v>3365</v>
      </c>
      <c r="F74" s="71" t="s">
        <v>762</v>
      </c>
      <c r="G74" s="29" t="s">
        <v>303</v>
      </c>
      <c r="H74" s="29">
        <v>5</v>
      </c>
      <c r="I74" s="29">
        <v>5</v>
      </c>
      <c r="J74" s="29">
        <v>5</v>
      </c>
      <c r="K74" s="29">
        <v>5</v>
      </c>
      <c r="L74" s="29">
        <v>5</v>
      </c>
      <c r="M74" s="29">
        <v>5</v>
      </c>
      <c r="N74" s="144"/>
      <c r="O74" s="47" t="s">
        <v>281</v>
      </c>
      <c r="P74" s="29"/>
      <c r="Q74" s="29"/>
      <c r="R74" s="206">
        <f t="shared" si="12"/>
        <v>0</v>
      </c>
      <c r="S74" s="206">
        <f t="shared" si="13"/>
        <v>0</v>
      </c>
      <c r="T74" s="206">
        <f t="shared" si="14"/>
        <v>0</v>
      </c>
      <c r="U74" s="206">
        <f t="shared" si="15"/>
        <v>0</v>
      </c>
      <c r="V74" s="206">
        <f t="shared" si="16"/>
        <v>0</v>
      </c>
      <c r="W74" s="206">
        <f t="shared" si="17"/>
        <v>0</v>
      </c>
    </row>
    <row r="75" spans="2:23" x14ac:dyDescent="0.25">
      <c r="B75" s="166" t="s">
        <v>675</v>
      </c>
      <c r="C75" s="167">
        <v>1</v>
      </c>
      <c r="D75" s="196">
        <v>3</v>
      </c>
      <c r="E75" s="205">
        <v>3370</v>
      </c>
      <c r="F75" s="71" t="s">
        <v>763</v>
      </c>
      <c r="G75" s="184" t="s">
        <v>303</v>
      </c>
      <c r="H75" s="184">
        <v>5</v>
      </c>
      <c r="I75" s="184">
        <v>5</v>
      </c>
      <c r="J75" s="184">
        <v>5</v>
      </c>
      <c r="K75" s="184">
        <v>5</v>
      </c>
      <c r="L75" s="184">
        <v>5</v>
      </c>
      <c r="M75" s="184">
        <v>5</v>
      </c>
      <c r="N75" s="166"/>
      <c r="O75" s="47" t="s">
        <v>281</v>
      </c>
      <c r="P75" s="166"/>
      <c r="Q75" s="166"/>
      <c r="R75" s="206">
        <f t="shared" si="12"/>
        <v>0</v>
      </c>
      <c r="S75" s="206">
        <f t="shared" si="13"/>
        <v>0</v>
      </c>
      <c r="T75" s="206">
        <f t="shared" si="14"/>
        <v>0</v>
      </c>
      <c r="U75" s="206">
        <f t="shared" si="15"/>
        <v>0</v>
      </c>
      <c r="V75" s="206">
        <f t="shared" si="16"/>
        <v>0</v>
      </c>
      <c r="W75" s="206">
        <f t="shared" si="17"/>
        <v>0</v>
      </c>
    </row>
    <row r="76" spans="2:23" x14ac:dyDescent="0.25">
      <c r="B76" s="166" t="s">
        <v>674</v>
      </c>
      <c r="C76" s="167">
        <v>1</v>
      </c>
      <c r="D76" s="196">
        <v>3</v>
      </c>
      <c r="E76" s="205">
        <v>3375</v>
      </c>
      <c r="F76" s="71" t="s">
        <v>764</v>
      </c>
      <c r="G76" s="184" t="s">
        <v>303</v>
      </c>
      <c r="H76" s="184">
        <v>5</v>
      </c>
      <c r="I76" s="184">
        <v>5</v>
      </c>
      <c r="J76" s="184">
        <v>5</v>
      </c>
      <c r="K76" s="184">
        <v>5</v>
      </c>
      <c r="L76" s="184">
        <v>5</v>
      </c>
      <c r="M76" s="184">
        <v>5</v>
      </c>
      <c r="N76" s="166"/>
      <c r="O76" s="47" t="s">
        <v>281</v>
      </c>
      <c r="P76" s="166"/>
      <c r="Q76" s="166"/>
      <c r="R76" s="206">
        <f t="shared" si="12"/>
        <v>0</v>
      </c>
      <c r="S76" s="206">
        <f t="shared" si="13"/>
        <v>0</v>
      </c>
      <c r="T76" s="206">
        <f t="shared" si="14"/>
        <v>0</v>
      </c>
      <c r="U76" s="206">
        <f t="shared" si="15"/>
        <v>0</v>
      </c>
      <c r="V76" s="206">
        <f t="shared" si="16"/>
        <v>0</v>
      </c>
      <c r="W76" s="206">
        <f t="shared" si="17"/>
        <v>0</v>
      </c>
    </row>
    <row r="77" spans="2:23" x14ac:dyDescent="0.25">
      <c r="B77" s="166" t="s">
        <v>676</v>
      </c>
      <c r="C77" s="167">
        <v>1</v>
      </c>
      <c r="D77" s="196">
        <v>3</v>
      </c>
      <c r="E77" s="205">
        <v>3380</v>
      </c>
      <c r="F77" s="71" t="s">
        <v>765</v>
      </c>
      <c r="G77" s="184" t="s">
        <v>303</v>
      </c>
      <c r="H77" s="184">
        <v>5</v>
      </c>
      <c r="I77" s="184">
        <v>5</v>
      </c>
      <c r="J77" s="184">
        <v>5</v>
      </c>
      <c r="K77" s="184">
        <v>5</v>
      </c>
      <c r="L77" s="184">
        <v>5</v>
      </c>
      <c r="M77" s="184">
        <v>5</v>
      </c>
      <c r="N77" s="166"/>
      <c r="O77" s="47" t="s">
        <v>281</v>
      </c>
      <c r="P77" s="166"/>
      <c r="Q77" s="166"/>
      <c r="R77" s="206">
        <f t="shared" si="12"/>
        <v>0</v>
      </c>
      <c r="S77" s="206">
        <f t="shared" si="13"/>
        <v>0</v>
      </c>
      <c r="T77" s="206">
        <f t="shared" si="14"/>
        <v>0</v>
      </c>
      <c r="U77" s="206">
        <f t="shared" si="15"/>
        <v>0</v>
      </c>
      <c r="V77" s="206">
        <f t="shared" si="16"/>
        <v>0</v>
      </c>
      <c r="W77" s="206">
        <f t="shared" si="17"/>
        <v>0</v>
      </c>
    </row>
    <row r="78" spans="2:23" x14ac:dyDescent="0.25">
      <c r="B78" s="166"/>
      <c r="C78" s="141"/>
      <c r="D78" s="196">
        <v>3</v>
      </c>
      <c r="E78" s="205">
        <v>3385</v>
      </c>
      <c r="F78" s="2" t="s">
        <v>299</v>
      </c>
      <c r="G78" s="29"/>
      <c r="H78" s="29">
        <v>15</v>
      </c>
      <c r="I78" s="29">
        <v>15</v>
      </c>
      <c r="J78" s="29">
        <v>15</v>
      </c>
      <c r="K78" s="29">
        <v>15</v>
      </c>
      <c r="L78" s="29">
        <v>15</v>
      </c>
      <c r="M78" s="29">
        <v>15</v>
      </c>
      <c r="N78" s="144"/>
      <c r="O78" s="47" t="s">
        <v>281</v>
      </c>
      <c r="P78" s="29"/>
      <c r="Q78" s="29"/>
      <c r="R78" s="206">
        <f t="shared" si="12"/>
        <v>15</v>
      </c>
      <c r="S78" s="206">
        <f t="shared" si="13"/>
        <v>15</v>
      </c>
      <c r="T78" s="206">
        <f t="shared" si="14"/>
        <v>15</v>
      </c>
      <c r="U78" s="206">
        <f t="shared" si="15"/>
        <v>15</v>
      </c>
      <c r="V78" s="206">
        <f t="shared" si="16"/>
        <v>15</v>
      </c>
      <c r="W78" s="206">
        <f t="shared" si="17"/>
        <v>15</v>
      </c>
    </row>
    <row r="79" spans="2:23" x14ac:dyDescent="0.25">
      <c r="B79" s="93" t="s">
        <v>710</v>
      </c>
      <c r="C79" s="141">
        <v>1</v>
      </c>
      <c r="D79" s="140">
        <v>3</v>
      </c>
      <c r="E79" s="205">
        <v>3390</v>
      </c>
      <c r="F79" s="71" t="s">
        <v>446</v>
      </c>
      <c r="G79" s="108" t="s">
        <v>303</v>
      </c>
      <c r="H79" s="92">
        <v>45</v>
      </c>
      <c r="I79" s="92">
        <v>45</v>
      </c>
      <c r="J79" s="92">
        <v>45</v>
      </c>
      <c r="K79" s="92">
        <v>45</v>
      </c>
      <c r="L79" s="92">
        <v>45</v>
      </c>
      <c r="M79" s="92">
        <v>45</v>
      </c>
      <c r="N79" s="92"/>
      <c r="O79" s="47" t="s">
        <v>281</v>
      </c>
      <c r="P79" s="108"/>
      <c r="Q79" s="108"/>
      <c r="R79" s="206">
        <f t="shared" si="12"/>
        <v>0</v>
      </c>
      <c r="S79" s="206">
        <f t="shared" si="13"/>
        <v>0</v>
      </c>
      <c r="T79" s="206">
        <f t="shared" si="14"/>
        <v>0</v>
      </c>
      <c r="U79" s="206">
        <f t="shared" si="15"/>
        <v>0</v>
      </c>
      <c r="V79" s="206">
        <f t="shared" si="16"/>
        <v>0</v>
      </c>
      <c r="W79" s="206">
        <f t="shared" si="17"/>
        <v>0</v>
      </c>
    </row>
    <row r="80" spans="2:23" x14ac:dyDescent="0.25">
      <c r="B80" s="93" t="s">
        <v>709</v>
      </c>
      <c r="C80" s="141">
        <v>1</v>
      </c>
      <c r="D80" s="140">
        <v>3</v>
      </c>
      <c r="E80" s="205">
        <v>3395</v>
      </c>
      <c r="F80" s="71" t="s">
        <v>788</v>
      </c>
      <c r="G80" s="108" t="s">
        <v>303</v>
      </c>
      <c r="H80" s="92">
        <v>60</v>
      </c>
      <c r="I80" s="92">
        <v>60</v>
      </c>
      <c r="J80" s="92">
        <v>60</v>
      </c>
      <c r="K80" s="92">
        <v>60</v>
      </c>
      <c r="L80" s="92">
        <v>60</v>
      </c>
      <c r="M80" s="92">
        <v>60</v>
      </c>
      <c r="N80" s="92"/>
      <c r="O80" s="47" t="s">
        <v>281</v>
      </c>
      <c r="P80" s="108"/>
      <c r="Q80" s="108"/>
      <c r="R80" s="206">
        <f t="shared" si="12"/>
        <v>0</v>
      </c>
      <c r="S80" s="206">
        <f t="shared" si="13"/>
        <v>0</v>
      </c>
      <c r="T80" s="206">
        <f t="shared" si="14"/>
        <v>0</v>
      </c>
      <c r="U80" s="206">
        <f t="shared" si="15"/>
        <v>0</v>
      </c>
      <c r="V80" s="206">
        <f t="shared" si="16"/>
        <v>0</v>
      </c>
      <c r="W80" s="206">
        <f t="shared" si="17"/>
        <v>0</v>
      </c>
    </row>
    <row r="81" spans="2:23" x14ac:dyDescent="0.25">
      <c r="B81" s="93" t="s">
        <v>708</v>
      </c>
      <c r="C81" s="141">
        <v>1</v>
      </c>
      <c r="D81" s="140">
        <v>3</v>
      </c>
      <c r="E81" s="205">
        <v>3400</v>
      </c>
      <c r="F81" s="71" t="s">
        <v>450</v>
      </c>
      <c r="G81" s="108" t="s">
        <v>303</v>
      </c>
      <c r="H81" s="92">
        <v>15</v>
      </c>
      <c r="I81" s="92">
        <v>15</v>
      </c>
      <c r="J81" s="92">
        <v>15</v>
      </c>
      <c r="K81" s="92">
        <v>15</v>
      </c>
      <c r="L81" s="92">
        <v>15</v>
      </c>
      <c r="M81" s="92">
        <v>15</v>
      </c>
      <c r="N81" s="92"/>
      <c r="O81" s="47" t="s">
        <v>281</v>
      </c>
      <c r="P81" s="108"/>
      <c r="Q81" s="108"/>
      <c r="R81" s="206">
        <f t="shared" si="12"/>
        <v>0</v>
      </c>
      <c r="S81" s="206">
        <f t="shared" si="13"/>
        <v>0</v>
      </c>
      <c r="T81" s="206">
        <f t="shared" si="14"/>
        <v>0</v>
      </c>
      <c r="U81" s="206">
        <f t="shared" si="15"/>
        <v>0</v>
      </c>
      <c r="V81" s="206">
        <f t="shared" si="16"/>
        <v>0</v>
      </c>
      <c r="W81" s="206">
        <f t="shared" si="17"/>
        <v>0</v>
      </c>
    </row>
    <row r="82" spans="2:23" x14ac:dyDescent="0.25">
      <c r="B82" s="140"/>
      <c r="C82" s="141"/>
      <c r="D82" s="140">
        <v>3</v>
      </c>
      <c r="E82" s="205">
        <v>3405</v>
      </c>
      <c r="F82" s="2" t="s">
        <v>300</v>
      </c>
      <c r="G82" s="29"/>
      <c r="H82" s="29">
        <v>6</v>
      </c>
      <c r="I82" s="29">
        <v>6</v>
      </c>
      <c r="J82" s="29">
        <v>6</v>
      </c>
      <c r="K82" s="29">
        <v>6</v>
      </c>
      <c r="L82" s="29">
        <v>8</v>
      </c>
      <c r="M82" s="29">
        <v>8</v>
      </c>
      <c r="N82" s="144"/>
      <c r="O82" s="47" t="s">
        <v>281</v>
      </c>
      <c r="P82" s="29"/>
      <c r="Q82" s="29"/>
      <c r="R82" s="206">
        <f t="shared" si="12"/>
        <v>6</v>
      </c>
      <c r="S82" s="206">
        <f t="shared" si="13"/>
        <v>6</v>
      </c>
      <c r="T82" s="206">
        <f t="shared" si="14"/>
        <v>6</v>
      </c>
      <c r="U82" s="206">
        <f t="shared" si="15"/>
        <v>6</v>
      </c>
      <c r="V82" s="206">
        <f t="shared" si="16"/>
        <v>8</v>
      </c>
      <c r="W82" s="206">
        <f t="shared" si="17"/>
        <v>8</v>
      </c>
    </row>
    <row r="83" spans="2:23" x14ac:dyDescent="0.25">
      <c r="B83" s="140"/>
      <c r="C83" s="141"/>
      <c r="D83" s="140">
        <v>3</v>
      </c>
      <c r="E83" s="205">
        <v>3410</v>
      </c>
      <c r="F83" s="2" t="s">
        <v>136</v>
      </c>
      <c r="G83" s="29"/>
      <c r="H83" s="29">
        <v>20</v>
      </c>
      <c r="I83" s="29">
        <v>20</v>
      </c>
      <c r="J83" s="29">
        <v>20</v>
      </c>
      <c r="K83" s="29">
        <v>20</v>
      </c>
      <c r="L83" s="29">
        <v>22</v>
      </c>
      <c r="M83" s="29">
        <v>22</v>
      </c>
      <c r="N83" s="144"/>
      <c r="O83" s="47" t="s">
        <v>281</v>
      </c>
      <c r="P83" s="29"/>
      <c r="Q83" s="29"/>
      <c r="R83" s="206">
        <f t="shared" si="12"/>
        <v>20</v>
      </c>
      <c r="S83" s="206">
        <f t="shared" si="13"/>
        <v>20</v>
      </c>
      <c r="T83" s="206">
        <f t="shared" si="14"/>
        <v>20</v>
      </c>
      <c r="U83" s="206">
        <f t="shared" si="15"/>
        <v>20</v>
      </c>
      <c r="V83" s="206">
        <f t="shared" si="16"/>
        <v>22</v>
      </c>
      <c r="W83" s="206">
        <f t="shared" si="17"/>
        <v>22</v>
      </c>
    </row>
    <row r="84" spans="2:23" x14ac:dyDescent="0.25">
      <c r="B84" s="140"/>
      <c r="C84" s="141"/>
      <c r="D84" s="140">
        <v>3</v>
      </c>
      <c r="E84" s="205">
        <v>3415</v>
      </c>
      <c r="F84" s="2" t="s">
        <v>301</v>
      </c>
      <c r="G84" s="29"/>
      <c r="H84" s="29">
        <v>18</v>
      </c>
      <c r="I84" s="29">
        <v>18</v>
      </c>
      <c r="J84" s="29">
        <v>18</v>
      </c>
      <c r="K84" s="29">
        <v>18</v>
      </c>
      <c r="L84" s="29">
        <v>18</v>
      </c>
      <c r="M84" s="29">
        <v>18</v>
      </c>
      <c r="N84" s="144"/>
      <c r="O84" s="47" t="s">
        <v>281</v>
      </c>
      <c r="P84" s="29"/>
      <c r="Q84" s="29"/>
      <c r="R84" s="206">
        <f t="shared" si="12"/>
        <v>18</v>
      </c>
      <c r="S84" s="206">
        <f t="shared" si="13"/>
        <v>18</v>
      </c>
      <c r="T84" s="206">
        <f t="shared" si="14"/>
        <v>18</v>
      </c>
      <c r="U84" s="206">
        <f t="shared" si="15"/>
        <v>18</v>
      </c>
      <c r="V84" s="206">
        <f t="shared" si="16"/>
        <v>18</v>
      </c>
      <c r="W84" s="206">
        <f t="shared" si="17"/>
        <v>18</v>
      </c>
    </row>
    <row r="85" spans="2:23" x14ac:dyDescent="0.25">
      <c r="B85" s="140"/>
      <c r="C85" s="141"/>
      <c r="D85" s="140">
        <v>3</v>
      </c>
      <c r="E85" s="205">
        <v>3420</v>
      </c>
      <c r="F85" s="2" t="s">
        <v>302</v>
      </c>
      <c r="G85" s="29"/>
      <c r="H85" s="29">
        <v>2</v>
      </c>
      <c r="I85" s="29">
        <v>2</v>
      </c>
      <c r="J85" s="29">
        <v>2</v>
      </c>
      <c r="K85" s="29">
        <v>2</v>
      </c>
      <c r="L85" s="29">
        <v>2</v>
      </c>
      <c r="M85" s="29">
        <v>2</v>
      </c>
      <c r="N85" s="144"/>
      <c r="O85" s="47" t="s">
        <v>281</v>
      </c>
      <c r="P85" s="29"/>
      <c r="Q85" s="29"/>
      <c r="R85" s="206">
        <f t="shared" si="12"/>
        <v>2</v>
      </c>
      <c r="S85" s="206">
        <f t="shared" si="13"/>
        <v>2</v>
      </c>
      <c r="T85" s="206">
        <f t="shared" si="14"/>
        <v>2</v>
      </c>
      <c r="U85" s="206">
        <f t="shared" si="15"/>
        <v>2</v>
      </c>
      <c r="V85" s="206">
        <f t="shared" si="16"/>
        <v>2</v>
      </c>
      <c r="W85" s="206">
        <f t="shared" si="17"/>
        <v>2</v>
      </c>
    </row>
    <row r="86" spans="2:23" x14ac:dyDescent="0.25">
      <c r="B86" s="184" t="s">
        <v>678</v>
      </c>
      <c r="C86" s="141">
        <v>1</v>
      </c>
      <c r="D86" s="140">
        <v>3</v>
      </c>
      <c r="E86" s="205">
        <v>3425</v>
      </c>
      <c r="F86" s="71" t="s">
        <v>769</v>
      </c>
      <c r="G86" s="29" t="s">
        <v>303</v>
      </c>
      <c r="H86" s="29">
        <v>10</v>
      </c>
      <c r="I86" s="29">
        <v>10</v>
      </c>
      <c r="J86" s="29">
        <v>10</v>
      </c>
      <c r="K86" s="29">
        <v>10</v>
      </c>
      <c r="L86" s="29">
        <v>10</v>
      </c>
      <c r="M86" s="29">
        <v>10</v>
      </c>
      <c r="N86" s="144"/>
      <c r="O86" s="47" t="s">
        <v>281</v>
      </c>
      <c r="P86" s="29"/>
      <c r="Q86" s="29"/>
      <c r="R86" s="206">
        <f t="shared" si="12"/>
        <v>0</v>
      </c>
      <c r="S86" s="206">
        <f t="shared" si="13"/>
        <v>0</v>
      </c>
      <c r="T86" s="206">
        <f t="shared" si="14"/>
        <v>0</v>
      </c>
      <c r="U86" s="206">
        <f t="shared" si="15"/>
        <v>0</v>
      </c>
      <c r="V86" s="206">
        <f t="shared" si="16"/>
        <v>0</v>
      </c>
      <c r="W86" s="206">
        <f t="shared" si="17"/>
        <v>0</v>
      </c>
    </row>
    <row r="87" spans="2:23" x14ac:dyDescent="0.25">
      <c r="B87" s="140"/>
      <c r="C87" s="141"/>
      <c r="D87" s="140">
        <v>3</v>
      </c>
      <c r="E87" s="205">
        <v>3430</v>
      </c>
      <c r="F87" s="2" t="s">
        <v>780</v>
      </c>
      <c r="G87" s="29"/>
      <c r="H87" s="29">
        <v>35</v>
      </c>
      <c r="I87" s="29">
        <v>35</v>
      </c>
      <c r="J87" s="29">
        <v>35</v>
      </c>
      <c r="K87" s="29">
        <v>35</v>
      </c>
      <c r="L87" s="29">
        <v>35</v>
      </c>
      <c r="M87" s="29">
        <v>35</v>
      </c>
      <c r="N87" s="144"/>
      <c r="O87" s="47" t="s">
        <v>281</v>
      </c>
      <c r="P87" s="29"/>
      <c r="Q87" s="29"/>
      <c r="R87" s="206">
        <f t="shared" si="12"/>
        <v>35</v>
      </c>
      <c r="S87" s="206">
        <f t="shared" si="13"/>
        <v>35</v>
      </c>
      <c r="T87" s="206">
        <f t="shared" si="14"/>
        <v>35</v>
      </c>
      <c r="U87" s="206">
        <f t="shared" si="15"/>
        <v>35</v>
      </c>
      <c r="V87" s="206">
        <f t="shared" si="16"/>
        <v>35</v>
      </c>
      <c r="W87" s="206">
        <f t="shared" si="17"/>
        <v>35</v>
      </c>
    </row>
    <row r="88" spans="2:23" x14ac:dyDescent="0.25">
      <c r="B88" s="140"/>
      <c r="C88" s="141"/>
      <c r="D88" s="140">
        <v>3</v>
      </c>
      <c r="E88" s="205">
        <v>3435</v>
      </c>
      <c r="F88" s="2" t="s">
        <v>138</v>
      </c>
      <c r="G88" s="29"/>
      <c r="H88" s="83">
        <v>20</v>
      </c>
      <c r="I88" s="83">
        <v>20</v>
      </c>
      <c r="J88" s="83">
        <v>20</v>
      </c>
      <c r="K88" s="83">
        <v>20</v>
      </c>
      <c r="L88" s="83">
        <v>20</v>
      </c>
      <c r="M88" s="83">
        <v>20</v>
      </c>
      <c r="N88" s="146"/>
      <c r="O88" s="47" t="s">
        <v>281</v>
      </c>
      <c r="P88" s="29"/>
      <c r="Q88" s="29"/>
      <c r="R88" s="206">
        <f t="shared" si="12"/>
        <v>20</v>
      </c>
      <c r="S88" s="206">
        <f t="shared" si="13"/>
        <v>20</v>
      </c>
      <c r="T88" s="206">
        <f t="shared" si="14"/>
        <v>20</v>
      </c>
      <c r="U88" s="206">
        <f t="shared" si="15"/>
        <v>20</v>
      </c>
      <c r="V88" s="206">
        <f t="shared" si="16"/>
        <v>20</v>
      </c>
      <c r="W88" s="206">
        <f t="shared" si="17"/>
        <v>20</v>
      </c>
    </row>
    <row r="89" spans="2:23" x14ac:dyDescent="0.25">
      <c r="B89" s="140"/>
      <c r="C89" s="141"/>
      <c r="D89" s="140">
        <v>3</v>
      </c>
      <c r="E89" s="205">
        <v>3440</v>
      </c>
      <c r="F89" s="2" t="s">
        <v>146</v>
      </c>
      <c r="G89" s="29"/>
      <c r="H89" s="29">
        <v>20</v>
      </c>
      <c r="I89" s="144">
        <v>20</v>
      </c>
      <c r="J89" s="144">
        <v>20</v>
      </c>
      <c r="K89" s="144">
        <v>20</v>
      </c>
      <c r="L89" s="144">
        <v>20</v>
      </c>
      <c r="M89" s="144">
        <v>20</v>
      </c>
      <c r="N89" s="144"/>
      <c r="O89" s="47" t="s">
        <v>307</v>
      </c>
      <c r="P89" s="29"/>
      <c r="Q89" s="29"/>
      <c r="R89" s="206">
        <f t="shared" si="12"/>
        <v>20</v>
      </c>
      <c r="S89" s="206">
        <f t="shared" si="13"/>
        <v>20</v>
      </c>
      <c r="T89" s="206">
        <f t="shared" si="14"/>
        <v>20</v>
      </c>
      <c r="U89" s="206">
        <f t="shared" si="15"/>
        <v>20</v>
      </c>
      <c r="V89" s="206">
        <f t="shared" si="16"/>
        <v>20</v>
      </c>
      <c r="W89" s="206">
        <f t="shared" si="17"/>
        <v>20</v>
      </c>
    </row>
    <row r="90" spans="2:23" x14ac:dyDescent="0.25">
      <c r="B90" s="140"/>
      <c r="C90" s="141"/>
      <c r="D90" s="140">
        <v>3</v>
      </c>
      <c r="E90" s="205">
        <v>3445</v>
      </c>
      <c r="F90" s="2" t="s">
        <v>144</v>
      </c>
      <c r="G90" s="29"/>
      <c r="H90" s="29">
        <v>9</v>
      </c>
      <c r="I90" s="144">
        <v>9</v>
      </c>
      <c r="J90" s="144">
        <v>9</v>
      </c>
      <c r="K90" s="144">
        <v>9</v>
      </c>
      <c r="L90" s="144">
        <v>9</v>
      </c>
      <c r="M90" s="144">
        <v>9</v>
      </c>
      <c r="N90" s="144"/>
      <c r="O90" s="47" t="s">
        <v>307</v>
      </c>
      <c r="P90" s="29"/>
      <c r="Q90" s="29"/>
      <c r="R90" s="206">
        <f t="shared" si="12"/>
        <v>9</v>
      </c>
      <c r="S90" s="206">
        <f t="shared" si="13"/>
        <v>9</v>
      </c>
      <c r="T90" s="206">
        <f t="shared" si="14"/>
        <v>9</v>
      </c>
      <c r="U90" s="206">
        <f t="shared" si="15"/>
        <v>9</v>
      </c>
      <c r="V90" s="206">
        <f t="shared" si="16"/>
        <v>9</v>
      </c>
      <c r="W90" s="206">
        <f t="shared" si="17"/>
        <v>9</v>
      </c>
    </row>
    <row r="91" spans="2:23" x14ac:dyDescent="0.25">
      <c r="B91" s="140"/>
      <c r="C91" s="141"/>
      <c r="D91" s="140">
        <v>3</v>
      </c>
      <c r="E91" s="205">
        <v>3450</v>
      </c>
      <c r="F91" s="2" t="s">
        <v>410</v>
      </c>
      <c r="G91" s="98"/>
      <c r="H91" s="98">
        <v>8</v>
      </c>
      <c r="I91" s="98">
        <v>8</v>
      </c>
      <c r="J91" s="98">
        <v>8</v>
      </c>
      <c r="K91" s="98">
        <v>8</v>
      </c>
      <c r="L91" s="98">
        <v>8</v>
      </c>
      <c r="M91" s="98">
        <v>8</v>
      </c>
      <c r="N91" s="144"/>
      <c r="O91" s="47" t="s">
        <v>307</v>
      </c>
      <c r="P91" s="98"/>
      <c r="Q91" s="98"/>
      <c r="R91" s="206">
        <f t="shared" si="12"/>
        <v>8</v>
      </c>
      <c r="S91" s="206">
        <f t="shared" si="13"/>
        <v>8</v>
      </c>
      <c r="T91" s="206">
        <f t="shared" si="14"/>
        <v>8</v>
      </c>
      <c r="U91" s="206">
        <f t="shared" si="15"/>
        <v>8</v>
      </c>
      <c r="V91" s="206">
        <f t="shared" si="16"/>
        <v>8</v>
      </c>
      <c r="W91" s="206">
        <f t="shared" si="17"/>
        <v>8</v>
      </c>
    </row>
    <row r="92" spans="2:23" x14ac:dyDescent="0.25">
      <c r="B92" s="193"/>
      <c r="C92" s="194"/>
      <c r="D92" s="196">
        <v>3</v>
      </c>
      <c r="E92" s="205">
        <v>3455</v>
      </c>
      <c r="F92" s="28" t="s">
        <v>175</v>
      </c>
      <c r="G92" s="66"/>
      <c r="H92" s="146">
        <v>7</v>
      </c>
      <c r="I92" s="146">
        <v>7</v>
      </c>
      <c r="J92" s="146">
        <v>7</v>
      </c>
      <c r="K92" s="146">
        <v>7</v>
      </c>
      <c r="L92" s="146">
        <v>7</v>
      </c>
      <c r="M92" s="146">
        <v>7</v>
      </c>
      <c r="N92" s="27"/>
      <c r="O92" s="48" t="s">
        <v>307</v>
      </c>
      <c r="P92" s="193"/>
      <c r="Q92" s="193"/>
      <c r="R92" s="206">
        <f t="shared" si="12"/>
        <v>7</v>
      </c>
      <c r="S92" s="206">
        <f t="shared" si="13"/>
        <v>7</v>
      </c>
      <c r="T92" s="206">
        <f t="shared" si="14"/>
        <v>7</v>
      </c>
      <c r="U92" s="206">
        <f t="shared" si="15"/>
        <v>7</v>
      </c>
      <c r="V92" s="206">
        <f t="shared" si="16"/>
        <v>7</v>
      </c>
      <c r="W92" s="206">
        <f t="shared" si="17"/>
        <v>7</v>
      </c>
    </row>
    <row r="93" spans="2:23" x14ac:dyDescent="0.25">
      <c r="B93" s="140"/>
      <c r="C93" s="141"/>
      <c r="D93" s="196">
        <v>3</v>
      </c>
      <c r="E93" s="205">
        <v>3460</v>
      </c>
      <c r="F93" s="2" t="s">
        <v>151</v>
      </c>
      <c r="G93" s="29"/>
      <c r="H93" s="29">
        <v>50</v>
      </c>
      <c r="I93" s="29">
        <v>50</v>
      </c>
      <c r="J93" s="29">
        <v>50</v>
      </c>
      <c r="K93" s="29">
        <v>50</v>
      </c>
      <c r="L93" s="29">
        <v>50</v>
      </c>
      <c r="M93" s="29">
        <v>50</v>
      </c>
      <c r="N93" s="144"/>
      <c r="O93" s="47" t="s">
        <v>281</v>
      </c>
      <c r="P93" s="29"/>
      <c r="Q93" s="29"/>
      <c r="R93" s="206">
        <f t="shared" si="12"/>
        <v>50</v>
      </c>
      <c r="S93" s="206">
        <f t="shared" si="13"/>
        <v>50</v>
      </c>
      <c r="T93" s="206">
        <f t="shared" si="14"/>
        <v>50</v>
      </c>
      <c r="U93" s="206">
        <f t="shared" si="15"/>
        <v>50</v>
      </c>
      <c r="V93" s="206">
        <f t="shared" si="16"/>
        <v>50</v>
      </c>
      <c r="W93" s="206">
        <f t="shared" si="17"/>
        <v>50</v>
      </c>
    </row>
    <row r="94" spans="2:23" x14ac:dyDescent="0.25">
      <c r="B94" s="184" t="s">
        <v>679</v>
      </c>
      <c r="C94" s="185">
        <v>1</v>
      </c>
      <c r="D94" s="196">
        <v>3</v>
      </c>
      <c r="E94" s="205">
        <v>3465</v>
      </c>
      <c r="F94" s="71" t="s">
        <v>387</v>
      </c>
      <c r="G94" s="29" t="s">
        <v>303</v>
      </c>
      <c r="H94" s="29">
        <v>2</v>
      </c>
      <c r="I94" s="29">
        <v>2</v>
      </c>
      <c r="J94" s="29">
        <v>2</v>
      </c>
      <c r="K94" s="29">
        <v>2</v>
      </c>
      <c r="L94" s="29">
        <v>2</v>
      </c>
      <c r="M94" s="29">
        <v>2</v>
      </c>
      <c r="N94" s="144"/>
      <c r="O94" s="47" t="s">
        <v>281</v>
      </c>
      <c r="P94" s="29"/>
      <c r="Q94" s="29"/>
      <c r="R94" s="206">
        <f t="shared" si="12"/>
        <v>0</v>
      </c>
      <c r="S94" s="206">
        <f t="shared" si="13"/>
        <v>0</v>
      </c>
      <c r="T94" s="206">
        <f t="shared" si="14"/>
        <v>0</v>
      </c>
      <c r="U94" s="206">
        <f t="shared" si="15"/>
        <v>0</v>
      </c>
      <c r="V94" s="206">
        <f t="shared" si="16"/>
        <v>0</v>
      </c>
      <c r="W94" s="206">
        <f t="shared" si="17"/>
        <v>0</v>
      </c>
    </row>
    <row r="95" spans="2:23" x14ac:dyDescent="0.25">
      <c r="B95" s="184" t="s">
        <v>679</v>
      </c>
      <c r="C95" s="141">
        <v>1</v>
      </c>
      <c r="D95" s="196">
        <v>3</v>
      </c>
      <c r="E95" s="205">
        <v>3470</v>
      </c>
      <c r="F95" s="71" t="s">
        <v>386</v>
      </c>
      <c r="G95" s="29" t="s">
        <v>303</v>
      </c>
      <c r="H95" s="29">
        <v>10</v>
      </c>
      <c r="I95" s="29">
        <v>10</v>
      </c>
      <c r="J95" s="29">
        <v>10</v>
      </c>
      <c r="K95" s="29">
        <v>10</v>
      </c>
      <c r="L95" s="29">
        <v>10</v>
      </c>
      <c r="M95" s="29">
        <v>10</v>
      </c>
      <c r="N95" s="144"/>
      <c r="O95" s="47" t="s">
        <v>281</v>
      </c>
      <c r="P95" s="29"/>
      <c r="Q95" s="29"/>
      <c r="R95" s="206">
        <f t="shared" si="12"/>
        <v>0</v>
      </c>
      <c r="S95" s="206">
        <f t="shared" si="13"/>
        <v>0</v>
      </c>
      <c r="T95" s="206">
        <f t="shared" si="14"/>
        <v>0</v>
      </c>
      <c r="U95" s="206">
        <f t="shared" si="15"/>
        <v>0</v>
      </c>
      <c r="V95" s="206">
        <f t="shared" si="16"/>
        <v>0</v>
      </c>
      <c r="W95" s="206">
        <f t="shared" si="17"/>
        <v>0</v>
      </c>
    </row>
    <row r="96" spans="2:23" x14ac:dyDescent="0.25">
      <c r="B96" s="140"/>
      <c r="C96" s="141"/>
      <c r="D96" s="140">
        <v>3</v>
      </c>
      <c r="E96" s="205">
        <v>3475</v>
      </c>
      <c r="F96" s="2" t="s">
        <v>153</v>
      </c>
      <c r="G96" s="29"/>
      <c r="H96" s="29">
        <v>20</v>
      </c>
      <c r="I96" s="29">
        <v>20</v>
      </c>
      <c r="J96" s="29">
        <v>20</v>
      </c>
      <c r="K96" s="29">
        <v>20</v>
      </c>
      <c r="L96" s="29">
        <v>20</v>
      </c>
      <c r="M96" s="29">
        <v>20</v>
      </c>
      <c r="N96" s="144"/>
      <c r="O96" s="48" t="s">
        <v>281</v>
      </c>
      <c r="P96" s="29"/>
      <c r="Q96" s="29"/>
      <c r="R96" s="206">
        <f t="shared" si="12"/>
        <v>20</v>
      </c>
      <c r="S96" s="206">
        <f t="shared" si="13"/>
        <v>20</v>
      </c>
      <c r="T96" s="206">
        <f t="shared" si="14"/>
        <v>20</v>
      </c>
      <c r="U96" s="206">
        <f t="shared" si="15"/>
        <v>20</v>
      </c>
      <c r="V96" s="206">
        <f t="shared" si="16"/>
        <v>20</v>
      </c>
      <c r="W96" s="206">
        <f t="shared" si="17"/>
        <v>20</v>
      </c>
    </row>
    <row r="97" spans="2:23" x14ac:dyDescent="0.25">
      <c r="B97" s="184" t="s">
        <v>759</v>
      </c>
      <c r="C97" s="141">
        <v>1</v>
      </c>
      <c r="D97" s="140">
        <v>3</v>
      </c>
      <c r="E97" s="205">
        <v>3480</v>
      </c>
      <c r="F97" s="71" t="s">
        <v>187</v>
      </c>
      <c r="G97" s="29" t="s">
        <v>303</v>
      </c>
      <c r="H97" s="29"/>
      <c r="I97" s="29"/>
      <c r="J97" s="29">
        <v>10</v>
      </c>
      <c r="K97" s="29">
        <v>10</v>
      </c>
      <c r="L97" s="29">
        <v>10</v>
      </c>
      <c r="M97" s="29">
        <v>10</v>
      </c>
      <c r="N97" s="145"/>
      <c r="O97" s="61" t="s">
        <v>281</v>
      </c>
      <c r="P97" s="29"/>
      <c r="Q97" s="29"/>
      <c r="R97" s="206">
        <f t="shared" si="12"/>
        <v>0</v>
      </c>
      <c r="S97" s="206">
        <f t="shared" si="13"/>
        <v>0</v>
      </c>
      <c r="T97" s="206">
        <f t="shared" si="14"/>
        <v>0</v>
      </c>
      <c r="U97" s="206">
        <f t="shared" si="15"/>
        <v>0</v>
      </c>
      <c r="V97" s="206">
        <f t="shared" si="16"/>
        <v>0</v>
      </c>
      <c r="W97" s="206">
        <f t="shared" si="17"/>
        <v>0</v>
      </c>
    </row>
    <row r="98" spans="2:23" x14ac:dyDescent="0.25">
      <c r="B98" s="144" t="s">
        <v>549</v>
      </c>
      <c r="C98" s="141">
        <v>1</v>
      </c>
      <c r="D98" s="140">
        <v>3</v>
      </c>
      <c r="E98" s="205">
        <v>3485</v>
      </c>
      <c r="F98" s="2" t="s">
        <v>370</v>
      </c>
      <c r="G98" s="29" t="s">
        <v>303</v>
      </c>
      <c r="H98" s="29"/>
      <c r="I98" s="29"/>
      <c r="J98" s="29"/>
      <c r="K98" s="29"/>
      <c r="L98" s="29"/>
      <c r="M98" s="58">
        <v>35</v>
      </c>
      <c r="N98" s="145"/>
      <c r="O98" s="29" t="s">
        <v>307</v>
      </c>
      <c r="P98" s="29"/>
      <c r="Q98" s="29"/>
      <c r="R98" s="206">
        <f t="shared" si="12"/>
        <v>0</v>
      </c>
      <c r="S98" s="206">
        <f t="shared" si="13"/>
        <v>0</v>
      </c>
      <c r="T98" s="206">
        <f t="shared" si="14"/>
        <v>0</v>
      </c>
      <c r="U98" s="206">
        <f t="shared" si="15"/>
        <v>0</v>
      </c>
      <c r="V98" s="206">
        <f t="shared" si="16"/>
        <v>0</v>
      </c>
      <c r="W98" s="206">
        <f t="shared" si="17"/>
        <v>0</v>
      </c>
    </row>
    <row r="99" spans="2:23" x14ac:dyDescent="0.25">
      <c r="B99" s="144" t="s">
        <v>549</v>
      </c>
      <c r="C99" s="145">
        <v>1</v>
      </c>
      <c r="D99" s="140">
        <v>3</v>
      </c>
      <c r="E99" s="205">
        <v>3490</v>
      </c>
      <c r="F99" s="2" t="s">
        <v>371</v>
      </c>
      <c r="G99" s="29" t="s">
        <v>303</v>
      </c>
      <c r="H99" s="29"/>
      <c r="I99" s="29"/>
      <c r="J99" s="29"/>
      <c r="K99" s="29"/>
      <c r="L99" s="29"/>
      <c r="M99" s="58">
        <v>35</v>
      </c>
      <c r="N99" s="145"/>
      <c r="O99" s="29" t="s">
        <v>307</v>
      </c>
      <c r="P99" s="29"/>
      <c r="Q99" s="29"/>
      <c r="R99" s="206">
        <f t="shared" si="12"/>
        <v>0</v>
      </c>
      <c r="S99" s="206">
        <f t="shared" si="13"/>
        <v>0</v>
      </c>
      <c r="T99" s="206">
        <f t="shared" si="14"/>
        <v>0</v>
      </c>
      <c r="U99" s="206">
        <f t="shared" si="15"/>
        <v>0</v>
      </c>
      <c r="V99" s="206">
        <f t="shared" si="16"/>
        <v>0</v>
      </c>
      <c r="W99" s="206">
        <f t="shared" si="17"/>
        <v>0</v>
      </c>
    </row>
    <row r="100" spans="2:23" x14ac:dyDescent="0.25">
      <c r="B100" s="144" t="s">
        <v>549</v>
      </c>
      <c r="C100" s="145">
        <v>1</v>
      </c>
      <c r="D100" s="140">
        <v>3</v>
      </c>
      <c r="E100" s="205">
        <v>3495</v>
      </c>
      <c r="F100" s="2" t="s">
        <v>369</v>
      </c>
      <c r="G100" s="29" t="s">
        <v>303</v>
      </c>
      <c r="H100" s="29"/>
      <c r="I100" s="29"/>
      <c r="J100" s="29"/>
      <c r="K100" s="29"/>
      <c r="L100" s="29"/>
      <c r="M100" s="58">
        <v>80</v>
      </c>
      <c r="N100" s="145"/>
      <c r="O100" s="29" t="s">
        <v>278</v>
      </c>
      <c r="P100" s="29"/>
      <c r="Q100" s="29"/>
      <c r="R100" s="206">
        <f t="shared" si="12"/>
        <v>0</v>
      </c>
      <c r="S100" s="206">
        <f t="shared" si="13"/>
        <v>0</v>
      </c>
      <c r="T100" s="206">
        <f t="shared" si="14"/>
        <v>0</v>
      </c>
      <c r="U100" s="206">
        <f t="shared" si="15"/>
        <v>0</v>
      </c>
      <c r="V100" s="206">
        <f t="shared" si="16"/>
        <v>0</v>
      </c>
      <c r="W100" s="206">
        <f t="shared" si="17"/>
        <v>0</v>
      </c>
    </row>
    <row r="101" spans="2:23" x14ac:dyDescent="0.25">
      <c r="B101" s="144" t="s">
        <v>549</v>
      </c>
      <c r="C101" s="145">
        <v>1</v>
      </c>
      <c r="D101" s="140">
        <v>3</v>
      </c>
      <c r="E101" s="205">
        <v>3500</v>
      </c>
      <c r="F101" s="2" t="s">
        <v>782</v>
      </c>
      <c r="G101" s="29" t="s">
        <v>303</v>
      </c>
      <c r="H101" s="29"/>
      <c r="I101" s="29"/>
      <c r="J101" s="29"/>
      <c r="K101" s="29"/>
      <c r="L101" s="29"/>
      <c r="M101" s="58">
        <v>130</v>
      </c>
      <c r="N101" s="145"/>
      <c r="O101" s="29" t="s">
        <v>307</v>
      </c>
      <c r="P101" s="29"/>
      <c r="Q101" s="29"/>
      <c r="R101" s="206">
        <f t="shared" si="12"/>
        <v>0</v>
      </c>
      <c r="S101" s="206">
        <f t="shared" si="13"/>
        <v>0</v>
      </c>
      <c r="T101" s="206">
        <f t="shared" si="14"/>
        <v>0</v>
      </c>
      <c r="U101" s="206">
        <f t="shared" si="15"/>
        <v>0</v>
      </c>
      <c r="V101" s="206">
        <f t="shared" si="16"/>
        <v>0</v>
      </c>
      <c r="W101" s="206">
        <f t="shared" si="17"/>
        <v>0</v>
      </c>
    </row>
    <row r="102" spans="2:23" x14ac:dyDescent="0.25">
      <c r="B102" s="144" t="s">
        <v>549</v>
      </c>
      <c r="C102" s="145">
        <v>1</v>
      </c>
      <c r="D102" s="140">
        <v>3</v>
      </c>
      <c r="E102" s="205">
        <v>3505</v>
      </c>
      <c r="F102" s="2" t="s">
        <v>781</v>
      </c>
      <c r="G102" s="29" t="s">
        <v>303</v>
      </c>
      <c r="H102" s="29"/>
      <c r="I102" s="29"/>
      <c r="J102" s="29"/>
      <c r="K102" s="29"/>
      <c r="L102" s="29"/>
      <c r="M102" s="58">
        <v>230</v>
      </c>
      <c r="N102" s="145"/>
      <c r="O102" s="29" t="s">
        <v>307</v>
      </c>
      <c r="P102" s="29"/>
      <c r="Q102" s="29"/>
      <c r="R102" s="206">
        <f t="shared" si="12"/>
        <v>0</v>
      </c>
      <c r="S102" s="206">
        <f t="shared" si="13"/>
        <v>0</v>
      </c>
      <c r="T102" s="206">
        <f t="shared" si="14"/>
        <v>0</v>
      </c>
      <c r="U102" s="206">
        <f t="shared" si="15"/>
        <v>0</v>
      </c>
      <c r="V102" s="206">
        <f t="shared" si="16"/>
        <v>0</v>
      </c>
      <c r="W102" s="206">
        <f t="shared" si="17"/>
        <v>0</v>
      </c>
    </row>
    <row r="103" spans="2:23" x14ac:dyDescent="0.25">
      <c r="B103" s="144" t="s">
        <v>549</v>
      </c>
      <c r="C103" s="145">
        <v>1</v>
      </c>
      <c r="D103" s="140">
        <v>3</v>
      </c>
      <c r="E103" s="205">
        <v>3510</v>
      </c>
      <c r="F103" s="2" t="s">
        <v>368</v>
      </c>
      <c r="G103" s="29" t="s">
        <v>303</v>
      </c>
      <c r="H103" s="29"/>
      <c r="I103" s="29"/>
      <c r="J103" s="29"/>
      <c r="K103" s="29"/>
      <c r="L103" s="29"/>
      <c r="M103" s="58">
        <v>35</v>
      </c>
      <c r="N103" s="145"/>
      <c r="O103" s="29" t="s">
        <v>307</v>
      </c>
      <c r="P103" s="29"/>
      <c r="Q103" s="29"/>
      <c r="R103" s="206">
        <f t="shared" si="12"/>
        <v>0</v>
      </c>
      <c r="S103" s="206">
        <f t="shared" si="13"/>
        <v>0</v>
      </c>
      <c r="T103" s="206">
        <f t="shared" si="14"/>
        <v>0</v>
      </c>
      <c r="U103" s="206">
        <f t="shared" si="15"/>
        <v>0</v>
      </c>
      <c r="V103" s="206">
        <f t="shared" si="16"/>
        <v>0</v>
      </c>
      <c r="W103" s="206">
        <f t="shared" si="17"/>
        <v>0</v>
      </c>
    </row>
    <row r="104" spans="2:23" x14ac:dyDescent="0.25">
      <c r="B104" s="144" t="s">
        <v>549</v>
      </c>
      <c r="C104" s="145">
        <v>1</v>
      </c>
      <c r="D104" s="140">
        <v>3</v>
      </c>
      <c r="E104" s="205">
        <v>3515</v>
      </c>
      <c r="F104" s="2" t="s">
        <v>367</v>
      </c>
      <c r="G104" s="29" t="s">
        <v>303</v>
      </c>
      <c r="H104" s="29"/>
      <c r="I104" s="29"/>
      <c r="J104" s="29"/>
      <c r="K104" s="29"/>
      <c r="L104" s="29"/>
      <c r="M104" s="58">
        <v>25</v>
      </c>
      <c r="N104" s="145"/>
      <c r="O104" s="29" t="s">
        <v>307</v>
      </c>
      <c r="P104" s="29"/>
      <c r="Q104" s="29"/>
      <c r="R104" s="206">
        <f t="shared" si="12"/>
        <v>0</v>
      </c>
      <c r="S104" s="206">
        <f t="shared" si="13"/>
        <v>0</v>
      </c>
      <c r="T104" s="206">
        <f t="shared" si="14"/>
        <v>0</v>
      </c>
      <c r="U104" s="206">
        <f t="shared" si="15"/>
        <v>0</v>
      </c>
      <c r="V104" s="206">
        <f t="shared" si="16"/>
        <v>0</v>
      </c>
      <c r="W104" s="206">
        <f t="shared" si="17"/>
        <v>0</v>
      </c>
    </row>
    <row r="105" spans="2:23" x14ac:dyDescent="0.25">
      <c r="B105" s="144" t="s">
        <v>549</v>
      </c>
      <c r="C105" s="145">
        <v>1</v>
      </c>
      <c r="D105" s="140">
        <v>3</v>
      </c>
      <c r="E105" s="205">
        <v>3520</v>
      </c>
      <c r="F105" s="2" t="s">
        <v>783</v>
      </c>
      <c r="G105" s="29" t="s">
        <v>303</v>
      </c>
      <c r="H105" s="29"/>
      <c r="I105" s="29"/>
      <c r="J105" s="29"/>
      <c r="K105" s="29"/>
      <c r="L105" s="29"/>
      <c r="M105" s="58">
        <v>30</v>
      </c>
      <c r="N105" s="145"/>
      <c r="O105" s="29" t="s">
        <v>307</v>
      </c>
      <c r="P105" s="29"/>
      <c r="Q105" s="29"/>
      <c r="R105" s="206">
        <f t="shared" si="12"/>
        <v>0</v>
      </c>
      <c r="S105" s="206">
        <f t="shared" si="13"/>
        <v>0</v>
      </c>
      <c r="T105" s="206">
        <f t="shared" si="14"/>
        <v>0</v>
      </c>
      <c r="U105" s="206">
        <f t="shared" si="15"/>
        <v>0</v>
      </c>
      <c r="V105" s="206">
        <f t="shared" si="16"/>
        <v>0</v>
      </c>
      <c r="W105" s="206">
        <f t="shared" si="17"/>
        <v>0</v>
      </c>
    </row>
    <row r="106" spans="2:23" x14ac:dyDescent="0.25">
      <c r="B106" s="144" t="s">
        <v>549</v>
      </c>
      <c r="C106" s="145">
        <v>1</v>
      </c>
      <c r="D106" s="140">
        <v>3</v>
      </c>
      <c r="E106" s="205">
        <v>3525</v>
      </c>
      <c r="F106" s="2" t="s">
        <v>366</v>
      </c>
      <c r="G106" s="29" t="s">
        <v>303</v>
      </c>
      <c r="H106" s="29"/>
      <c r="I106" s="29"/>
      <c r="J106" s="29"/>
      <c r="K106" s="29"/>
      <c r="L106" s="29"/>
      <c r="M106" s="58">
        <v>60</v>
      </c>
      <c r="N106" s="145"/>
      <c r="O106" s="29" t="s">
        <v>307</v>
      </c>
      <c r="P106" s="29"/>
      <c r="Q106" s="29"/>
      <c r="R106" s="206">
        <f t="shared" si="12"/>
        <v>0</v>
      </c>
      <c r="S106" s="206">
        <f t="shared" si="13"/>
        <v>0</v>
      </c>
      <c r="T106" s="206">
        <f t="shared" si="14"/>
        <v>0</v>
      </c>
      <c r="U106" s="206">
        <f t="shared" si="15"/>
        <v>0</v>
      </c>
      <c r="V106" s="206">
        <f t="shared" si="16"/>
        <v>0</v>
      </c>
      <c r="W106" s="206">
        <f t="shared" si="17"/>
        <v>0</v>
      </c>
    </row>
    <row r="107" spans="2:23" x14ac:dyDescent="0.25">
      <c r="B107" s="144" t="s">
        <v>549</v>
      </c>
      <c r="C107" s="145">
        <v>1</v>
      </c>
      <c r="D107" s="140">
        <v>3</v>
      </c>
      <c r="E107" s="205">
        <v>3530</v>
      </c>
      <c r="F107" s="45" t="s">
        <v>372</v>
      </c>
      <c r="G107" s="72" t="s">
        <v>303</v>
      </c>
      <c r="H107" s="29"/>
      <c r="I107" s="29"/>
      <c r="J107" s="29"/>
      <c r="K107" s="29"/>
      <c r="L107" s="29"/>
      <c r="M107" s="62">
        <v>25</v>
      </c>
      <c r="N107" s="62"/>
      <c r="O107" s="29" t="s">
        <v>307</v>
      </c>
      <c r="P107" s="29"/>
      <c r="Q107" s="29"/>
      <c r="R107" s="206">
        <f t="shared" si="12"/>
        <v>0</v>
      </c>
      <c r="S107" s="206">
        <f t="shared" si="13"/>
        <v>0</v>
      </c>
      <c r="T107" s="206">
        <f t="shared" si="14"/>
        <v>0</v>
      </c>
      <c r="U107" s="206">
        <f t="shared" si="15"/>
        <v>0</v>
      </c>
      <c r="V107" s="206">
        <f t="shared" si="16"/>
        <v>0</v>
      </c>
      <c r="W107" s="206">
        <f t="shared" si="17"/>
        <v>0</v>
      </c>
    </row>
    <row r="108" spans="2:23" x14ac:dyDescent="0.25">
      <c r="D108" s="49"/>
    </row>
    <row r="109" spans="2:23" x14ac:dyDescent="0.25">
      <c r="D109" s="49"/>
      <c r="F109" s="1" t="s">
        <v>321</v>
      </c>
      <c r="G109" s="30"/>
      <c r="H109" s="29">
        <f t="shared" ref="H109:M109" si="18">SUM(H12:H107)</f>
        <v>1485</v>
      </c>
      <c r="I109" s="29">
        <f t="shared" si="18"/>
        <v>1495</v>
      </c>
      <c r="J109" s="29">
        <f t="shared" si="18"/>
        <v>1495</v>
      </c>
      <c r="K109" s="29">
        <f t="shared" si="18"/>
        <v>1505</v>
      </c>
      <c r="L109" s="29">
        <f t="shared" si="18"/>
        <v>1519</v>
      </c>
      <c r="M109" s="29">
        <f t="shared" si="18"/>
        <v>2094</v>
      </c>
      <c r="N109" s="144"/>
      <c r="O109" s="29"/>
      <c r="P109" s="29"/>
      <c r="Q109" s="29"/>
      <c r="R109" s="163">
        <f t="shared" ref="R109:W109" si="19">SUM(R12:R107)</f>
        <v>1106</v>
      </c>
      <c r="S109" s="163">
        <f t="shared" si="19"/>
        <v>1116</v>
      </c>
      <c r="T109" s="163">
        <f t="shared" si="19"/>
        <v>1106</v>
      </c>
      <c r="U109" s="163">
        <f t="shared" si="19"/>
        <v>1116</v>
      </c>
      <c r="V109" s="163">
        <f t="shared" si="19"/>
        <v>1130</v>
      </c>
      <c r="W109" s="163">
        <f t="shared" si="19"/>
        <v>1020</v>
      </c>
    </row>
    <row r="110" spans="2:23" x14ac:dyDescent="0.25">
      <c r="D110" s="49"/>
      <c r="F110" s="1" t="s">
        <v>320</v>
      </c>
      <c r="G110" s="30"/>
      <c r="H110" s="29">
        <f t="shared" ref="H110:M110" si="20">H109/60</f>
        <v>24.75</v>
      </c>
      <c r="I110" s="29">
        <f t="shared" si="20"/>
        <v>24.916666666666668</v>
      </c>
      <c r="J110" s="29">
        <f t="shared" si="20"/>
        <v>24.916666666666668</v>
      </c>
      <c r="K110" s="29">
        <f t="shared" si="20"/>
        <v>25.083333333333332</v>
      </c>
      <c r="L110" s="29">
        <f t="shared" si="20"/>
        <v>25.316666666666666</v>
      </c>
      <c r="M110" s="29">
        <f t="shared" si="20"/>
        <v>34.9</v>
      </c>
      <c r="N110" s="144"/>
      <c r="O110" s="29"/>
      <c r="P110" s="29"/>
      <c r="Q110" s="29"/>
      <c r="R110" s="163">
        <f t="shared" ref="R110:W110" si="21">R109/60</f>
        <v>18.433333333333334</v>
      </c>
      <c r="S110" s="163">
        <f t="shared" si="21"/>
        <v>18.600000000000001</v>
      </c>
      <c r="T110" s="163">
        <f t="shared" si="21"/>
        <v>18.433333333333334</v>
      </c>
      <c r="U110" s="163">
        <f t="shared" si="21"/>
        <v>18.600000000000001</v>
      </c>
      <c r="V110" s="163">
        <f t="shared" si="21"/>
        <v>18.833333333333332</v>
      </c>
      <c r="W110" s="80">
        <f t="shared" si="21"/>
        <v>17</v>
      </c>
    </row>
    <row r="111" spans="2:23" x14ac:dyDescent="0.25">
      <c r="D111" s="49"/>
    </row>
    <row r="113" spans="2:8" x14ac:dyDescent="0.25">
      <c r="B113" s="144" t="s">
        <v>548</v>
      </c>
      <c r="H113" s="64"/>
    </row>
    <row r="114" spans="2:8" x14ac:dyDescent="0.25">
      <c r="B114" s="144" t="s">
        <v>678</v>
      </c>
      <c r="H114" s="64"/>
    </row>
    <row r="115" spans="2:8" x14ac:dyDescent="0.25">
      <c r="B115" s="144" t="s">
        <v>683</v>
      </c>
      <c r="H115" s="64"/>
    </row>
    <row r="116" spans="2:8" x14ac:dyDescent="0.25">
      <c r="B116" s="144" t="s">
        <v>550</v>
      </c>
      <c r="H116" s="64"/>
    </row>
    <row r="117" spans="2:8" x14ac:dyDescent="0.25">
      <c r="B117" s="144" t="s">
        <v>682</v>
      </c>
    </row>
    <row r="118" spans="2:8" x14ac:dyDescent="0.25">
      <c r="B118" s="144" t="s">
        <v>553</v>
      </c>
    </row>
    <row r="119" spans="2:8" x14ac:dyDescent="0.25">
      <c r="B119" s="144" t="s">
        <v>554</v>
      </c>
    </row>
    <row r="120" spans="2:8" x14ac:dyDescent="0.25">
      <c r="B120" s="144" t="s">
        <v>689</v>
      </c>
    </row>
    <row r="121" spans="2:8" x14ac:dyDescent="0.25">
      <c r="B121" s="144" t="s">
        <v>690</v>
      </c>
    </row>
    <row r="122" spans="2:8" x14ac:dyDescent="0.25">
      <c r="B122" s="144" t="s">
        <v>691</v>
      </c>
    </row>
    <row r="123" spans="2:8" x14ac:dyDescent="0.25">
      <c r="B123" s="144" t="s">
        <v>697</v>
      </c>
    </row>
    <row r="124" spans="2:8" x14ac:dyDescent="0.25">
      <c r="B124" s="144" t="s">
        <v>698</v>
      </c>
    </row>
    <row r="125" spans="2:8" x14ac:dyDescent="0.25">
      <c r="B125" s="144" t="s">
        <v>684</v>
      </c>
    </row>
    <row r="126" spans="2:8" x14ac:dyDescent="0.25">
      <c r="B126" s="144" t="s">
        <v>685</v>
      </c>
    </row>
    <row r="127" spans="2:8" x14ac:dyDescent="0.25">
      <c r="B127" s="144" t="s">
        <v>686</v>
      </c>
    </row>
    <row r="128" spans="2:8" x14ac:dyDescent="0.25">
      <c r="B128" s="144" t="s">
        <v>687</v>
      </c>
    </row>
    <row r="129" spans="2:17" x14ac:dyDescent="0.25">
      <c r="B129" s="144" t="s">
        <v>688</v>
      </c>
    </row>
    <row r="130" spans="2:17" x14ac:dyDescent="0.25">
      <c r="B130" s="184" t="s">
        <v>768</v>
      </c>
      <c r="D130" s="67"/>
      <c r="G130" s="67"/>
      <c r="H130" s="67"/>
      <c r="I130" s="67"/>
      <c r="J130" s="67"/>
      <c r="K130" s="67"/>
      <c r="L130" s="67"/>
      <c r="M130" s="67"/>
      <c r="O130" s="67"/>
      <c r="P130" s="67"/>
      <c r="Q130" s="67"/>
    </row>
    <row r="131" spans="2:17" x14ac:dyDescent="0.25">
      <c r="B131" s="144" t="s">
        <v>587</v>
      </c>
    </row>
    <row r="132" spans="2:17" x14ac:dyDescent="0.25">
      <c r="B132" s="144" t="s">
        <v>588</v>
      </c>
    </row>
    <row r="133" spans="2:17" x14ac:dyDescent="0.25">
      <c r="B133" s="144" t="s">
        <v>589</v>
      </c>
    </row>
    <row r="134" spans="2:17" x14ac:dyDescent="0.25">
      <c r="B134" s="144" t="s">
        <v>590</v>
      </c>
    </row>
    <row r="135" spans="2:17" x14ac:dyDescent="0.25">
      <c r="B135" s="144" t="s">
        <v>591</v>
      </c>
    </row>
    <row r="136" spans="2:17" x14ac:dyDescent="0.25">
      <c r="B136" s="144" t="s">
        <v>572</v>
      </c>
    </row>
    <row r="137" spans="2:17" x14ac:dyDescent="0.25">
      <c r="B137" s="144" t="s">
        <v>574</v>
      </c>
    </row>
    <row r="138" spans="2:17" x14ac:dyDescent="0.25">
      <c r="B138" s="144" t="s">
        <v>576</v>
      </c>
    </row>
    <row r="139" spans="2:17" x14ac:dyDescent="0.25">
      <c r="B139" s="144" t="s">
        <v>575</v>
      </c>
    </row>
    <row r="140" spans="2:17" x14ac:dyDescent="0.25">
      <c r="B140" s="144" t="s">
        <v>575</v>
      </c>
    </row>
    <row r="141" spans="2:17" x14ac:dyDescent="0.25">
      <c r="B141" s="144" t="s">
        <v>577</v>
      </c>
    </row>
    <row r="142" spans="2:17" x14ac:dyDescent="0.25">
      <c r="B142" s="93" t="s">
        <v>702</v>
      </c>
    </row>
    <row r="143" spans="2:17" x14ac:dyDescent="0.25">
      <c r="B143" s="93" t="s">
        <v>703</v>
      </c>
    </row>
    <row r="144" spans="2:17" x14ac:dyDescent="0.25">
      <c r="B144" s="93" t="s">
        <v>704</v>
      </c>
    </row>
    <row r="145" spans="2:2" x14ac:dyDescent="0.25">
      <c r="B145" s="93" t="s">
        <v>705</v>
      </c>
    </row>
    <row r="146" spans="2:2" x14ac:dyDescent="0.25">
      <c r="B146" s="144" t="s">
        <v>679</v>
      </c>
    </row>
    <row r="147" spans="2:2" x14ac:dyDescent="0.25">
      <c r="B147" s="144" t="s">
        <v>680</v>
      </c>
    </row>
    <row r="148" spans="2:2" x14ac:dyDescent="0.25">
      <c r="B148" s="144" t="s">
        <v>681</v>
      </c>
    </row>
    <row r="149" spans="2:2" x14ac:dyDescent="0.25">
      <c r="B149" s="93" t="s">
        <v>706</v>
      </c>
    </row>
    <row r="150" spans="2:2" x14ac:dyDescent="0.25">
      <c r="B150" s="144" t="s">
        <v>549</v>
      </c>
    </row>
    <row r="151" spans="2:2" x14ac:dyDescent="0.25">
      <c r="B151" s="144" t="s">
        <v>573</v>
      </c>
    </row>
    <row r="152" spans="2:2" x14ac:dyDescent="0.25">
      <c r="B152" s="144" t="s">
        <v>672</v>
      </c>
    </row>
    <row r="153" spans="2:2" x14ac:dyDescent="0.25">
      <c r="B153" s="93" t="s">
        <v>786</v>
      </c>
    </row>
    <row r="154" spans="2:2" x14ac:dyDescent="0.25">
      <c r="B154" s="144" t="s">
        <v>567</v>
      </c>
    </row>
    <row r="155" spans="2:2" x14ac:dyDescent="0.25">
      <c r="B155" s="144" t="s">
        <v>568</v>
      </c>
    </row>
    <row r="156" spans="2:2" x14ac:dyDescent="0.25">
      <c r="B156" s="144" t="s">
        <v>570</v>
      </c>
    </row>
    <row r="157" spans="2:2" x14ac:dyDescent="0.25">
      <c r="B157" s="144" t="s">
        <v>569</v>
      </c>
    </row>
    <row r="158" spans="2:2" x14ac:dyDescent="0.25">
      <c r="B158" s="144" t="s">
        <v>571</v>
      </c>
    </row>
    <row r="159" spans="2:2" x14ac:dyDescent="0.25">
      <c r="B159" s="93" t="s">
        <v>708</v>
      </c>
    </row>
    <row r="160" spans="2:2" x14ac:dyDescent="0.25">
      <c r="B160" s="93" t="s">
        <v>709</v>
      </c>
    </row>
    <row r="161" spans="2:17" x14ac:dyDescent="0.25">
      <c r="B161" s="93" t="s">
        <v>710</v>
      </c>
    </row>
    <row r="162" spans="2:17" x14ac:dyDescent="0.25">
      <c r="B162" s="144" t="s">
        <v>594</v>
      </c>
    </row>
    <row r="163" spans="2:17" x14ac:dyDescent="0.25">
      <c r="B163" s="144" t="s">
        <v>677</v>
      </c>
    </row>
    <row r="164" spans="2:17" x14ac:dyDescent="0.25">
      <c r="B164" s="93" t="s">
        <v>711</v>
      </c>
    </row>
    <row r="165" spans="2:17" x14ac:dyDescent="0.25">
      <c r="B165" s="93" t="s">
        <v>758</v>
      </c>
      <c r="D165" s="67"/>
      <c r="G165" s="67"/>
      <c r="H165" s="67"/>
      <c r="I165" s="67"/>
      <c r="J165" s="67"/>
      <c r="K165" s="67"/>
      <c r="L165" s="67"/>
      <c r="M165" s="67"/>
      <c r="O165" s="67"/>
      <c r="P165" s="67"/>
      <c r="Q165" s="67"/>
    </row>
    <row r="166" spans="2:17" x14ac:dyDescent="0.25">
      <c r="B166" s="184" t="s">
        <v>759</v>
      </c>
      <c r="D166" s="67"/>
      <c r="G166" s="67"/>
      <c r="H166" s="67"/>
      <c r="I166" s="67"/>
      <c r="J166" s="67"/>
      <c r="K166" s="67"/>
      <c r="L166" s="67"/>
      <c r="M166" s="67"/>
      <c r="O166" s="67"/>
      <c r="P166" s="67"/>
      <c r="Q166" s="67"/>
    </row>
    <row r="167" spans="2:17" x14ac:dyDescent="0.25">
      <c r="B167" s="93" t="s">
        <v>712</v>
      </c>
    </row>
    <row r="168" spans="2:17" x14ac:dyDescent="0.25">
      <c r="B168" s="93" t="s">
        <v>717</v>
      </c>
    </row>
    <row r="169" spans="2:17" x14ac:dyDescent="0.25">
      <c r="B169" s="93" t="s">
        <v>716</v>
      </c>
    </row>
    <row r="170" spans="2:17" x14ac:dyDescent="0.25">
      <c r="B170" s="93" t="s">
        <v>713</v>
      </c>
    </row>
    <row r="171" spans="2:17" x14ac:dyDescent="0.25">
      <c r="B171" s="93" t="s">
        <v>718</v>
      </c>
    </row>
    <row r="172" spans="2:17" x14ac:dyDescent="0.25">
      <c r="B172" s="93" t="s">
        <v>719</v>
      </c>
    </row>
    <row r="173" spans="2:17" x14ac:dyDescent="0.25">
      <c r="B173" s="144" t="s">
        <v>673</v>
      </c>
    </row>
    <row r="174" spans="2:17" x14ac:dyDescent="0.25">
      <c r="B174" s="144" t="s">
        <v>675</v>
      </c>
    </row>
    <row r="175" spans="2:17" x14ac:dyDescent="0.25">
      <c r="B175" s="144" t="s">
        <v>674</v>
      </c>
    </row>
    <row r="176" spans="2:17" x14ac:dyDescent="0.25">
      <c r="B176" s="144" t="s">
        <v>676</v>
      </c>
    </row>
    <row r="177" spans="2:2" x14ac:dyDescent="0.25">
      <c r="B177" s="93" t="s">
        <v>714</v>
      </c>
    </row>
    <row r="178" spans="2:2" x14ac:dyDescent="0.25">
      <c r="B178" s="93" t="s">
        <v>721</v>
      </c>
    </row>
    <row r="179" spans="2:2" x14ac:dyDescent="0.25">
      <c r="B179" s="93" t="s">
        <v>720</v>
      </c>
    </row>
    <row r="180" spans="2:2" x14ac:dyDescent="0.25">
      <c r="B180" s="93" t="s">
        <v>715</v>
      </c>
    </row>
    <row r="181" spans="2:2" x14ac:dyDescent="0.25">
      <c r="B181" s="144" t="s">
        <v>593</v>
      </c>
    </row>
    <row r="182" spans="2:2" x14ac:dyDescent="0.25">
      <c r="B182" s="144" t="s">
        <v>592</v>
      </c>
    </row>
  </sheetData>
  <pageMargins left="0.7" right="0.7" top="0.75" bottom="0.75" header="0.3" footer="0.3"/>
  <pageSetup scale="6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66"/>
  <sheetViews>
    <sheetView topLeftCell="C1" workbookViewId="0">
      <pane ySplit="1" topLeftCell="A2" activePane="bottomLeft" state="frozen"/>
      <selection pane="bottomLeft" activeCell="S2" sqref="S2"/>
    </sheetView>
  </sheetViews>
  <sheetFormatPr defaultColWidth="8.85546875" defaultRowHeight="15" x14ac:dyDescent="0.25"/>
  <cols>
    <col min="1" max="1" width="13.85546875" bestFit="1" customWidth="1"/>
    <col min="2" max="2" width="35.85546875" style="67" bestFit="1" customWidth="1"/>
    <col min="3" max="3" width="13.28515625" style="67" bestFit="1" customWidth="1"/>
    <col min="4" max="4" width="7.42578125" style="12" customWidth="1"/>
    <col min="5" max="5" width="9" customWidth="1"/>
    <col min="6" max="6" width="48" bestFit="1" customWidth="1"/>
    <col min="7" max="7" width="8" style="64" customWidth="1"/>
    <col min="8" max="12" width="6.42578125" style="67" bestFit="1" customWidth="1"/>
    <col min="13" max="13" width="7.140625" style="67" bestFit="1" customWidth="1"/>
    <col min="14" max="14" width="0.140625" customWidth="1"/>
    <col min="15" max="15" width="11.85546875" customWidth="1"/>
    <col min="16" max="16" width="12.140625" bestFit="1" customWidth="1"/>
    <col min="17" max="17" width="13.7109375" customWidth="1"/>
    <col min="18" max="18" width="8" customWidth="1"/>
  </cols>
  <sheetData>
    <row r="1" spans="1:23" s="67" customFormat="1" ht="30" x14ac:dyDescent="0.25">
      <c r="A1" s="67" t="s">
        <v>226</v>
      </c>
      <c r="B1" s="164" t="s">
        <v>595</v>
      </c>
      <c r="C1" s="164" t="s">
        <v>547</v>
      </c>
      <c r="D1" s="164" t="s">
        <v>206</v>
      </c>
      <c r="E1" s="164" t="s">
        <v>584</v>
      </c>
      <c r="F1" s="164" t="s">
        <v>585</v>
      </c>
      <c r="G1" s="164" t="s">
        <v>381</v>
      </c>
      <c r="H1" s="133" t="s">
        <v>315</v>
      </c>
      <c r="I1" s="164" t="s">
        <v>316</v>
      </c>
      <c r="J1" s="54" t="s">
        <v>317</v>
      </c>
      <c r="K1" s="164" t="s">
        <v>318</v>
      </c>
      <c r="L1" s="54" t="s">
        <v>319</v>
      </c>
      <c r="M1" s="164" t="s">
        <v>596</v>
      </c>
      <c r="N1" s="164" t="s">
        <v>328</v>
      </c>
      <c r="O1" s="31" t="s">
        <v>648</v>
      </c>
      <c r="P1" s="31" t="s">
        <v>766</v>
      </c>
      <c r="Q1" s="31" t="s">
        <v>743</v>
      </c>
      <c r="R1" s="164" t="s">
        <v>578</v>
      </c>
      <c r="S1" s="164" t="s">
        <v>579</v>
      </c>
      <c r="T1" s="164" t="s">
        <v>580</v>
      </c>
      <c r="U1" s="164" t="s">
        <v>581</v>
      </c>
      <c r="V1" s="164" t="s">
        <v>582</v>
      </c>
      <c r="W1" s="164" t="s">
        <v>583</v>
      </c>
    </row>
    <row r="2" spans="1:23" x14ac:dyDescent="0.25">
      <c r="B2" s="140"/>
      <c r="C2" s="141"/>
      <c r="D2" s="48">
        <v>4</v>
      </c>
      <c r="E2" s="48">
        <v>4005</v>
      </c>
      <c r="F2" s="28" t="s">
        <v>382</v>
      </c>
      <c r="G2" s="66"/>
      <c r="H2" s="66">
        <v>10</v>
      </c>
      <c r="I2" s="66">
        <v>10</v>
      </c>
      <c r="J2" s="66">
        <v>10</v>
      </c>
      <c r="K2" s="66">
        <v>10</v>
      </c>
      <c r="L2" s="66">
        <v>10</v>
      </c>
      <c r="M2" s="66">
        <v>10</v>
      </c>
      <c r="N2" s="27"/>
      <c r="O2" s="48" t="s">
        <v>278</v>
      </c>
      <c r="P2" s="48"/>
      <c r="Q2" s="48"/>
      <c r="R2" s="29">
        <f t="shared" ref="R2" si="0">IF($G2="*",0,H2)</f>
        <v>10</v>
      </c>
      <c r="S2" s="78">
        <f t="shared" ref="S2" si="1">IF($G2="*",0,I2)</f>
        <v>10</v>
      </c>
      <c r="T2" s="78">
        <f t="shared" ref="T2" si="2">IF($G2="*",0,J2)</f>
        <v>10</v>
      </c>
      <c r="U2" s="78">
        <f t="shared" ref="U2" si="3">IF($G2="*",0,K2)</f>
        <v>10</v>
      </c>
      <c r="V2" s="78">
        <f t="shared" ref="V2" si="4">IF($G2="*",0,L2)</f>
        <v>10</v>
      </c>
      <c r="W2" s="78">
        <f t="shared" ref="W2" si="5">IF($G2="*",0,M2)</f>
        <v>10</v>
      </c>
    </row>
    <row r="3" spans="1:23" x14ac:dyDescent="0.25">
      <c r="B3" s="140"/>
      <c r="C3" s="141"/>
      <c r="D3" s="48">
        <v>4</v>
      </c>
      <c r="E3" s="48">
        <v>4010</v>
      </c>
      <c r="F3" s="28" t="s">
        <v>104</v>
      </c>
      <c r="G3" s="66"/>
      <c r="H3" s="66">
        <v>6</v>
      </c>
      <c r="I3" s="66">
        <v>6</v>
      </c>
      <c r="J3" s="66">
        <v>6</v>
      </c>
      <c r="K3" s="66">
        <v>6</v>
      </c>
      <c r="L3" s="66">
        <v>6</v>
      </c>
      <c r="M3" s="66">
        <v>6</v>
      </c>
      <c r="N3" s="27"/>
      <c r="O3" s="48" t="s">
        <v>278</v>
      </c>
      <c r="P3" s="48"/>
      <c r="Q3" s="48"/>
      <c r="R3" s="206">
        <f t="shared" ref="R3:R66" si="6">IF($G3="*",0,H3)</f>
        <v>6</v>
      </c>
      <c r="S3" s="206">
        <f t="shared" ref="S3:S66" si="7">IF($G3="*",0,I3)</f>
        <v>6</v>
      </c>
      <c r="T3" s="206">
        <f t="shared" ref="T3:T66" si="8">IF($G3="*",0,J3)</f>
        <v>6</v>
      </c>
      <c r="U3" s="206">
        <f t="shared" ref="U3:U66" si="9">IF($G3="*",0,K3)</f>
        <v>6</v>
      </c>
      <c r="V3" s="206">
        <f t="shared" ref="V3:V66" si="10">IF($G3="*",0,L3)</f>
        <v>6</v>
      </c>
      <c r="W3" s="206">
        <f t="shared" ref="W3:W66" si="11">IF($G3="*",0,M3)</f>
        <v>6</v>
      </c>
    </row>
    <row r="4" spans="1:23" x14ac:dyDescent="0.25">
      <c r="B4" s="93" t="s">
        <v>786</v>
      </c>
      <c r="C4" s="141">
        <v>1</v>
      </c>
      <c r="D4" s="66">
        <v>4</v>
      </c>
      <c r="E4" s="66">
        <v>4015</v>
      </c>
      <c r="F4" s="71" t="s">
        <v>419</v>
      </c>
      <c r="G4" s="66" t="s">
        <v>303</v>
      </c>
      <c r="H4" s="66">
        <v>5</v>
      </c>
      <c r="I4" s="66">
        <v>5</v>
      </c>
      <c r="J4" s="66">
        <v>5</v>
      </c>
      <c r="K4" s="66">
        <v>5</v>
      </c>
      <c r="L4" s="66">
        <v>5</v>
      </c>
      <c r="M4" s="66">
        <v>5</v>
      </c>
      <c r="N4" s="27"/>
      <c r="O4" s="48" t="s">
        <v>278</v>
      </c>
      <c r="P4" s="48"/>
      <c r="Q4" s="48"/>
      <c r="R4" s="206">
        <f t="shared" si="6"/>
        <v>0</v>
      </c>
      <c r="S4" s="206">
        <f t="shared" si="7"/>
        <v>0</v>
      </c>
      <c r="T4" s="206">
        <f t="shared" si="8"/>
        <v>0</v>
      </c>
      <c r="U4" s="206">
        <f t="shared" si="9"/>
        <v>0</v>
      </c>
      <c r="V4" s="206">
        <f t="shared" si="10"/>
        <v>0</v>
      </c>
      <c r="W4" s="206">
        <f t="shared" si="11"/>
        <v>0</v>
      </c>
    </row>
    <row r="5" spans="1:23" x14ac:dyDescent="0.25">
      <c r="B5" s="140"/>
      <c r="C5" s="141"/>
      <c r="D5" s="66">
        <v>4</v>
      </c>
      <c r="E5" s="66">
        <v>4020</v>
      </c>
      <c r="F5" s="28" t="s">
        <v>106</v>
      </c>
      <c r="G5" s="66"/>
      <c r="H5" s="66">
        <v>7</v>
      </c>
      <c r="I5" s="66">
        <v>7</v>
      </c>
      <c r="J5" s="66">
        <v>7</v>
      </c>
      <c r="K5" s="66">
        <v>7</v>
      </c>
      <c r="L5" s="66">
        <v>7</v>
      </c>
      <c r="M5" s="66">
        <v>7</v>
      </c>
      <c r="N5" s="27"/>
      <c r="O5" s="48" t="s">
        <v>278</v>
      </c>
      <c r="P5" s="48" t="s">
        <v>307</v>
      </c>
      <c r="Q5" s="172">
        <v>42681</v>
      </c>
      <c r="R5" s="206">
        <f t="shared" si="6"/>
        <v>7</v>
      </c>
      <c r="S5" s="206">
        <f t="shared" si="7"/>
        <v>7</v>
      </c>
      <c r="T5" s="206">
        <f t="shared" si="8"/>
        <v>7</v>
      </c>
      <c r="U5" s="206">
        <f t="shared" si="9"/>
        <v>7</v>
      </c>
      <c r="V5" s="206">
        <f t="shared" si="10"/>
        <v>7</v>
      </c>
      <c r="W5" s="206">
        <f t="shared" si="11"/>
        <v>7</v>
      </c>
    </row>
    <row r="6" spans="1:23" x14ac:dyDescent="0.25">
      <c r="B6" s="196" t="s">
        <v>550</v>
      </c>
      <c r="C6" s="197">
        <v>1</v>
      </c>
      <c r="D6" s="66">
        <v>4</v>
      </c>
      <c r="E6" s="66">
        <v>4025</v>
      </c>
      <c r="F6" s="71" t="s">
        <v>756</v>
      </c>
      <c r="G6" s="66" t="s">
        <v>303</v>
      </c>
      <c r="H6" s="198">
        <v>33</v>
      </c>
      <c r="I6" s="198">
        <v>33</v>
      </c>
      <c r="J6" s="198">
        <v>33</v>
      </c>
      <c r="K6" s="198">
        <v>33</v>
      </c>
      <c r="L6" s="198">
        <v>33</v>
      </c>
      <c r="M6" s="198">
        <v>33</v>
      </c>
      <c r="N6" s="27"/>
      <c r="O6" s="66" t="s">
        <v>278</v>
      </c>
      <c r="P6" s="66"/>
      <c r="Q6" s="172"/>
      <c r="R6" s="206">
        <f t="shared" si="6"/>
        <v>0</v>
      </c>
      <c r="S6" s="206">
        <f t="shared" si="7"/>
        <v>0</v>
      </c>
      <c r="T6" s="206">
        <f t="shared" si="8"/>
        <v>0</v>
      </c>
      <c r="U6" s="206">
        <f t="shared" si="9"/>
        <v>0</v>
      </c>
      <c r="V6" s="206">
        <f t="shared" si="10"/>
        <v>0</v>
      </c>
      <c r="W6" s="206">
        <f t="shared" si="11"/>
        <v>0</v>
      </c>
    </row>
    <row r="7" spans="1:23" x14ac:dyDescent="0.25">
      <c r="B7" s="196" t="s">
        <v>682</v>
      </c>
      <c r="C7" s="197">
        <v>1</v>
      </c>
      <c r="D7" s="66">
        <v>4</v>
      </c>
      <c r="E7" s="66">
        <v>4030</v>
      </c>
      <c r="F7" s="71" t="s">
        <v>757</v>
      </c>
      <c r="G7" s="66" t="s">
        <v>303</v>
      </c>
      <c r="H7" s="198">
        <v>33</v>
      </c>
      <c r="I7" s="198">
        <v>33</v>
      </c>
      <c r="J7" s="198">
        <v>33</v>
      </c>
      <c r="K7" s="198">
        <v>33</v>
      </c>
      <c r="L7" s="198">
        <v>33</v>
      </c>
      <c r="M7" s="198">
        <v>33</v>
      </c>
      <c r="N7" s="27"/>
      <c r="O7" s="66" t="s">
        <v>278</v>
      </c>
      <c r="P7" s="66"/>
      <c r="Q7" s="172"/>
      <c r="R7" s="206">
        <f t="shared" si="6"/>
        <v>0</v>
      </c>
      <c r="S7" s="206">
        <f t="shared" si="7"/>
        <v>0</v>
      </c>
      <c r="T7" s="206">
        <f t="shared" si="8"/>
        <v>0</v>
      </c>
      <c r="U7" s="206">
        <f t="shared" si="9"/>
        <v>0</v>
      </c>
      <c r="V7" s="206">
        <f t="shared" si="10"/>
        <v>0</v>
      </c>
      <c r="W7" s="206">
        <f t="shared" si="11"/>
        <v>0</v>
      </c>
    </row>
    <row r="8" spans="1:23" x14ac:dyDescent="0.25">
      <c r="B8" s="196" t="s">
        <v>550</v>
      </c>
      <c r="C8" s="197">
        <v>1</v>
      </c>
      <c r="D8" s="66">
        <v>4</v>
      </c>
      <c r="E8" s="66">
        <v>4035</v>
      </c>
      <c r="F8" s="71" t="s">
        <v>722</v>
      </c>
      <c r="G8" s="66" t="s">
        <v>303</v>
      </c>
      <c r="H8" s="198">
        <v>217</v>
      </c>
      <c r="I8" s="198">
        <v>217</v>
      </c>
      <c r="J8" s="198">
        <v>217</v>
      </c>
      <c r="K8" s="198">
        <v>217</v>
      </c>
      <c r="L8" s="198">
        <v>217</v>
      </c>
      <c r="M8" s="198">
        <v>217</v>
      </c>
      <c r="N8" s="27"/>
      <c r="O8" s="66" t="s">
        <v>278</v>
      </c>
      <c r="P8" s="66"/>
      <c r="Q8" s="172"/>
      <c r="R8" s="206">
        <f t="shared" si="6"/>
        <v>0</v>
      </c>
      <c r="S8" s="206">
        <f t="shared" si="7"/>
        <v>0</v>
      </c>
      <c r="T8" s="206">
        <f t="shared" si="8"/>
        <v>0</v>
      </c>
      <c r="U8" s="206">
        <f t="shared" si="9"/>
        <v>0</v>
      </c>
      <c r="V8" s="206">
        <f t="shared" si="10"/>
        <v>0</v>
      </c>
      <c r="W8" s="206">
        <f t="shared" si="11"/>
        <v>0</v>
      </c>
    </row>
    <row r="9" spans="1:23" x14ac:dyDescent="0.25">
      <c r="B9" s="196" t="s">
        <v>682</v>
      </c>
      <c r="C9" s="197">
        <v>1</v>
      </c>
      <c r="D9" s="66">
        <v>4</v>
      </c>
      <c r="E9" s="66">
        <v>4040</v>
      </c>
      <c r="F9" s="71" t="s">
        <v>723</v>
      </c>
      <c r="G9" s="66" t="s">
        <v>303</v>
      </c>
      <c r="H9" s="198">
        <v>217</v>
      </c>
      <c r="I9" s="198">
        <v>217</v>
      </c>
      <c r="J9" s="198">
        <v>217</v>
      </c>
      <c r="K9" s="198">
        <v>217</v>
      </c>
      <c r="L9" s="198">
        <v>217</v>
      </c>
      <c r="M9" s="198">
        <v>217</v>
      </c>
      <c r="N9" s="27"/>
      <c r="O9" s="66" t="s">
        <v>278</v>
      </c>
      <c r="P9" s="66"/>
      <c r="Q9" s="172"/>
      <c r="R9" s="206">
        <f t="shared" si="6"/>
        <v>0</v>
      </c>
      <c r="S9" s="206">
        <f t="shared" si="7"/>
        <v>0</v>
      </c>
      <c r="T9" s="206">
        <f t="shared" si="8"/>
        <v>0</v>
      </c>
      <c r="U9" s="206">
        <f t="shared" si="9"/>
        <v>0</v>
      </c>
      <c r="V9" s="206">
        <f t="shared" si="10"/>
        <v>0</v>
      </c>
      <c r="W9" s="206">
        <f t="shared" si="11"/>
        <v>0</v>
      </c>
    </row>
    <row r="10" spans="1:23" x14ac:dyDescent="0.25">
      <c r="B10" s="140"/>
      <c r="C10" s="141"/>
      <c r="D10" s="66">
        <v>4</v>
      </c>
      <c r="E10" s="66">
        <v>4045</v>
      </c>
      <c r="F10" s="28" t="s">
        <v>659</v>
      </c>
      <c r="G10" s="66"/>
      <c r="H10" s="66">
        <v>120</v>
      </c>
      <c r="I10" s="66">
        <v>120</v>
      </c>
      <c r="J10" s="66">
        <v>120</v>
      </c>
      <c r="K10" s="66">
        <v>120</v>
      </c>
      <c r="L10" s="66">
        <v>120</v>
      </c>
      <c r="M10" s="66">
        <v>120</v>
      </c>
      <c r="N10" s="27"/>
      <c r="O10" s="66" t="s">
        <v>325</v>
      </c>
      <c r="P10" s="66"/>
      <c r="Q10" s="66"/>
      <c r="R10" s="206">
        <f t="shared" si="6"/>
        <v>120</v>
      </c>
      <c r="S10" s="206">
        <f t="shared" si="7"/>
        <v>120</v>
      </c>
      <c r="T10" s="206">
        <f t="shared" si="8"/>
        <v>120</v>
      </c>
      <c r="U10" s="206">
        <f t="shared" si="9"/>
        <v>120</v>
      </c>
      <c r="V10" s="206">
        <f t="shared" si="10"/>
        <v>120</v>
      </c>
      <c r="W10" s="206">
        <f t="shared" si="11"/>
        <v>120</v>
      </c>
    </row>
    <row r="11" spans="1:23" x14ac:dyDescent="0.25">
      <c r="B11" s="140"/>
      <c r="C11" s="141"/>
      <c r="D11" s="66">
        <v>4</v>
      </c>
      <c r="E11" s="66">
        <v>4050</v>
      </c>
      <c r="F11" s="28" t="s">
        <v>660</v>
      </c>
      <c r="G11" s="66"/>
      <c r="H11" s="66">
        <v>20</v>
      </c>
      <c r="I11" s="66">
        <v>20</v>
      </c>
      <c r="J11" s="66">
        <v>20</v>
      </c>
      <c r="K11" s="66">
        <v>20</v>
      </c>
      <c r="L11" s="66">
        <v>20</v>
      </c>
      <c r="M11" s="66">
        <v>20</v>
      </c>
      <c r="N11" s="27"/>
      <c r="O11" s="66" t="s">
        <v>325</v>
      </c>
      <c r="P11" s="66"/>
      <c r="Q11" s="66"/>
      <c r="R11" s="206">
        <f t="shared" si="6"/>
        <v>20</v>
      </c>
      <c r="S11" s="206">
        <f t="shared" si="7"/>
        <v>20</v>
      </c>
      <c r="T11" s="206">
        <f t="shared" si="8"/>
        <v>20</v>
      </c>
      <c r="U11" s="206">
        <f t="shared" si="9"/>
        <v>20</v>
      </c>
      <c r="V11" s="206">
        <f t="shared" si="10"/>
        <v>20</v>
      </c>
      <c r="W11" s="206">
        <f t="shared" si="11"/>
        <v>20</v>
      </c>
    </row>
    <row r="12" spans="1:23" ht="14.25" customHeight="1" x14ac:dyDescent="0.25">
      <c r="B12" s="163" t="s">
        <v>575</v>
      </c>
      <c r="C12" s="141">
        <v>1</v>
      </c>
      <c r="D12" s="66">
        <v>4</v>
      </c>
      <c r="E12" s="66">
        <v>4055</v>
      </c>
      <c r="F12" s="71" t="s">
        <v>661</v>
      </c>
      <c r="G12" s="66" t="s">
        <v>303</v>
      </c>
      <c r="H12" s="66">
        <v>35</v>
      </c>
      <c r="I12" s="66">
        <v>35</v>
      </c>
      <c r="J12" s="66">
        <v>35</v>
      </c>
      <c r="K12" s="66">
        <v>35</v>
      </c>
      <c r="L12" s="66">
        <v>35</v>
      </c>
      <c r="M12" s="66">
        <v>35</v>
      </c>
      <c r="N12" s="27"/>
      <c r="O12" s="66" t="s">
        <v>325</v>
      </c>
      <c r="P12" s="66"/>
      <c r="Q12" s="66"/>
      <c r="R12" s="206">
        <f t="shared" si="6"/>
        <v>0</v>
      </c>
      <c r="S12" s="206">
        <f t="shared" si="7"/>
        <v>0</v>
      </c>
      <c r="T12" s="206">
        <f t="shared" si="8"/>
        <v>0</v>
      </c>
      <c r="U12" s="206">
        <f t="shared" si="9"/>
        <v>0</v>
      </c>
      <c r="V12" s="206">
        <f t="shared" si="10"/>
        <v>0</v>
      </c>
      <c r="W12" s="206">
        <f t="shared" si="11"/>
        <v>0</v>
      </c>
    </row>
    <row r="13" spans="1:23" ht="14.25" customHeight="1" x14ac:dyDescent="0.25">
      <c r="B13" s="140"/>
      <c r="C13" s="141"/>
      <c r="D13" s="66">
        <v>4</v>
      </c>
      <c r="E13" s="66">
        <v>4060</v>
      </c>
      <c r="F13" s="28" t="s">
        <v>112</v>
      </c>
      <c r="G13" s="66"/>
      <c r="H13" s="66">
        <v>120</v>
      </c>
      <c r="I13" s="66">
        <v>120</v>
      </c>
      <c r="J13" s="66">
        <v>120</v>
      </c>
      <c r="K13" s="66">
        <v>120</v>
      </c>
      <c r="L13" s="66">
        <v>120</v>
      </c>
      <c r="M13" s="66">
        <v>120</v>
      </c>
      <c r="N13" s="27"/>
      <c r="O13" s="48" t="s">
        <v>325</v>
      </c>
      <c r="P13" s="48"/>
      <c r="Q13" s="48"/>
      <c r="R13" s="206">
        <f t="shared" si="6"/>
        <v>120</v>
      </c>
      <c r="S13" s="206">
        <f t="shared" si="7"/>
        <v>120</v>
      </c>
      <c r="T13" s="206">
        <f t="shared" si="8"/>
        <v>120</v>
      </c>
      <c r="U13" s="206">
        <f t="shared" si="9"/>
        <v>120</v>
      </c>
      <c r="V13" s="206">
        <f t="shared" si="10"/>
        <v>120</v>
      </c>
      <c r="W13" s="206">
        <f t="shared" si="11"/>
        <v>120</v>
      </c>
    </row>
    <row r="14" spans="1:23" ht="14.25" customHeight="1" x14ac:dyDescent="0.25">
      <c r="B14" s="140" t="s">
        <v>742</v>
      </c>
      <c r="C14" s="141">
        <v>1</v>
      </c>
      <c r="D14" s="66">
        <v>4</v>
      </c>
      <c r="E14" s="66">
        <v>4065</v>
      </c>
      <c r="F14" s="71" t="s">
        <v>186</v>
      </c>
      <c r="G14" s="66" t="s">
        <v>303</v>
      </c>
      <c r="H14" s="66">
        <v>15</v>
      </c>
      <c r="I14" s="66">
        <v>15</v>
      </c>
      <c r="J14" s="66">
        <v>15</v>
      </c>
      <c r="K14" s="66">
        <v>15</v>
      </c>
      <c r="L14" s="66">
        <v>15</v>
      </c>
      <c r="M14" s="66">
        <v>15</v>
      </c>
      <c r="N14" s="27"/>
      <c r="O14" s="48" t="s">
        <v>306</v>
      </c>
      <c r="P14" s="48"/>
      <c r="Q14" s="48"/>
      <c r="R14" s="206">
        <f t="shared" si="6"/>
        <v>0</v>
      </c>
      <c r="S14" s="206">
        <f t="shared" si="7"/>
        <v>0</v>
      </c>
      <c r="T14" s="206">
        <f t="shared" si="8"/>
        <v>0</v>
      </c>
      <c r="U14" s="206">
        <f t="shared" si="9"/>
        <v>0</v>
      </c>
      <c r="V14" s="206">
        <f t="shared" si="10"/>
        <v>0</v>
      </c>
      <c r="W14" s="206">
        <f t="shared" si="11"/>
        <v>0</v>
      </c>
    </row>
    <row r="15" spans="1:23" ht="14.25" customHeight="1" x14ac:dyDescent="0.25">
      <c r="B15" s="187" t="s">
        <v>759</v>
      </c>
      <c r="C15" s="188">
        <v>1</v>
      </c>
      <c r="D15" s="66">
        <v>4</v>
      </c>
      <c r="E15" s="66">
        <v>4070</v>
      </c>
      <c r="F15" s="28" t="s">
        <v>405</v>
      </c>
      <c r="G15" s="66"/>
      <c r="H15" s="66">
        <v>0</v>
      </c>
      <c r="I15" s="66">
        <v>0</v>
      </c>
      <c r="J15" s="66">
        <v>15</v>
      </c>
      <c r="K15" s="66">
        <v>15</v>
      </c>
      <c r="L15" s="66">
        <v>15</v>
      </c>
      <c r="M15" s="66">
        <v>15</v>
      </c>
      <c r="N15" s="27"/>
      <c r="O15" s="48" t="s">
        <v>306</v>
      </c>
      <c r="P15" s="48"/>
      <c r="Q15" s="48"/>
      <c r="R15" s="206">
        <f t="shared" si="6"/>
        <v>0</v>
      </c>
      <c r="S15" s="206">
        <f t="shared" si="7"/>
        <v>0</v>
      </c>
      <c r="T15" s="206">
        <f t="shared" si="8"/>
        <v>15</v>
      </c>
      <c r="U15" s="206">
        <f t="shared" si="9"/>
        <v>15</v>
      </c>
      <c r="V15" s="206">
        <f t="shared" si="10"/>
        <v>15</v>
      </c>
      <c r="W15" s="206">
        <f t="shared" si="11"/>
        <v>15</v>
      </c>
    </row>
    <row r="16" spans="1:23" ht="14.25" customHeight="1" x14ac:dyDescent="0.25">
      <c r="B16" s="140"/>
      <c r="C16" s="141"/>
      <c r="D16" s="66">
        <v>4</v>
      </c>
      <c r="E16" s="66">
        <v>4075</v>
      </c>
      <c r="F16" s="28" t="s">
        <v>279</v>
      </c>
      <c r="G16" s="66"/>
      <c r="H16" s="146">
        <v>45</v>
      </c>
      <c r="I16" s="146">
        <v>45</v>
      </c>
      <c r="J16" s="146">
        <v>45</v>
      </c>
      <c r="K16" s="146">
        <v>45</v>
      </c>
      <c r="L16" s="146">
        <v>45</v>
      </c>
      <c r="M16" s="146">
        <v>45</v>
      </c>
      <c r="N16" s="27"/>
      <c r="O16" s="48" t="s">
        <v>325</v>
      </c>
      <c r="P16" s="48"/>
      <c r="Q16" s="48"/>
      <c r="R16" s="206">
        <f t="shared" si="6"/>
        <v>45</v>
      </c>
      <c r="S16" s="206">
        <f t="shared" si="7"/>
        <v>45</v>
      </c>
      <c r="T16" s="206">
        <f t="shared" si="8"/>
        <v>45</v>
      </c>
      <c r="U16" s="206">
        <f t="shared" si="9"/>
        <v>45</v>
      </c>
      <c r="V16" s="206">
        <f t="shared" si="10"/>
        <v>45</v>
      </c>
      <c r="W16" s="206">
        <f t="shared" si="11"/>
        <v>45</v>
      </c>
    </row>
    <row r="17" spans="2:23" ht="14.25" customHeight="1" x14ac:dyDescent="0.25">
      <c r="B17" s="144" t="s">
        <v>573</v>
      </c>
      <c r="C17" s="141">
        <v>1</v>
      </c>
      <c r="D17" s="66">
        <v>4</v>
      </c>
      <c r="E17" s="66">
        <v>4080</v>
      </c>
      <c r="F17" s="127" t="s">
        <v>414</v>
      </c>
      <c r="G17" s="66" t="s">
        <v>303</v>
      </c>
      <c r="H17" s="146">
        <v>5</v>
      </c>
      <c r="I17" s="146">
        <v>5</v>
      </c>
      <c r="J17" s="146">
        <v>5</v>
      </c>
      <c r="K17" s="146">
        <v>5</v>
      </c>
      <c r="L17" s="146">
        <v>5</v>
      </c>
      <c r="M17" s="146">
        <v>5</v>
      </c>
      <c r="N17" s="27"/>
      <c r="O17" s="66" t="s">
        <v>325</v>
      </c>
      <c r="P17" s="66"/>
      <c r="Q17" s="66"/>
      <c r="R17" s="206">
        <f t="shared" si="6"/>
        <v>0</v>
      </c>
      <c r="S17" s="206">
        <f t="shared" si="7"/>
        <v>0</v>
      </c>
      <c r="T17" s="206">
        <f t="shared" si="8"/>
        <v>0</v>
      </c>
      <c r="U17" s="206">
        <f t="shared" si="9"/>
        <v>0</v>
      </c>
      <c r="V17" s="206">
        <f t="shared" si="10"/>
        <v>0</v>
      </c>
      <c r="W17" s="206">
        <f t="shared" si="11"/>
        <v>0</v>
      </c>
    </row>
    <row r="18" spans="2:23" ht="14.25" customHeight="1" x14ac:dyDescent="0.25">
      <c r="B18" s="144" t="s">
        <v>672</v>
      </c>
      <c r="C18" s="141">
        <v>1</v>
      </c>
      <c r="D18" s="66">
        <v>4</v>
      </c>
      <c r="E18" s="66">
        <v>4085</v>
      </c>
      <c r="F18" s="127" t="s">
        <v>415</v>
      </c>
      <c r="G18" s="66" t="s">
        <v>303</v>
      </c>
      <c r="H18" s="146">
        <v>8</v>
      </c>
      <c r="I18" s="146">
        <v>8</v>
      </c>
      <c r="J18" s="146">
        <v>8</v>
      </c>
      <c r="K18" s="146">
        <v>8</v>
      </c>
      <c r="L18" s="146">
        <v>8</v>
      </c>
      <c r="M18" s="146">
        <v>8</v>
      </c>
      <c r="N18" s="27"/>
      <c r="O18" s="66" t="s">
        <v>325</v>
      </c>
      <c r="P18" s="66"/>
      <c r="Q18" s="66"/>
      <c r="R18" s="206">
        <f t="shared" si="6"/>
        <v>0</v>
      </c>
      <c r="S18" s="206">
        <f t="shared" si="7"/>
        <v>0</v>
      </c>
      <c r="T18" s="206">
        <f t="shared" si="8"/>
        <v>0</v>
      </c>
      <c r="U18" s="206">
        <f t="shared" si="9"/>
        <v>0</v>
      </c>
      <c r="V18" s="206">
        <f t="shared" si="10"/>
        <v>0</v>
      </c>
      <c r="W18" s="206">
        <f t="shared" si="11"/>
        <v>0</v>
      </c>
    </row>
    <row r="19" spans="2:23" ht="14.25" customHeight="1" x14ac:dyDescent="0.25">
      <c r="B19" s="181" t="s">
        <v>758</v>
      </c>
      <c r="C19" s="141">
        <v>1</v>
      </c>
      <c r="D19" s="66">
        <v>4</v>
      </c>
      <c r="E19" s="66">
        <v>4090</v>
      </c>
      <c r="F19" s="71" t="s">
        <v>753</v>
      </c>
      <c r="G19" s="66" t="s">
        <v>303</v>
      </c>
      <c r="H19" s="146">
        <v>15</v>
      </c>
      <c r="I19" s="146">
        <v>15</v>
      </c>
      <c r="J19" s="146">
        <v>0</v>
      </c>
      <c r="K19" s="146">
        <v>0</v>
      </c>
      <c r="L19" s="146">
        <v>0</v>
      </c>
      <c r="M19" s="146">
        <v>0</v>
      </c>
      <c r="N19" s="27"/>
      <c r="O19" s="48" t="s">
        <v>306</v>
      </c>
      <c r="P19" s="48"/>
      <c r="Q19" s="48"/>
      <c r="R19" s="206">
        <f t="shared" si="6"/>
        <v>0</v>
      </c>
      <c r="S19" s="206">
        <f t="shared" si="7"/>
        <v>0</v>
      </c>
      <c r="T19" s="206">
        <f t="shared" si="8"/>
        <v>0</v>
      </c>
      <c r="U19" s="206">
        <f t="shared" si="9"/>
        <v>0</v>
      </c>
      <c r="V19" s="206">
        <f t="shared" si="10"/>
        <v>0</v>
      </c>
      <c r="W19" s="206">
        <f t="shared" si="11"/>
        <v>0</v>
      </c>
    </row>
    <row r="20" spans="2:23" ht="14.25" customHeight="1" x14ac:dyDescent="0.25">
      <c r="B20" s="140"/>
      <c r="C20" s="141"/>
      <c r="D20" s="66">
        <v>4</v>
      </c>
      <c r="E20" s="66">
        <v>4095</v>
      </c>
      <c r="F20" s="28" t="s">
        <v>396</v>
      </c>
      <c r="G20" s="66"/>
      <c r="H20" s="146">
        <v>40</v>
      </c>
      <c r="I20" s="146">
        <v>45</v>
      </c>
      <c r="J20" s="146">
        <v>40</v>
      </c>
      <c r="K20" s="146">
        <v>45</v>
      </c>
      <c r="L20" s="146">
        <v>55</v>
      </c>
      <c r="M20" s="146">
        <v>55</v>
      </c>
      <c r="N20" s="27"/>
      <c r="O20" s="48" t="s">
        <v>306</v>
      </c>
      <c r="P20" s="48"/>
      <c r="Q20" s="48"/>
      <c r="R20" s="206">
        <f t="shared" si="6"/>
        <v>40</v>
      </c>
      <c r="S20" s="206">
        <f t="shared" si="7"/>
        <v>45</v>
      </c>
      <c r="T20" s="206">
        <f t="shared" si="8"/>
        <v>40</v>
      </c>
      <c r="U20" s="206">
        <f t="shared" si="9"/>
        <v>45</v>
      </c>
      <c r="V20" s="206">
        <f t="shared" si="10"/>
        <v>55</v>
      </c>
      <c r="W20" s="206">
        <f t="shared" si="11"/>
        <v>55</v>
      </c>
    </row>
    <row r="21" spans="2:23" ht="14.25" customHeight="1" x14ac:dyDescent="0.25">
      <c r="B21" s="181" t="s">
        <v>759</v>
      </c>
      <c r="C21" s="141">
        <v>1</v>
      </c>
      <c r="D21" s="66">
        <v>4</v>
      </c>
      <c r="E21" s="66">
        <v>4100</v>
      </c>
      <c r="F21" s="71" t="s">
        <v>754</v>
      </c>
      <c r="G21" s="66" t="s">
        <v>303</v>
      </c>
      <c r="H21" s="146">
        <v>0</v>
      </c>
      <c r="I21" s="66">
        <v>0</v>
      </c>
      <c r="J21" s="66">
        <v>10</v>
      </c>
      <c r="K21" s="66">
        <v>10</v>
      </c>
      <c r="L21" s="66">
        <v>10</v>
      </c>
      <c r="M21" s="66">
        <v>10</v>
      </c>
      <c r="N21" s="27"/>
      <c r="O21" s="48" t="s">
        <v>306</v>
      </c>
      <c r="P21" s="48"/>
      <c r="Q21" s="48"/>
      <c r="R21" s="206">
        <f t="shared" si="6"/>
        <v>0</v>
      </c>
      <c r="S21" s="206">
        <f t="shared" si="7"/>
        <v>0</v>
      </c>
      <c r="T21" s="206">
        <f t="shared" si="8"/>
        <v>0</v>
      </c>
      <c r="U21" s="206">
        <f t="shared" si="9"/>
        <v>0</v>
      </c>
      <c r="V21" s="206">
        <f t="shared" si="10"/>
        <v>0</v>
      </c>
      <c r="W21" s="206">
        <f t="shared" si="11"/>
        <v>0</v>
      </c>
    </row>
    <row r="22" spans="2:23" ht="14.25" customHeight="1" x14ac:dyDescent="0.25">
      <c r="B22" s="140"/>
      <c r="C22" s="141"/>
      <c r="D22" s="66">
        <v>4</v>
      </c>
      <c r="E22" s="66">
        <v>4105</v>
      </c>
      <c r="F22" s="28" t="s">
        <v>420</v>
      </c>
      <c r="G22" s="66"/>
      <c r="H22" s="146">
        <v>15</v>
      </c>
      <c r="I22" s="146">
        <v>15</v>
      </c>
      <c r="J22" s="146">
        <v>15</v>
      </c>
      <c r="K22" s="146">
        <v>15</v>
      </c>
      <c r="L22" s="146">
        <v>20</v>
      </c>
      <c r="M22" s="146">
        <v>20</v>
      </c>
      <c r="N22" s="27"/>
      <c r="O22" s="48" t="s">
        <v>306</v>
      </c>
      <c r="P22" s="48"/>
      <c r="Q22" s="48"/>
      <c r="R22" s="206">
        <f t="shared" si="6"/>
        <v>15</v>
      </c>
      <c r="S22" s="206">
        <f t="shared" si="7"/>
        <v>15</v>
      </c>
      <c r="T22" s="206">
        <f t="shared" si="8"/>
        <v>15</v>
      </c>
      <c r="U22" s="206">
        <f t="shared" si="9"/>
        <v>15</v>
      </c>
      <c r="V22" s="206">
        <f t="shared" si="10"/>
        <v>20</v>
      </c>
      <c r="W22" s="206">
        <f t="shared" si="11"/>
        <v>20</v>
      </c>
    </row>
    <row r="23" spans="2:23" ht="14.25" customHeight="1" x14ac:dyDescent="0.25">
      <c r="B23" s="181" t="s">
        <v>758</v>
      </c>
      <c r="C23" s="141">
        <v>1</v>
      </c>
      <c r="D23" s="66">
        <v>4</v>
      </c>
      <c r="E23" s="66">
        <v>4110</v>
      </c>
      <c r="F23" s="71" t="s">
        <v>755</v>
      </c>
      <c r="G23" s="66"/>
      <c r="H23" s="66">
        <v>30</v>
      </c>
      <c r="I23" s="66">
        <v>30</v>
      </c>
      <c r="J23" s="66">
        <v>0</v>
      </c>
      <c r="K23" s="66">
        <v>0</v>
      </c>
      <c r="L23" s="66">
        <v>0</v>
      </c>
      <c r="M23" s="66">
        <v>0</v>
      </c>
      <c r="N23" s="27"/>
      <c r="O23" s="48" t="s">
        <v>306</v>
      </c>
      <c r="P23" s="48"/>
      <c r="Q23" s="48"/>
      <c r="R23" s="206">
        <f t="shared" si="6"/>
        <v>30</v>
      </c>
      <c r="S23" s="206">
        <f t="shared" si="7"/>
        <v>30</v>
      </c>
      <c r="T23" s="206">
        <f t="shared" si="8"/>
        <v>0</v>
      </c>
      <c r="U23" s="206">
        <f t="shared" si="9"/>
        <v>0</v>
      </c>
      <c r="V23" s="206">
        <f t="shared" si="10"/>
        <v>0</v>
      </c>
      <c r="W23" s="206">
        <f t="shared" si="11"/>
        <v>0</v>
      </c>
    </row>
    <row r="24" spans="2:23" ht="14.25" customHeight="1" x14ac:dyDescent="0.25">
      <c r="B24" s="140"/>
      <c r="C24" s="141"/>
      <c r="D24" s="66">
        <v>4</v>
      </c>
      <c r="E24" s="66">
        <v>4115</v>
      </c>
      <c r="F24" s="28" t="s">
        <v>153</v>
      </c>
      <c r="G24" s="66"/>
      <c r="H24" s="66">
        <v>20</v>
      </c>
      <c r="I24" s="66">
        <v>20</v>
      </c>
      <c r="J24" s="66">
        <v>20</v>
      </c>
      <c r="K24" s="66">
        <v>20</v>
      </c>
      <c r="L24" s="66">
        <v>20</v>
      </c>
      <c r="M24" s="66">
        <v>20</v>
      </c>
      <c r="N24" s="27"/>
      <c r="O24" s="48" t="s">
        <v>741</v>
      </c>
      <c r="P24" s="48"/>
      <c r="Q24" s="48"/>
      <c r="R24" s="206">
        <f t="shared" si="6"/>
        <v>20</v>
      </c>
      <c r="S24" s="206">
        <f t="shared" si="7"/>
        <v>20</v>
      </c>
      <c r="T24" s="206">
        <f t="shared" si="8"/>
        <v>20</v>
      </c>
      <c r="U24" s="206">
        <f t="shared" si="9"/>
        <v>20</v>
      </c>
      <c r="V24" s="206">
        <f t="shared" si="10"/>
        <v>20</v>
      </c>
      <c r="W24" s="206">
        <f t="shared" si="11"/>
        <v>20</v>
      </c>
    </row>
    <row r="25" spans="2:23" ht="14.25" customHeight="1" x14ac:dyDescent="0.25">
      <c r="B25" s="93" t="s">
        <v>712</v>
      </c>
      <c r="C25" s="141">
        <v>1</v>
      </c>
      <c r="D25" s="66">
        <v>4</v>
      </c>
      <c r="E25" s="66">
        <v>4120</v>
      </c>
      <c r="F25" s="102" t="s">
        <v>406</v>
      </c>
      <c r="G25" s="66" t="s">
        <v>303</v>
      </c>
      <c r="H25" s="66">
        <v>2</v>
      </c>
      <c r="I25" s="66">
        <v>2</v>
      </c>
      <c r="J25" s="66">
        <v>2</v>
      </c>
      <c r="K25" s="66">
        <v>2</v>
      </c>
      <c r="L25" s="66">
        <v>2</v>
      </c>
      <c r="M25" s="66">
        <v>2</v>
      </c>
      <c r="N25" s="27"/>
      <c r="O25" s="66" t="s">
        <v>306</v>
      </c>
      <c r="P25" s="66"/>
      <c r="Q25" s="66"/>
      <c r="R25" s="206">
        <f t="shared" si="6"/>
        <v>0</v>
      </c>
      <c r="S25" s="206">
        <f t="shared" si="7"/>
        <v>0</v>
      </c>
      <c r="T25" s="206">
        <f t="shared" si="8"/>
        <v>0</v>
      </c>
      <c r="U25" s="206">
        <f t="shared" si="9"/>
        <v>0</v>
      </c>
      <c r="V25" s="206">
        <f t="shared" si="10"/>
        <v>0</v>
      </c>
      <c r="W25" s="206">
        <f t="shared" si="11"/>
        <v>0</v>
      </c>
    </row>
    <row r="26" spans="2:23" ht="14.25" customHeight="1" x14ac:dyDescent="0.25">
      <c r="B26" s="140"/>
      <c r="C26" s="141"/>
      <c r="D26" s="66">
        <v>4</v>
      </c>
      <c r="E26" s="66">
        <v>4125</v>
      </c>
      <c r="F26" s="28" t="s">
        <v>158</v>
      </c>
      <c r="G26" s="66"/>
      <c r="H26" s="66">
        <v>15</v>
      </c>
      <c r="I26" s="66">
        <v>15</v>
      </c>
      <c r="J26" s="66">
        <v>15</v>
      </c>
      <c r="K26" s="66">
        <v>15</v>
      </c>
      <c r="L26" s="66">
        <v>15</v>
      </c>
      <c r="M26" s="66">
        <v>15</v>
      </c>
      <c r="N26" s="27"/>
      <c r="O26" s="48" t="s">
        <v>325</v>
      </c>
      <c r="P26" s="48"/>
      <c r="Q26" s="48"/>
      <c r="R26" s="206">
        <f t="shared" si="6"/>
        <v>15</v>
      </c>
      <c r="S26" s="206">
        <f t="shared" si="7"/>
        <v>15</v>
      </c>
      <c r="T26" s="206">
        <f t="shared" si="8"/>
        <v>15</v>
      </c>
      <c r="U26" s="206">
        <f t="shared" si="9"/>
        <v>15</v>
      </c>
      <c r="V26" s="206">
        <f t="shared" si="10"/>
        <v>15</v>
      </c>
      <c r="W26" s="206">
        <f t="shared" si="11"/>
        <v>15</v>
      </c>
    </row>
    <row r="27" spans="2:23" ht="14.25" customHeight="1" x14ac:dyDescent="0.25">
      <c r="B27" s="93" t="s">
        <v>712</v>
      </c>
      <c r="C27" s="141">
        <v>1</v>
      </c>
      <c r="D27" s="66">
        <v>4</v>
      </c>
      <c r="E27" s="66">
        <v>4130</v>
      </c>
      <c r="F27" s="102" t="s">
        <v>406</v>
      </c>
      <c r="G27" s="66" t="s">
        <v>303</v>
      </c>
      <c r="H27" s="66">
        <v>2</v>
      </c>
      <c r="I27" s="66">
        <v>2</v>
      </c>
      <c r="J27" s="66">
        <v>2</v>
      </c>
      <c r="K27" s="66">
        <v>2</v>
      </c>
      <c r="L27" s="66">
        <v>2</v>
      </c>
      <c r="M27" s="66">
        <v>2</v>
      </c>
      <c r="N27" s="27"/>
      <c r="O27" s="66" t="s">
        <v>325</v>
      </c>
      <c r="P27" s="66"/>
      <c r="Q27" s="66"/>
      <c r="R27" s="206">
        <f t="shared" si="6"/>
        <v>0</v>
      </c>
      <c r="S27" s="206">
        <f t="shared" si="7"/>
        <v>0</v>
      </c>
      <c r="T27" s="206">
        <f t="shared" si="8"/>
        <v>0</v>
      </c>
      <c r="U27" s="206">
        <f t="shared" si="9"/>
        <v>0</v>
      </c>
      <c r="V27" s="206">
        <f t="shared" si="10"/>
        <v>0</v>
      </c>
      <c r="W27" s="206">
        <f t="shared" si="11"/>
        <v>0</v>
      </c>
    </row>
    <row r="28" spans="2:23" ht="14.25" customHeight="1" x14ac:dyDescent="0.25">
      <c r="B28" s="140"/>
      <c r="C28" s="141"/>
      <c r="D28" s="66">
        <v>4</v>
      </c>
      <c r="E28" s="66">
        <v>4135</v>
      </c>
      <c r="F28" s="28" t="s">
        <v>159</v>
      </c>
      <c r="G28" s="66"/>
      <c r="H28" s="66">
        <v>15</v>
      </c>
      <c r="I28" s="66">
        <v>15</v>
      </c>
      <c r="J28" s="66">
        <v>15</v>
      </c>
      <c r="K28" s="66">
        <v>15</v>
      </c>
      <c r="L28" s="66">
        <v>15</v>
      </c>
      <c r="M28" s="66">
        <v>15</v>
      </c>
      <c r="N28" s="27"/>
      <c r="O28" s="48" t="s">
        <v>325</v>
      </c>
      <c r="P28" s="48"/>
      <c r="Q28" s="48"/>
      <c r="R28" s="206">
        <f t="shared" si="6"/>
        <v>15</v>
      </c>
      <c r="S28" s="206">
        <f t="shared" si="7"/>
        <v>15</v>
      </c>
      <c r="T28" s="206">
        <f t="shared" si="8"/>
        <v>15</v>
      </c>
      <c r="U28" s="206">
        <f t="shared" si="9"/>
        <v>15</v>
      </c>
      <c r="V28" s="206">
        <f t="shared" si="10"/>
        <v>15</v>
      </c>
      <c r="W28" s="206">
        <f t="shared" si="11"/>
        <v>15</v>
      </c>
    </row>
    <row r="29" spans="2:23" ht="14.25" customHeight="1" x14ac:dyDescent="0.25">
      <c r="B29" s="93" t="s">
        <v>712</v>
      </c>
      <c r="C29" s="141">
        <v>1</v>
      </c>
      <c r="D29" s="66">
        <v>4</v>
      </c>
      <c r="E29" s="66">
        <v>4140</v>
      </c>
      <c r="F29" s="102" t="s">
        <v>406</v>
      </c>
      <c r="G29" s="66" t="s">
        <v>303</v>
      </c>
      <c r="H29" s="66">
        <v>2</v>
      </c>
      <c r="I29" s="66">
        <v>2</v>
      </c>
      <c r="J29" s="66">
        <v>2</v>
      </c>
      <c r="K29" s="66">
        <v>2</v>
      </c>
      <c r="L29" s="66">
        <v>2</v>
      </c>
      <c r="M29" s="66">
        <v>2</v>
      </c>
      <c r="N29" s="27"/>
      <c r="O29" s="66" t="s">
        <v>325</v>
      </c>
      <c r="P29" s="66"/>
      <c r="Q29" s="66"/>
      <c r="R29" s="206">
        <f t="shared" si="6"/>
        <v>0</v>
      </c>
      <c r="S29" s="206">
        <f t="shared" si="7"/>
        <v>0</v>
      </c>
      <c r="T29" s="206">
        <f t="shared" si="8"/>
        <v>0</v>
      </c>
      <c r="U29" s="206">
        <f t="shared" si="9"/>
        <v>0</v>
      </c>
      <c r="V29" s="206">
        <f t="shared" si="10"/>
        <v>0</v>
      </c>
      <c r="W29" s="206">
        <f t="shared" si="11"/>
        <v>0</v>
      </c>
    </row>
    <row r="30" spans="2:23" ht="14.25" customHeight="1" x14ac:dyDescent="0.25">
      <c r="B30" s="140"/>
      <c r="C30" s="141"/>
      <c r="D30" s="66">
        <v>4</v>
      </c>
      <c r="E30" s="66">
        <v>4145</v>
      </c>
      <c r="F30" s="28" t="s">
        <v>160</v>
      </c>
      <c r="G30" s="66"/>
      <c r="H30" s="66">
        <v>15</v>
      </c>
      <c r="I30" s="66">
        <v>15</v>
      </c>
      <c r="J30" s="66">
        <v>15</v>
      </c>
      <c r="K30" s="66">
        <v>15</v>
      </c>
      <c r="L30" s="66">
        <v>15</v>
      </c>
      <c r="M30" s="66">
        <v>15</v>
      </c>
      <c r="N30" s="27"/>
      <c r="O30" s="48" t="s">
        <v>325</v>
      </c>
      <c r="P30" s="48"/>
      <c r="Q30" s="48"/>
      <c r="R30" s="206">
        <f t="shared" si="6"/>
        <v>15</v>
      </c>
      <c r="S30" s="206">
        <f t="shared" si="7"/>
        <v>15</v>
      </c>
      <c r="T30" s="206">
        <f t="shared" si="8"/>
        <v>15</v>
      </c>
      <c r="U30" s="206">
        <f t="shared" si="9"/>
        <v>15</v>
      </c>
      <c r="V30" s="206">
        <f t="shared" si="10"/>
        <v>15</v>
      </c>
      <c r="W30" s="206">
        <f t="shared" si="11"/>
        <v>15</v>
      </c>
    </row>
    <row r="31" spans="2:23" ht="14.25" customHeight="1" x14ac:dyDescent="0.25">
      <c r="B31" s="93" t="s">
        <v>712</v>
      </c>
      <c r="C31" s="141">
        <v>1</v>
      </c>
      <c r="D31" s="66">
        <v>4</v>
      </c>
      <c r="E31" s="66">
        <v>4150</v>
      </c>
      <c r="F31" s="102" t="s">
        <v>406</v>
      </c>
      <c r="G31" s="66" t="s">
        <v>303</v>
      </c>
      <c r="H31" s="66">
        <v>2</v>
      </c>
      <c r="I31" s="66">
        <v>2</v>
      </c>
      <c r="J31" s="66">
        <v>2</v>
      </c>
      <c r="K31" s="66">
        <v>2</v>
      </c>
      <c r="L31" s="66">
        <v>2</v>
      </c>
      <c r="M31" s="66">
        <v>2</v>
      </c>
      <c r="N31" s="27"/>
      <c r="O31" s="66" t="s">
        <v>325</v>
      </c>
      <c r="P31" s="66"/>
      <c r="Q31" s="66"/>
      <c r="R31" s="206">
        <f t="shared" si="6"/>
        <v>0</v>
      </c>
      <c r="S31" s="206">
        <f t="shared" si="7"/>
        <v>0</v>
      </c>
      <c r="T31" s="206">
        <f t="shared" si="8"/>
        <v>0</v>
      </c>
      <c r="U31" s="206">
        <f t="shared" si="9"/>
        <v>0</v>
      </c>
      <c r="V31" s="206">
        <f t="shared" si="10"/>
        <v>0</v>
      </c>
      <c r="W31" s="206">
        <f t="shared" si="11"/>
        <v>0</v>
      </c>
    </row>
    <row r="32" spans="2:23" ht="14.25" customHeight="1" x14ac:dyDescent="0.25">
      <c r="B32" s="140"/>
      <c r="C32" s="141"/>
      <c r="D32" s="66">
        <v>4</v>
      </c>
      <c r="E32" s="66">
        <v>4155</v>
      </c>
      <c r="F32" s="28" t="s">
        <v>161</v>
      </c>
      <c r="G32" s="66"/>
      <c r="H32" s="66">
        <v>10</v>
      </c>
      <c r="I32" s="66">
        <v>10</v>
      </c>
      <c r="J32" s="66">
        <v>10</v>
      </c>
      <c r="K32" s="66">
        <v>10</v>
      </c>
      <c r="L32" s="66">
        <v>10</v>
      </c>
      <c r="M32" s="66">
        <v>10</v>
      </c>
      <c r="N32" s="27"/>
      <c r="O32" s="48" t="s">
        <v>325</v>
      </c>
      <c r="P32" s="48"/>
      <c r="Q32" s="48"/>
      <c r="R32" s="206">
        <f t="shared" si="6"/>
        <v>10</v>
      </c>
      <c r="S32" s="206">
        <f t="shared" si="7"/>
        <v>10</v>
      </c>
      <c r="T32" s="206">
        <f t="shared" si="8"/>
        <v>10</v>
      </c>
      <c r="U32" s="206">
        <f t="shared" si="9"/>
        <v>10</v>
      </c>
      <c r="V32" s="206">
        <f t="shared" si="10"/>
        <v>10</v>
      </c>
      <c r="W32" s="206">
        <f t="shared" si="11"/>
        <v>10</v>
      </c>
    </row>
    <row r="33" spans="1:23" x14ac:dyDescent="0.25">
      <c r="B33" s="93" t="s">
        <v>712</v>
      </c>
      <c r="C33" s="141">
        <v>1</v>
      </c>
      <c r="D33" s="66">
        <v>4</v>
      </c>
      <c r="E33" s="66">
        <v>4160</v>
      </c>
      <c r="F33" s="102" t="s">
        <v>406</v>
      </c>
      <c r="G33" s="66" t="s">
        <v>303</v>
      </c>
      <c r="H33" s="66">
        <v>2</v>
      </c>
      <c r="I33" s="66">
        <v>2</v>
      </c>
      <c r="J33" s="66">
        <v>2</v>
      </c>
      <c r="K33" s="66">
        <v>2</v>
      </c>
      <c r="L33" s="66">
        <v>2</v>
      </c>
      <c r="M33" s="66">
        <v>2</v>
      </c>
      <c r="N33" s="27"/>
      <c r="O33" s="66" t="s">
        <v>325</v>
      </c>
      <c r="P33" s="66"/>
      <c r="Q33" s="66"/>
      <c r="R33" s="206">
        <f t="shared" si="6"/>
        <v>0</v>
      </c>
      <c r="S33" s="206">
        <f t="shared" si="7"/>
        <v>0</v>
      </c>
      <c r="T33" s="206">
        <f t="shared" si="8"/>
        <v>0</v>
      </c>
      <c r="U33" s="206">
        <f t="shared" si="9"/>
        <v>0</v>
      </c>
      <c r="V33" s="206">
        <f t="shared" si="10"/>
        <v>0</v>
      </c>
      <c r="W33" s="206">
        <f t="shared" si="11"/>
        <v>0</v>
      </c>
    </row>
    <row r="34" spans="1:23" x14ac:dyDescent="0.25">
      <c r="B34" s="196"/>
      <c r="C34" s="197"/>
      <c r="D34" s="66">
        <v>4</v>
      </c>
      <c r="E34" s="66">
        <v>4165</v>
      </c>
      <c r="F34" s="28" t="s">
        <v>384</v>
      </c>
      <c r="G34" s="66"/>
      <c r="H34" s="66">
        <v>20</v>
      </c>
      <c r="I34" s="66">
        <v>20</v>
      </c>
      <c r="J34" s="66">
        <v>20</v>
      </c>
      <c r="K34" s="66">
        <v>20</v>
      </c>
      <c r="L34" s="66">
        <v>20</v>
      </c>
      <c r="M34" s="66">
        <v>20</v>
      </c>
      <c r="N34" s="27"/>
      <c r="O34" s="66" t="s">
        <v>278</v>
      </c>
      <c r="P34" s="66" t="s">
        <v>278</v>
      </c>
      <c r="Q34" s="172">
        <v>42676</v>
      </c>
      <c r="R34" s="206">
        <f t="shared" si="6"/>
        <v>20</v>
      </c>
      <c r="S34" s="206">
        <f t="shared" si="7"/>
        <v>20</v>
      </c>
      <c r="T34" s="206">
        <f t="shared" si="8"/>
        <v>20</v>
      </c>
      <c r="U34" s="206">
        <f t="shared" si="9"/>
        <v>20</v>
      </c>
      <c r="V34" s="206">
        <f t="shared" si="10"/>
        <v>20</v>
      </c>
      <c r="W34" s="206">
        <f t="shared" si="11"/>
        <v>20</v>
      </c>
    </row>
    <row r="35" spans="1:23" x14ac:dyDescent="0.25">
      <c r="B35" s="196"/>
      <c r="C35" s="197"/>
      <c r="D35" s="66">
        <v>4</v>
      </c>
      <c r="E35" s="66">
        <v>4170</v>
      </c>
      <c r="F35" s="28" t="s">
        <v>855</v>
      </c>
      <c r="G35" s="66"/>
      <c r="H35" s="200">
        <v>10</v>
      </c>
      <c r="I35" s="200">
        <v>10</v>
      </c>
      <c r="J35" s="200">
        <v>10</v>
      </c>
      <c r="K35" s="200">
        <v>10</v>
      </c>
      <c r="L35" s="200">
        <v>10</v>
      </c>
      <c r="M35" s="200">
        <v>10</v>
      </c>
      <c r="N35" s="27"/>
      <c r="O35" s="66" t="s">
        <v>278</v>
      </c>
      <c r="P35" s="66"/>
      <c r="Q35" s="172"/>
      <c r="R35" s="206">
        <f t="shared" si="6"/>
        <v>10</v>
      </c>
      <c r="S35" s="206">
        <f t="shared" si="7"/>
        <v>10</v>
      </c>
      <c r="T35" s="206">
        <f t="shared" si="8"/>
        <v>10</v>
      </c>
      <c r="U35" s="206">
        <f t="shared" si="9"/>
        <v>10</v>
      </c>
      <c r="V35" s="206">
        <f t="shared" si="10"/>
        <v>10</v>
      </c>
      <c r="W35" s="206">
        <f t="shared" si="11"/>
        <v>10</v>
      </c>
    </row>
    <row r="36" spans="1:23" x14ac:dyDescent="0.25">
      <c r="B36" s="196" t="s">
        <v>858</v>
      </c>
      <c r="C36" s="197">
        <v>1</v>
      </c>
      <c r="D36" s="66">
        <v>4</v>
      </c>
      <c r="E36" s="66">
        <v>4175</v>
      </c>
      <c r="F36" s="71" t="s">
        <v>857</v>
      </c>
      <c r="G36" s="66" t="s">
        <v>303</v>
      </c>
      <c r="H36" s="66">
        <v>20</v>
      </c>
      <c r="I36" s="66">
        <v>20</v>
      </c>
      <c r="J36" s="66">
        <v>20</v>
      </c>
      <c r="K36" s="66">
        <v>20</v>
      </c>
      <c r="L36" s="66">
        <v>20</v>
      </c>
      <c r="M36" s="66">
        <v>20</v>
      </c>
      <c r="N36" s="27"/>
      <c r="O36" s="66" t="s">
        <v>278</v>
      </c>
      <c r="P36" s="66"/>
      <c r="Q36" s="172"/>
      <c r="R36" s="206">
        <f t="shared" si="6"/>
        <v>0</v>
      </c>
      <c r="S36" s="206">
        <f t="shared" si="7"/>
        <v>0</v>
      </c>
      <c r="T36" s="206">
        <f t="shared" si="8"/>
        <v>0</v>
      </c>
      <c r="U36" s="206">
        <f t="shared" si="9"/>
        <v>0</v>
      </c>
      <c r="V36" s="206">
        <f t="shared" si="10"/>
        <v>0</v>
      </c>
      <c r="W36" s="206">
        <f t="shared" si="11"/>
        <v>0</v>
      </c>
    </row>
    <row r="37" spans="1:23" x14ac:dyDescent="0.25">
      <c r="B37" s="196" t="s">
        <v>859</v>
      </c>
      <c r="C37" s="197">
        <v>1</v>
      </c>
      <c r="D37" s="66">
        <v>4</v>
      </c>
      <c r="E37" s="66">
        <v>4180</v>
      </c>
      <c r="F37" s="71" t="s">
        <v>856</v>
      </c>
      <c r="G37" s="66" t="s">
        <v>303</v>
      </c>
      <c r="H37" s="66">
        <v>20</v>
      </c>
      <c r="I37" s="66">
        <v>20</v>
      </c>
      <c r="J37" s="66">
        <v>20</v>
      </c>
      <c r="K37" s="66">
        <v>20</v>
      </c>
      <c r="L37" s="66">
        <v>20</v>
      </c>
      <c r="M37" s="66">
        <v>20</v>
      </c>
      <c r="N37" s="27"/>
      <c r="O37" s="66" t="s">
        <v>278</v>
      </c>
      <c r="P37" s="66"/>
      <c r="Q37" s="172"/>
      <c r="R37" s="206">
        <f t="shared" si="6"/>
        <v>0</v>
      </c>
      <c r="S37" s="206">
        <f t="shared" si="7"/>
        <v>0</v>
      </c>
      <c r="T37" s="206">
        <f t="shared" si="8"/>
        <v>0</v>
      </c>
      <c r="U37" s="206">
        <f t="shared" si="9"/>
        <v>0</v>
      </c>
      <c r="V37" s="206">
        <f t="shared" si="10"/>
        <v>0</v>
      </c>
      <c r="W37" s="206">
        <f t="shared" si="11"/>
        <v>0</v>
      </c>
    </row>
    <row r="38" spans="1:23" x14ac:dyDescent="0.25">
      <c r="B38" s="196"/>
      <c r="C38" s="197"/>
      <c r="D38" s="66">
        <v>4</v>
      </c>
      <c r="E38" s="66">
        <v>4185</v>
      </c>
      <c r="F38" s="28" t="s">
        <v>166</v>
      </c>
      <c r="G38" s="66"/>
      <c r="H38" s="66">
        <v>120</v>
      </c>
      <c r="I38" s="66">
        <v>120</v>
      </c>
      <c r="J38" s="66">
        <v>120</v>
      </c>
      <c r="K38" s="66">
        <v>120</v>
      </c>
      <c r="L38" s="66">
        <v>120</v>
      </c>
      <c r="M38" s="66">
        <v>120</v>
      </c>
      <c r="N38" s="27"/>
      <c r="O38" s="66" t="s">
        <v>278</v>
      </c>
      <c r="P38" s="66"/>
      <c r="Q38" s="172"/>
      <c r="R38" s="206">
        <f t="shared" si="6"/>
        <v>120</v>
      </c>
      <c r="S38" s="206">
        <f t="shared" si="7"/>
        <v>120</v>
      </c>
      <c r="T38" s="206">
        <f t="shared" si="8"/>
        <v>120</v>
      </c>
      <c r="U38" s="206">
        <f t="shared" si="9"/>
        <v>120</v>
      </c>
      <c r="V38" s="206">
        <f t="shared" si="10"/>
        <v>120</v>
      </c>
      <c r="W38" s="206">
        <f t="shared" si="11"/>
        <v>120</v>
      </c>
    </row>
    <row r="39" spans="1:23" x14ac:dyDescent="0.25">
      <c r="B39" s="140"/>
      <c r="C39" s="141"/>
      <c r="D39" s="66">
        <v>4</v>
      </c>
      <c r="E39" s="66">
        <v>4190</v>
      </c>
      <c r="F39" s="28" t="s">
        <v>122</v>
      </c>
      <c r="G39" s="66"/>
      <c r="H39" s="66">
        <v>30</v>
      </c>
      <c r="I39" s="66">
        <v>30</v>
      </c>
      <c r="J39" s="66">
        <v>30</v>
      </c>
      <c r="K39" s="66">
        <v>30</v>
      </c>
      <c r="L39" s="66">
        <v>30</v>
      </c>
      <c r="M39" s="66">
        <v>30</v>
      </c>
      <c r="N39" s="27"/>
      <c r="O39" s="48" t="s">
        <v>278</v>
      </c>
      <c r="P39" s="48"/>
      <c r="Q39" s="48"/>
      <c r="R39" s="206">
        <f t="shared" si="6"/>
        <v>30</v>
      </c>
      <c r="S39" s="206">
        <f t="shared" si="7"/>
        <v>30</v>
      </c>
      <c r="T39" s="206">
        <f t="shared" si="8"/>
        <v>30</v>
      </c>
      <c r="U39" s="206">
        <f t="shared" si="9"/>
        <v>30</v>
      </c>
      <c r="V39" s="206">
        <f t="shared" si="10"/>
        <v>30</v>
      </c>
      <c r="W39" s="206">
        <f t="shared" si="11"/>
        <v>30</v>
      </c>
    </row>
    <row r="40" spans="1:23" x14ac:dyDescent="0.25">
      <c r="B40" s="140"/>
      <c r="C40" s="141"/>
      <c r="D40" s="66">
        <v>4</v>
      </c>
      <c r="E40" s="66">
        <v>4195</v>
      </c>
      <c r="F40" s="28" t="s">
        <v>778</v>
      </c>
      <c r="G40" s="66"/>
      <c r="H40" s="66">
        <v>60</v>
      </c>
      <c r="I40" s="66">
        <v>60</v>
      </c>
      <c r="J40" s="66">
        <v>60</v>
      </c>
      <c r="K40" s="66">
        <v>60</v>
      </c>
      <c r="L40" s="66">
        <v>60</v>
      </c>
      <c r="M40" s="66">
        <v>60</v>
      </c>
      <c r="N40" s="27"/>
      <c r="O40" s="48" t="s">
        <v>306</v>
      </c>
      <c r="P40" s="48"/>
      <c r="Q40" s="48"/>
      <c r="R40" s="206">
        <f t="shared" si="6"/>
        <v>60</v>
      </c>
      <c r="S40" s="206">
        <f t="shared" si="7"/>
        <v>60</v>
      </c>
      <c r="T40" s="206">
        <f t="shared" si="8"/>
        <v>60</v>
      </c>
      <c r="U40" s="206">
        <f t="shared" si="9"/>
        <v>60</v>
      </c>
      <c r="V40" s="206">
        <f t="shared" si="10"/>
        <v>60</v>
      </c>
      <c r="W40" s="206">
        <f t="shared" si="11"/>
        <v>60</v>
      </c>
    </row>
    <row r="41" spans="1:23" x14ac:dyDescent="0.25">
      <c r="B41" s="144" t="s">
        <v>681</v>
      </c>
      <c r="C41" s="141"/>
      <c r="D41" s="66">
        <v>4</v>
      </c>
      <c r="E41" s="66">
        <v>4200</v>
      </c>
      <c r="F41" s="71" t="s">
        <v>145</v>
      </c>
      <c r="G41" s="66" t="s">
        <v>303</v>
      </c>
      <c r="H41" s="146">
        <v>7</v>
      </c>
      <c r="I41" s="146">
        <v>7</v>
      </c>
      <c r="J41" s="146">
        <v>7</v>
      </c>
      <c r="K41" s="146">
        <v>7</v>
      </c>
      <c r="L41" s="146">
        <v>7</v>
      </c>
      <c r="M41" s="146">
        <v>7</v>
      </c>
      <c r="N41" s="27"/>
      <c r="O41" s="48" t="s">
        <v>278</v>
      </c>
      <c r="P41" s="48"/>
      <c r="Q41" s="48"/>
      <c r="R41" s="206">
        <f t="shared" si="6"/>
        <v>0</v>
      </c>
      <c r="S41" s="206">
        <f t="shared" si="7"/>
        <v>0</v>
      </c>
      <c r="T41" s="206">
        <f t="shared" si="8"/>
        <v>0</v>
      </c>
      <c r="U41" s="206">
        <f t="shared" si="9"/>
        <v>0</v>
      </c>
      <c r="V41" s="206">
        <f t="shared" si="10"/>
        <v>0</v>
      </c>
      <c r="W41" s="206">
        <f t="shared" si="11"/>
        <v>0</v>
      </c>
    </row>
    <row r="42" spans="1:23" x14ac:dyDescent="0.25">
      <c r="B42" s="140"/>
      <c r="C42" s="141"/>
      <c r="D42" s="66">
        <v>4</v>
      </c>
      <c r="E42" s="66">
        <v>4205</v>
      </c>
      <c r="F42" s="28" t="s">
        <v>147</v>
      </c>
      <c r="G42" s="66"/>
      <c r="H42" s="66">
        <v>14</v>
      </c>
      <c r="I42" s="66">
        <v>14</v>
      </c>
      <c r="J42" s="66">
        <v>14</v>
      </c>
      <c r="K42" s="66">
        <v>14</v>
      </c>
      <c r="L42" s="66">
        <v>14</v>
      </c>
      <c r="M42" s="66">
        <v>14</v>
      </c>
      <c r="N42" s="27"/>
      <c r="O42" s="48" t="s">
        <v>278</v>
      </c>
      <c r="P42" s="48"/>
      <c r="Q42" s="48"/>
      <c r="R42" s="206">
        <f t="shared" si="6"/>
        <v>14</v>
      </c>
      <c r="S42" s="206">
        <f t="shared" si="7"/>
        <v>14</v>
      </c>
      <c r="T42" s="206">
        <f t="shared" si="8"/>
        <v>14</v>
      </c>
      <c r="U42" s="206">
        <f t="shared" si="9"/>
        <v>14</v>
      </c>
      <c r="V42" s="206">
        <f t="shared" si="10"/>
        <v>14</v>
      </c>
      <c r="W42" s="206">
        <f t="shared" si="11"/>
        <v>14</v>
      </c>
    </row>
    <row r="43" spans="1:23" x14ac:dyDescent="0.25">
      <c r="B43" s="140"/>
      <c r="C43" s="141"/>
      <c r="D43" s="66">
        <v>4</v>
      </c>
      <c r="E43" s="66">
        <v>4210</v>
      </c>
      <c r="F43" s="28" t="s">
        <v>148</v>
      </c>
      <c r="G43" s="66"/>
      <c r="H43" s="66">
        <v>5</v>
      </c>
      <c r="I43" s="66">
        <v>5</v>
      </c>
      <c r="J43" s="66">
        <v>5</v>
      </c>
      <c r="K43" s="66">
        <v>5</v>
      </c>
      <c r="L43" s="66">
        <v>5</v>
      </c>
      <c r="M43" s="66">
        <v>5</v>
      </c>
      <c r="N43" s="27"/>
      <c r="O43" s="48" t="s">
        <v>278</v>
      </c>
      <c r="P43" s="48"/>
      <c r="Q43" s="48"/>
      <c r="R43" s="206">
        <f t="shared" si="6"/>
        <v>5</v>
      </c>
      <c r="S43" s="206">
        <f t="shared" si="7"/>
        <v>5</v>
      </c>
      <c r="T43" s="206">
        <f t="shared" si="8"/>
        <v>5</v>
      </c>
      <c r="U43" s="206">
        <f t="shared" si="9"/>
        <v>5</v>
      </c>
      <c r="V43" s="206">
        <f t="shared" si="10"/>
        <v>5</v>
      </c>
      <c r="W43" s="206">
        <f t="shared" si="11"/>
        <v>5</v>
      </c>
    </row>
    <row r="44" spans="1:23" x14ac:dyDescent="0.25">
      <c r="A44" t="s">
        <v>865</v>
      </c>
      <c r="B44" s="140"/>
      <c r="C44" s="141"/>
      <c r="D44" s="66">
        <v>4</v>
      </c>
      <c r="E44" s="66">
        <v>4215</v>
      </c>
      <c r="F44" s="28" t="s">
        <v>149</v>
      </c>
      <c r="G44" s="66"/>
      <c r="H44" s="66">
        <v>15</v>
      </c>
      <c r="I44" s="66">
        <v>15</v>
      </c>
      <c r="J44" s="66">
        <v>15</v>
      </c>
      <c r="K44" s="66">
        <v>15</v>
      </c>
      <c r="L44" s="66">
        <v>15</v>
      </c>
      <c r="M44" s="66">
        <v>15</v>
      </c>
      <c r="N44" s="27"/>
      <c r="O44" s="48" t="s">
        <v>307</v>
      </c>
      <c r="P44" s="48"/>
      <c r="Q44" s="48"/>
      <c r="R44" s="206">
        <f t="shared" si="6"/>
        <v>15</v>
      </c>
      <c r="S44" s="206">
        <f t="shared" si="7"/>
        <v>15</v>
      </c>
      <c r="T44" s="206">
        <f t="shared" si="8"/>
        <v>15</v>
      </c>
      <c r="U44" s="206">
        <f t="shared" si="9"/>
        <v>15</v>
      </c>
      <c r="V44" s="206">
        <f t="shared" si="10"/>
        <v>15</v>
      </c>
      <c r="W44" s="206">
        <f t="shared" si="11"/>
        <v>15</v>
      </c>
    </row>
    <row r="45" spans="1:23" x14ac:dyDescent="0.25">
      <c r="A45" t="s">
        <v>865</v>
      </c>
      <c r="B45" s="93" t="s">
        <v>712</v>
      </c>
      <c r="C45" s="145">
        <v>1</v>
      </c>
      <c r="D45" s="66">
        <v>4</v>
      </c>
      <c r="E45" s="66">
        <v>4220</v>
      </c>
      <c r="F45" s="71" t="s">
        <v>406</v>
      </c>
      <c r="G45" s="66" t="s">
        <v>303</v>
      </c>
      <c r="H45" s="66">
        <v>2</v>
      </c>
      <c r="I45" s="66">
        <v>2</v>
      </c>
      <c r="J45" s="66">
        <v>2</v>
      </c>
      <c r="K45" s="66">
        <v>2</v>
      </c>
      <c r="L45" s="66">
        <v>2</v>
      </c>
      <c r="M45" s="66">
        <v>2</v>
      </c>
      <c r="N45" s="27"/>
      <c r="O45" s="66" t="s">
        <v>307</v>
      </c>
      <c r="P45" s="66"/>
      <c r="Q45" s="66"/>
      <c r="R45" s="206">
        <f t="shared" si="6"/>
        <v>0</v>
      </c>
      <c r="S45" s="206">
        <f t="shared" si="7"/>
        <v>0</v>
      </c>
      <c r="T45" s="206">
        <f t="shared" si="8"/>
        <v>0</v>
      </c>
      <c r="U45" s="206">
        <f t="shared" si="9"/>
        <v>0</v>
      </c>
      <c r="V45" s="206">
        <f t="shared" si="10"/>
        <v>0</v>
      </c>
      <c r="W45" s="206">
        <f t="shared" si="11"/>
        <v>0</v>
      </c>
    </row>
    <row r="46" spans="1:23" x14ac:dyDescent="0.25">
      <c r="A46" t="s">
        <v>865</v>
      </c>
      <c r="B46" s="140"/>
      <c r="C46" s="141"/>
      <c r="D46" s="66">
        <v>4</v>
      </c>
      <c r="E46" s="66">
        <v>4225</v>
      </c>
      <c r="F46" s="28" t="s">
        <v>150</v>
      </c>
      <c r="G46" s="66"/>
      <c r="H46" s="66">
        <v>5</v>
      </c>
      <c r="I46" s="66">
        <v>5</v>
      </c>
      <c r="J46" s="66">
        <v>5</v>
      </c>
      <c r="K46" s="66">
        <v>5</v>
      </c>
      <c r="L46" s="66">
        <v>5</v>
      </c>
      <c r="M46" s="66">
        <v>5</v>
      </c>
      <c r="N46" s="27"/>
      <c r="O46" s="48" t="s">
        <v>307</v>
      </c>
      <c r="P46" s="48"/>
      <c r="Q46" s="48"/>
      <c r="R46" s="206">
        <f t="shared" si="6"/>
        <v>5</v>
      </c>
      <c r="S46" s="206">
        <f t="shared" si="7"/>
        <v>5</v>
      </c>
      <c r="T46" s="206">
        <f t="shared" si="8"/>
        <v>5</v>
      </c>
      <c r="U46" s="206">
        <f t="shared" si="9"/>
        <v>5</v>
      </c>
      <c r="V46" s="206">
        <f t="shared" si="10"/>
        <v>5</v>
      </c>
      <c r="W46" s="206">
        <f t="shared" si="11"/>
        <v>5</v>
      </c>
    </row>
    <row r="47" spans="1:23" x14ac:dyDescent="0.25">
      <c r="B47" s="140"/>
      <c r="C47" s="141"/>
      <c r="D47" s="66">
        <v>4</v>
      </c>
      <c r="E47" s="66">
        <v>4230</v>
      </c>
      <c r="F47" s="28" t="s">
        <v>421</v>
      </c>
      <c r="G47" s="66"/>
      <c r="H47" s="66">
        <v>35</v>
      </c>
      <c r="I47" s="66">
        <v>35</v>
      </c>
      <c r="J47" s="66">
        <v>35</v>
      </c>
      <c r="K47" s="66">
        <v>35</v>
      </c>
      <c r="L47" s="66">
        <v>35</v>
      </c>
      <c r="M47" s="66">
        <v>35</v>
      </c>
      <c r="N47" s="27"/>
      <c r="O47" s="48" t="s">
        <v>278</v>
      </c>
      <c r="P47" s="48"/>
      <c r="Q47" s="48"/>
      <c r="R47" s="206">
        <f t="shared" si="6"/>
        <v>35</v>
      </c>
      <c r="S47" s="206">
        <f t="shared" si="7"/>
        <v>35</v>
      </c>
      <c r="T47" s="206">
        <f t="shared" si="8"/>
        <v>35</v>
      </c>
      <c r="U47" s="206">
        <f t="shared" si="9"/>
        <v>35</v>
      </c>
      <c r="V47" s="206">
        <f t="shared" si="10"/>
        <v>35</v>
      </c>
      <c r="W47" s="206">
        <f t="shared" si="11"/>
        <v>35</v>
      </c>
    </row>
    <row r="48" spans="1:23" x14ac:dyDescent="0.25">
      <c r="B48" s="144" t="s">
        <v>680</v>
      </c>
      <c r="C48" s="141">
        <v>1</v>
      </c>
      <c r="D48" s="66">
        <v>4</v>
      </c>
      <c r="E48" s="66">
        <v>4235</v>
      </c>
      <c r="F48" s="102" t="s">
        <v>422</v>
      </c>
      <c r="G48" s="66" t="s">
        <v>303</v>
      </c>
      <c r="H48" s="66">
        <v>2</v>
      </c>
      <c r="I48" s="66">
        <v>2</v>
      </c>
      <c r="J48" s="66">
        <v>2</v>
      </c>
      <c r="K48" s="66">
        <v>2</v>
      </c>
      <c r="L48" s="66">
        <v>2</v>
      </c>
      <c r="M48" s="66">
        <v>2</v>
      </c>
      <c r="N48" s="27"/>
      <c r="O48" s="66" t="s">
        <v>325</v>
      </c>
      <c r="P48" s="66"/>
      <c r="Q48" s="66"/>
      <c r="R48" s="206">
        <f t="shared" si="6"/>
        <v>0</v>
      </c>
      <c r="S48" s="206">
        <f t="shared" si="7"/>
        <v>0</v>
      </c>
      <c r="T48" s="206">
        <f t="shared" si="8"/>
        <v>0</v>
      </c>
      <c r="U48" s="206">
        <f t="shared" si="9"/>
        <v>0</v>
      </c>
      <c r="V48" s="206">
        <f t="shared" si="10"/>
        <v>0</v>
      </c>
      <c r="W48" s="206">
        <f t="shared" si="11"/>
        <v>0</v>
      </c>
    </row>
    <row r="49" spans="1:23" x14ac:dyDescent="0.25">
      <c r="B49" s="140"/>
      <c r="C49" s="141"/>
      <c r="D49" s="66">
        <v>4</v>
      </c>
      <c r="E49" s="66">
        <v>4240</v>
      </c>
      <c r="F49" s="28" t="s">
        <v>152</v>
      </c>
      <c r="G49" s="66"/>
      <c r="H49" s="66">
        <v>20</v>
      </c>
      <c r="I49" s="66">
        <v>20</v>
      </c>
      <c r="J49" s="66">
        <v>20</v>
      </c>
      <c r="K49" s="66">
        <v>20</v>
      </c>
      <c r="L49" s="66">
        <v>20</v>
      </c>
      <c r="M49" s="66">
        <v>20</v>
      </c>
      <c r="N49" s="27"/>
      <c r="O49" s="48" t="s">
        <v>306</v>
      </c>
      <c r="P49" s="48"/>
      <c r="Q49" s="48"/>
      <c r="R49" s="206">
        <f t="shared" si="6"/>
        <v>20</v>
      </c>
      <c r="S49" s="206">
        <f t="shared" si="7"/>
        <v>20</v>
      </c>
      <c r="T49" s="206">
        <f t="shared" si="8"/>
        <v>20</v>
      </c>
      <c r="U49" s="206">
        <f t="shared" si="9"/>
        <v>20</v>
      </c>
      <c r="V49" s="206">
        <f t="shared" si="10"/>
        <v>20</v>
      </c>
      <c r="W49" s="206">
        <f t="shared" si="11"/>
        <v>20</v>
      </c>
    </row>
    <row r="50" spans="1:23" x14ac:dyDescent="0.25">
      <c r="B50" s="140"/>
      <c r="C50" s="141"/>
      <c r="D50" s="66">
        <v>4</v>
      </c>
      <c r="E50" s="66">
        <v>4245</v>
      </c>
      <c r="F50" s="28" t="s">
        <v>418</v>
      </c>
      <c r="G50" s="66"/>
      <c r="H50" s="66">
        <v>30</v>
      </c>
      <c r="I50" s="66">
        <v>30</v>
      </c>
      <c r="J50" s="66">
        <v>30</v>
      </c>
      <c r="K50" s="66">
        <v>30</v>
      </c>
      <c r="L50" s="66">
        <v>30</v>
      </c>
      <c r="M50" s="66">
        <v>45</v>
      </c>
      <c r="N50" s="27"/>
      <c r="O50" s="48" t="s">
        <v>741</v>
      </c>
      <c r="P50" s="48"/>
      <c r="Q50" s="48"/>
      <c r="R50" s="206">
        <f t="shared" si="6"/>
        <v>30</v>
      </c>
      <c r="S50" s="206">
        <f t="shared" si="7"/>
        <v>30</v>
      </c>
      <c r="T50" s="206">
        <f t="shared" si="8"/>
        <v>30</v>
      </c>
      <c r="U50" s="206">
        <f t="shared" si="9"/>
        <v>30</v>
      </c>
      <c r="V50" s="206">
        <f t="shared" si="10"/>
        <v>30</v>
      </c>
      <c r="W50" s="206">
        <f t="shared" si="11"/>
        <v>45</v>
      </c>
    </row>
    <row r="51" spans="1:23" x14ac:dyDescent="0.25">
      <c r="B51" s="144" t="s">
        <v>593</v>
      </c>
      <c r="C51" s="141">
        <v>1</v>
      </c>
      <c r="D51" s="66">
        <v>4</v>
      </c>
      <c r="E51" s="66">
        <v>4250</v>
      </c>
      <c r="F51" s="71" t="s">
        <v>751</v>
      </c>
      <c r="G51" s="66" t="s">
        <v>303</v>
      </c>
      <c r="H51" s="66">
        <v>8</v>
      </c>
      <c r="I51" s="66">
        <v>8</v>
      </c>
      <c r="J51" s="66">
        <v>8</v>
      </c>
      <c r="K51" s="66">
        <v>8</v>
      </c>
      <c r="L51" s="66">
        <v>8</v>
      </c>
      <c r="M51" s="66">
        <v>8</v>
      </c>
      <c r="N51" s="27"/>
      <c r="O51" s="66" t="s">
        <v>741</v>
      </c>
      <c r="P51" s="66"/>
      <c r="Q51" s="66"/>
      <c r="R51" s="206">
        <f t="shared" si="6"/>
        <v>0</v>
      </c>
      <c r="S51" s="206">
        <f t="shared" si="7"/>
        <v>0</v>
      </c>
      <c r="T51" s="206">
        <f t="shared" si="8"/>
        <v>0</v>
      </c>
      <c r="U51" s="206">
        <f t="shared" si="9"/>
        <v>0</v>
      </c>
      <c r="V51" s="206">
        <f t="shared" si="10"/>
        <v>0</v>
      </c>
      <c r="W51" s="206">
        <f t="shared" si="11"/>
        <v>0</v>
      </c>
    </row>
    <row r="52" spans="1:23" x14ac:dyDescent="0.25">
      <c r="B52" s="144" t="s">
        <v>592</v>
      </c>
      <c r="C52" s="145">
        <v>1</v>
      </c>
      <c r="D52" s="66">
        <v>4</v>
      </c>
      <c r="E52" s="66">
        <v>4255</v>
      </c>
      <c r="F52" s="71" t="s">
        <v>752</v>
      </c>
      <c r="G52" s="66" t="s">
        <v>303</v>
      </c>
      <c r="H52" s="66">
        <v>8</v>
      </c>
      <c r="I52" s="66">
        <v>8</v>
      </c>
      <c r="J52" s="66">
        <v>8</v>
      </c>
      <c r="K52" s="66">
        <v>8</v>
      </c>
      <c r="L52" s="66">
        <v>8</v>
      </c>
      <c r="M52" s="66">
        <v>8</v>
      </c>
      <c r="N52" s="27"/>
      <c r="O52" s="66" t="s">
        <v>741</v>
      </c>
      <c r="P52" s="66"/>
      <c r="Q52" s="66"/>
      <c r="R52" s="206">
        <f t="shared" si="6"/>
        <v>0</v>
      </c>
      <c r="S52" s="206">
        <f t="shared" si="7"/>
        <v>0</v>
      </c>
      <c r="T52" s="206">
        <f t="shared" si="8"/>
        <v>0</v>
      </c>
      <c r="U52" s="206">
        <f t="shared" si="9"/>
        <v>0</v>
      </c>
      <c r="V52" s="206">
        <f t="shared" si="10"/>
        <v>0</v>
      </c>
      <c r="W52" s="206">
        <f t="shared" si="11"/>
        <v>0</v>
      </c>
    </row>
    <row r="53" spans="1:23" x14ac:dyDescent="0.25">
      <c r="B53" s="140"/>
      <c r="C53" s="141"/>
      <c r="D53" s="66">
        <v>4</v>
      </c>
      <c r="E53" s="66">
        <v>4260</v>
      </c>
      <c r="F53" s="28" t="s">
        <v>155</v>
      </c>
      <c r="G53" s="66"/>
      <c r="H53" s="146">
        <v>20</v>
      </c>
      <c r="I53" s="146">
        <v>20</v>
      </c>
      <c r="J53" s="146">
        <v>20</v>
      </c>
      <c r="K53" s="146">
        <v>20</v>
      </c>
      <c r="L53" s="146">
        <v>20</v>
      </c>
      <c r="M53" s="146">
        <v>25</v>
      </c>
      <c r="N53" s="27"/>
      <c r="O53" s="48" t="s">
        <v>741</v>
      </c>
      <c r="P53" s="48"/>
      <c r="Q53" s="48"/>
      <c r="R53" s="206">
        <f t="shared" si="6"/>
        <v>20</v>
      </c>
      <c r="S53" s="206">
        <f t="shared" si="7"/>
        <v>20</v>
      </c>
      <c r="T53" s="206">
        <f t="shared" si="8"/>
        <v>20</v>
      </c>
      <c r="U53" s="206">
        <f t="shared" si="9"/>
        <v>20</v>
      </c>
      <c r="V53" s="206">
        <f t="shared" si="10"/>
        <v>20</v>
      </c>
      <c r="W53" s="206">
        <f t="shared" si="11"/>
        <v>25</v>
      </c>
    </row>
    <row r="54" spans="1:23" x14ac:dyDescent="0.25">
      <c r="B54" s="140"/>
      <c r="C54" s="141"/>
      <c r="D54" s="66">
        <v>4</v>
      </c>
      <c r="E54" s="66">
        <v>4265</v>
      </c>
      <c r="F54" s="28" t="s">
        <v>156</v>
      </c>
      <c r="G54" s="66"/>
      <c r="H54" s="66">
        <v>45</v>
      </c>
      <c r="I54" s="66">
        <v>50</v>
      </c>
      <c r="J54" s="66">
        <v>45</v>
      </c>
      <c r="K54" s="66">
        <v>50</v>
      </c>
      <c r="L54" s="66">
        <v>55</v>
      </c>
      <c r="M54" s="66">
        <v>55</v>
      </c>
      <c r="N54" s="27"/>
      <c r="O54" s="48" t="s">
        <v>741</v>
      </c>
      <c r="P54" s="48"/>
      <c r="Q54" s="48"/>
      <c r="R54" s="206">
        <f t="shared" si="6"/>
        <v>45</v>
      </c>
      <c r="S54" s="206">
        <f t="shared" si="7"/>
        <v>50</v>
      </c>
      <c r="T54" s="206">
        <f t="shared" si="8"/>
        <v>45</v>
      </c>
      <c r="U54" s="206">
        <f t="shared" si="9"/>
        <v>50</v>
      </c>
      <c r="V54" s="206">
        <f t="shared" si="10"/>
        <v>55</v>
      </c>
      <c r="W54" s="206">
        <f t="shared" si="11"/>
        <v>55</v>
      </c>
    </row>
    <row r="55" spans="1:23" x14ac:dyDescent="0.25">
      <c r="B55" s="144" t="s">
        <v>548</v>
      </c>
      <c r="C55" s="141">
        <v>1</v>
      </c>
      <c r="D55" s="66">
        <v>4</v>
      </c>
      <c r="E55" s="66">
        <v>4270</v>
      </c>
      <c r="F55" s="71" t="s">
        <v>734</v>
      </c>
      <c r="G55" s="66" t="s">
        <v>303</v>
      </c>
      <c r="H55" s="146">
        <v>31</v>
      </c>
      <c r="I55" s="146">
        <v>31</v>
      </c>
      <c r="J55" s="146">
        <v>31</v>
      </c>
      <c r="K55" s="146">
        <v>31</v>
      </c>
      <c r="L55" s="146">
        <v>31</v>
      </c>
      <c r="M55" s="146">
        <v>31</v>
      </c>
      <c r="N55" s="146"/>
      <c r="O55" s="48" t="s">
        <v>325</v>
      </c>
      <c r="P55" s="48"/>
      <c r="Q55" s="48"/>
      <c r="R55" s="206">
        <f t="shared" si="6"/>
        <v>0</v>
      </c>
      <c r="S55" s="206">
        <f t="shared" si="7"/>
        <v>0</v>
      </c>
      <c r="T55" s="206">
        <f t="shared" si="8"/>
        <v>0</v>
      </c>
      <c r="U55" s="206">
        <f t="shared" si="9"/>
        <v>0</v>
      </c>
      <c r="V55" s="206">
        <f t="shared" si="10"/>
        <v>0</v>
      </c>
      <c r="W55" s="206">
        <f t="shared" si="11"/>
        <v>0</v>
      </c>
    </row>
    <row r="56" spans="1:23" x14ac:dyDescent="0.25">
      <c r="B56" s="144" t="s">
        <v>548</v>
      </c>
      <c r="C56" s="145">
        <v>2</v>
      </c>
      <c r="D56" s="66">
        <v>4</v>
      </c>
      <c r="E56" s="66">
        <v>4275</v>
      </c>
      <c r="F56" s="71" t="s">
        <v>735</v>
      </c>
      <c r="G56" s="66"/>
      <c r="H56" s="146">
        <v>31</v>
      </c>
      <c r="I56" s="146">
        <v>31</v>
      </c>
      <c r="J56" s="146">
        <v>31</v>
      </c>
      <c r="K56" s="146">
        <v>31</v>
      </c>
      <c r="L56" s="146">
        <v>31</v>
      </c>
      <c r="M56" s="146">
        <v>31</v>
      </c>
      <c r="N56" s="36"/>
      <c r="O56" s="66" t="s">
        <v>325</v>
      </c>
      <c r="P56" s="66"/>
      <c r="Q56" s="66"/>
      <c r="R56" s="206">
        <f t="shared" si="6"/>
        <v>31</v>
      </c>
      <c r="S56" s="206">
        <f t="shared" si="7"/>
        <v>31</v>
      </c>
      <c r="T56" s="206">
        <f t="shared" si="8"/>
        <v>31</v>
      </c>
      <c r="U56" s="206">
        <f t="shared" si="9"/>
        <v>31</v>
      </c>
      <c r="V56" s="206">
        <f t="shared" si="10"/>
        <v>31</v>
      </c>
      <c r="W56" s="206">
        <f t="shared" si="11"/>
        <v>31</v>
      </c>
    </row>
    <row r="57" spans="1:23" x14ac:dyDescent="0.25">
      <c r="B57" s="140"/>
      <c r="C57" s="141"/>
      <c r="D57" s="66">
        <v>4</v>
      </c>
      <c r="E57" s="66">
        <v>4280</v>
      </c>
      <c r="F57" s="28" t="s">
        <v>167</v>
      </c>
      <c r="G57" s="66"/>
      <c r="H57" s="66">
        <v>60</v>
      </c>
      <c r="I57" s="66">
        <v>60</v>
      </c>
      <c r="J57" s="66">
        <v>60</v>
      </c>
      <c r="K57" s="66">
        <v>60</v>
      </c>
      <c r="L57" s="66">
        <v>60</v>
      </c>
      <c r="M57" s="66">
        <v>60</v>
      </c>
      <c r="N57" s="27"/>
      <c r="O57" s="48" t="s">
        <v>278</v>
      </c>
      <c r="P57" s="48"/>
      <c r="Q57" s="48"/>
      <c r="R57" s="206">
        <f t="shared" si="6"/>
        <v>60</v>
      </c>
      <c r="S57" s="206">
        <f t="shared" si="7"/>
        <v>60</v>
      </c>
      <c r="T57" s="206">
        <f t="shared" si="8"/>
        <v>60</v>
      </c>
      <c r="U57" s="206">
        <f t="shared" si="9"/>
        <v>60</v>
      </c>
      <c r="V57" s="206">
        <f t="shared" si="10"/>
        <v>60</v>
      </c>
      <c r="W57" s="206">
        <f t="shared" si="11"/>
        <v>60</v>
      </c>
    </row>
    <row r="58" spans="1:23" x14ac:dyDescent="0.25">
      <c r="B58" s="163" t="s">
        <v>672</v>
      </c>
      <c r="C58" s="141">
        <v>1</v>
      </c>
      <c r="D58" s="66">
        <v>4</v>
      </c>
      <c r="E58" s="66">
        <v>4285</v>
      </c>
      <c r="F58" s="71" t="s">
        <v>168</v>
      </c>
      <c r="G58" s="66" t="s">
        <v>303</v>
      </c>
      <c r="H58" s="146">
        <v>10</v>
      </c>
      <c r="I58" s="146">
        <v>10</v>
      </c>
      <c r="J58" s="146">
        <v>10</v>
      </c>
      <c r="K58" s="146">
        <v>10</v>
      </c>
      <c r="L58" s="146">
        <v>10</v>
      </c>
      <c r="M58" s="146">
        <v>10</v>
      </c>
      <c r="N58" s="27"/>
      <c r="O58" s="48" t="s">
        <v>741</v>
      </c>
      <c r="P58" s="48"/>
      <c r="Q58" s="48"/>
      <c r="R58" s="206">
        <f t="shared" si="6"/>
        <v>0</v>
      </c>
      <c r="S58" s="206">
        <f t="shared" si="7"/>
        <v>0</v>
      </c>
      <c r="T58" s="206">
        <f t="shared" si="8"/>
        <v>0</v>
      </c>
      <c r="U58" s="206">
        <f t="shared" si="9"/>
        <v>0</v>
      </c>
      <c r="V58" s="206">
        <f t="shared" si="10"/>
        <v>0</v>
      </c>
      <c r="W58" s="206">
        <f t="shared" si="11"/>
        <v>0</v>
      </c>
    </row>
    <row r="59" spans="1:23" x14ac:dyDescent="0.25">
      <c r="B59" s="140"/>
      <c r="C59" s="141"/>
      <c r="D59" s="66">
        <v>4</v>
      </c>
      <c r="E59" s="66">
        <v>4290</v>
      </c>
      <c r="F59" s="28" t="s">
        <v>383</v>
      </c>
      <c r="G59" s="66"/>
      <c r="H59" s="66">
        <v>5</v>
      </c>
      <c r="I59" s="66">
        <v>5</v>
      </c>
      <c r="J59" s="66">
        <v>5</v>
      </c>
      <c r="K59" s="66">
        <v>5</v>
      </c>
      <c r="L59" s="66">
        <v>5</v>
      </c>
      <c r="M59" s="66">
        <v>5</v>
      </c>
      <c r="N59" s="27"/>
      <c r="O59" s="48" t="s">
        <v>325</v>
      </c>
      <c r="P59" s="48"/>
      <c r="Q59" s="48"/>
      <c r="R59" s="206">
        <f t="shared" si="6"/>
        <v>5</v>
      </c>
      <c r="S59" s="206">
        <f t="shared" si="7"/>
        <v>5</v>
      </c>
      <c r="T59" s="206">
        <f t="shared" si="8"/>
        <v>5</v>
      </c>
      <c r="U59" s="206">
        <f t="shared" si="9"/>
        <v>5</v>
      </c>
      <c r="V59" s="206">
        <f t="shared" si="10"/>
        <v>5</v>
      </c>
      <c r="W59" s="206">
        <f t="shared" si="11"/>
        <v>5</v>
      </c>
    </row>
    <row r="60" spans="1:23" x14ac:dyDescent="0.25">
      <c r="A60" t="s">
        <v>865</v>
      </c>
      <c r="B60" s="144" t="s">
        <v>772</v>
      </c>
      <c r="C60" s="144">
        <v>1</v>
      </c>
      <c r="D60" s="66">
        <v>4</v>
      </c>
      <c r="E60" s="66">
        <v>4295</v>
      </c>
      <c r="F60" s="127" t="s">
        <v>740</v>
      </c>
      <c r="G60" s="66" t="s">
        <v>303</v>
      </c>
      <c r="H60" s="66">
        <v>30</v>
      </c>
      <c r="I60" s="66">
        <v>30</v>
      </c>
      <c r="J60" s="66">
        <v>30</v>
      </c>
      <c r="K60" s="66">
        <v>30</v>
      </c>
      <c r="L60" s="66">
        <v>30</v>
      </c>
      <c r="M60" s="66">
        <v>30</v>
      </c>
      <c r="N60" s="27"/>
      <c r="O60" s="66" t="s">
        <v>307</v>
      </c>
      <c r="P60" s="48"/>
      <c r="Q60" s="48"/>
      <c r="R60" s="206">
        <f t="shared" si="6"/>
        <v>0</v>
      </c>
      <c r="S60" s="206">
        <f t="shared" si="7"/>
        <v>0</v>
      </c>
      <c r="T60" s="206">
        <f t="shared" si="8"/>
        <v>0</v>
      </c>
      <c r="U60" s="206">
        <f t="shared" si="9"/>
        <v>0</v>
      </c>
      <c r="V60" s="206">
        <f t="shared" si="10"/>
        <v>0</v>
      </c>
      <c r="W60" s="206">
        <f t="shared" si="11"/>
        <v>0</v>
      </c>
    </row>
    <row r="61" spans="1:23" x14ac:dyDescent="0.25">
      <c r="A61" t="s">
        <v>865</v>
      </c>
      <c r="B61" s="144" t="s">
        <v>773</v>
      </c>
      <c r="C61" s="144">
        <v>1</v>
      </c>
      <c r="D61" s="66">
        <v>4</v>
      </c>
      <c r="E61" s="66">
        <v>4300</v>
      </c>
      <c r="F61" s="127" t="s">
        <v>736</v>
      </c>
      <c r="G61" s="66" t="s">
        <v>303</v>
      </c>
      <c r="H61" s="66">
        <v>30</v>
      </c>
      <c r="I61" s="66">
        <v>30</v>
      </c>
      <c r="J61" s="66">
        <v>30</v>
      </c>
      <c r="K61" s="66">
        <v>30</v>
      </c>
      <c r="L61" s="66">
        <v>30</v>
      </c>
      <c r="M61" s="66">
        <v>30</v>
      </c>
      <c r="N61" s="27"/>
      <c r="O61" s="66" t="s">
        <v>307</v>
      </c>
      <c r="P61" s="66"/>
      <c r="Q61" s="66"/>
      <c r="R61" s="206">
        <f t="shared" si="6"/>
        <v>0</v>
      </c>
      <c r="S61" s="206">
        <f t="shared" si="7"/>
        <v>0</v>
      </c>
      <c r="T61" s="206">
        <f t="shared" si="8"/>
        <v>0</v>
      </c>
      <c r="U61" s="206">
        <f t="shared" si="9"/>
        <v>0</v>
      </c>
      <c r="V61" s="206">
        <f t="shared" si="10"/>
        <v>0</v>
      </c>
      <c r="W61" s="206">
        <f t="shared" si="11"/>
        <v>0</v>
      </c>
    </row>
    <row r="62" spans="1:23" x14ac:dyDescent="0.25">
      <c r="A62" t="s">
        <v>865</v>
      </c>
      <c r="B62" s="144" t="s">
        <v>774</v>
      </c>
      <c r="C62" s="144">
        <v>1</v>
      </c>
      <c r="D62" s="66">
        <v>4</v>
      </c>
      <c r="E62" s="66">
        <v>4305</v>
      </c>
      <c r="F62" s="127" t="s">
        <v>737</v>
      </c>
      <c r="G62" s="66" t="s">
        <v>303</v>
      </c>
      <c r="H62" s="66">
        <v>30</v>
      </c>
      <c r="I62" s="66">
        <v>30</v>
      </c>
      <c r="J62" s="66">
        <v>30</v>
      </c>
      <c r="K62" s="66">
        <v>30</v>
      </c>
      <c r="L62" s="66">
        <v>30</v>
      </c>
      <c r="M62" s="66">
        <v>30</v>
      </c>
      <c r="N62" s="27"/>
      <c r="O62" s="66" t="s">
        <v>307</v>
      </c>
      <c r="P62" s="66"/>
      <c r="Q62" s="66"/>
      <c r="R62" s="206">
        <f t="shared" si="6"/>
        <v>0</v>
      </c>
      <c r="S62" s="206">
        <f t="shared" si="7"/>
        <v>0</v>
      </c>
      <c r="T62" s="206">
        <f t="shared" si="8"/>
        <v>0</v>
      </c>
      <c r="U62" s="206">
        <f t="shared" si="9"/>
        <v>0</v>
      </c>
      <c r="V62" s="206">
        <f t="shared" si="10"/>
        <v>0</v>
      </c>
      <c r="W62" s="206">
        <f t="shared" si="11"/>
        <v>0</v>
      </c>
    </row>
    <row r="63" spans="1:23" x14ac:dyDescent="0.25">
      <c r="A63" t="s">
        <v>865</v>
      </c>
      <c r="B63" s="144" t="s">
        <v>775</v>
      </c>
      <c r="C63" s="144">
        <v>1</v>
      </c>
      <c r="D63" s="66">
        <v>4</v>
      </c>
      <c r="E63" s="66">
        <v>4310</v>
      </c>
      <c r="F63" s="127" t="s">
        <v>738</v>
      </c>
      <c r="G63" s="66" t="s">
        <v>303</v>
      </c>
      <c r="H63" s="66">
        <v>30</v>
      </c>
      <c r="I63" s="66">
        <v>30</v>
      </c>
      <c r="J63" s="66">
        <v>30</v>
      </c>
      <c r="K63" s="66">
        <v>30</v>
      </c>
      <c r="L63" s="66">
        <v>30</v>
      </c>
      <c r="M63" s="66">
        <v>30</v>
      </c>
      <c r="N63" s="27"/>
      <c r="O63" s="66" t="s">
        <v>307</v>
      </c>
      <c r="P63" s="66"/>
      <c r="Q63" s="66"/>
      <c r="R63" s="206">
        <f t="shared" si="6"/>
        <v>0</v>
      </c>
      <c r="S63" s="206">
        <f t="shared" si="7"/>
        <v>0</v>
      </c>
      <c r="T63" s="206">
        <f t="shared" si="8"/>
        <v>0</v>
      </c>
      <c r="U63" s="206">
        <f t="shared" si="9"/>
        <v>0</v>
      </c>
      <c r="V63" s="206">
        <f t="shared" si="10"/>
        <v>0</v>
      </c>
      <c r="W63" s="206">
        <f t="shared" si="11"/>
        <v>0</v>
      </c>
    </row>
    <row r="64" spans="1:23" x14ac:dyDescent="0.25">
      <c r="A64" t="s">
        <v>865</v>
      </c>
      <c r="B64" s="144" t="s">
        <v>776</v>
      </c>
      <c r="C64" s="144">
        <v>1</v>
      </c>
      <c r="D64" s="66">
        <v>4</v>
      </c>
      <c r="E64" s="66">
        <v>4315</v>
      </c>
      <c r="F64" s="127" t="s">
        <v>739</v>
      </c>
      <c r="G64" s="66" t="s">
        <v>303</v>
      </c>
      <c r="H64" s="66">
        <v>30</v>
      </c>
      <c r="I64" s="66">
        <v>30</v>
      </c>
      <c r="J64" s="66">
        <v>30</v>
      </c>
      <c r="K64" s="66">
        <v>30</v>
      </c>
      <c r="L64" s="66">
        <v>30</v>
      </c>
      <c r="M64" s="66">
        <v>30</v>
      </c>
      <c r="N64" s="27"/>
      <c r="O64" s="66" t="s">
        <v>307</v>
      </c>
      <c r="P64" s="66"/>
      <c r="Q64" s="66"/>
      <c r="R64" s="206">
        <f t="shared" si="6"/>
        <v>0</v>
      </c>
      <c r="S64" s="206">
        <f t="shared" si="7"/>
        <v>0</v>
      </c>
      <c r="T64" s="206">
        <f t="shared" si="8"/>
        <v>0</v>
      </c>
      <c r="U64" s="206">
        <f t="shared" si="9"/>
        <v>0</v>
      </c>
      <c r="V64" s="206">
        <f t="shared" si="10"/>
        <v>0</v>
      </c>
      <c r="W64" s="206">
        <f t="shared" si="11"/>
        <v>0</v>
      </c>
    </row>
    <row r="65" spans="2:23" x14ac:dyDescent="0.25">
      <c r="B65" s="140"/>
      <c r="C65" s="141"/>
      <c r="D65" s="66">
        <v>4</v>
      </c>
      <c r="E65" s="66">
        <v>4320</v>
      </c>
      <c r="F65" s="28" t="s">
        <v>172</v>
      </c>
      <c r="G65" s="66"/>
      <c r="H65" s="146">
        <v>8</v>
      </c>
      <c r="I65" s="146">
        <v>8</v>
      </c>
      <c r="J65" s="146">
        <v>8</v>
      </c>
      <c r="K65" s="146">
        <v>8</v>
      </c>
      <c r="L65" s="146">
        <v>8</v>
      </c>
      <c r="M65" s="146">
        <v>8</v>
      </c>
      <c r="N65" s="27"/>
      <c r="O65" s="48" t="s">
        <v>741</v>
      </c>
      <c r="P65" s="48"/>
      <c r="Q65" s="48"/>
      <c r="R65" s="206">
        <f t="shared" si="6"/>
        <v>8</v>
      </c>
      <c r="S65" s="206">
        <f t="shared" si="7"/>
        <v>8</v>
      </c>
      <c r="T65" s="206">
        <f t="shared" si="8"/>
        <v>8</v>
      </c>
      <c r="U65" s="206">
        <f t="shared" si="9"/>
        <v>8</v>
      </c>
      <c r="V65" s="206">
        <f t="shared" si="10"/>
        <v>8</v>
      </c>
      <c r="W65" s="206">
        <f t="shared" si="11"/>
        <v>8</v>
      </c>
    </row>
    <row r="66" spans="2:23" x14ac:dyDescent="0.25">
      <c r="B66" s="140"/>
      <c r="C66" s="141"/>
      <c r="D66" s="66">
        <v>4</v>
      </c>
      <c r="E66" s="66">
        <v>4325</v>
      </c>
      <c r="F66" s="28" t="s">
        <v>173</v>
      </c>
      <c r="G66" s="66"/>
      <c r="H66" s="146">
        <v>5</v>
      </c>
      <c r="I66" s="146">
        <v>5</v>
      </c>
      <c r="J66" s="146">
        <v>5</v>
      </c>
      <c r="K66" s="146">
        <v>5</v>
      </c>
      <c r="L66" s="146">
        <v>5</v>
      </c>
      <c r="M66" s="146">
        <v>5</v>
      </c>
      <c r="N66" s="27"/>
      <c r="O66" s="48" t="s">
        <v>741</v>
      </c>
      <c r="P66" s="48"/>
      <c r="Q66" s="48"/>
      <c r="R66" s="206">
        <f t="shared" si="6"/>
        <v>5</v>
      </c>
      <c r="S66" s="206">
        <f t="shared" si="7"/>
        <v>5</v>
      </c>
      <c r="T66" s="206">
        <f t="shared" si="8"/>
        <v>5</v>
      </c>
      <c r="U66" s="206">
        <f t="shared" si="9"/>
        <v>5</v>
      </c>
      <c r="V66" s="206">
        <f t="shared" si="10"/>
        <v>5</v>
      </c>
      <c r="W66" s="206">
        <f t="shared" si="11"/>
        <v>5</v>
      </c>
    </row>
    <row r="67" spans="2:23" x14ac:dyDescent="0.25">
      <c r="B67" s="140"/>
      <c r="C67" s="141"/>
      <c r="D67" s="66">
        <v>4</v>
      </c>
      <c r="E67" s="66">
        <v>4330</v>
      </c>
      <c r="F67" s="28" t="s">
        <v>174</v>
      </c>
      <c r="G67" s="66"/>
      <c r="H67" s="146">
        <v>5</v>
      </c>
      <c r="I67" s="146">
        <v>5</v>
      </c>
      <c r="J67" s="146">
        <v>5</v>
      </c>
      <c r="K67" s="146">
        <v>5</v>
      </c>
      <c r="L67" s="146">
        <v>5</v>
      </c>
      <c r="M67" s="146">
        <v>5</v>
      </c>
      <c r="N67" s="27"/>
      <c r="O67" s="48" t="s">
        <v>741</v>
      </c>
      <c r="P67" s="48"/>
      <c r="Q67" s="48"/>
      <c r="R67" s="206">
        <f t="shared" ref="R67:R96" si="12">IF($G67="*",0,H67)</f>
        <v>5</v>
      </c>
      <c r="S67" s="206">
        <f t="shared" ref="S67:S96" si="13">IF($G67="*",0,I67)</f>
        <v>5</v>
      </c>
      <c r="T67" s="206">
        <f t="shared" ref="T67:T96" si="14">IF($G67="*",0,J67)</f>
        <v>5</v>
      </c>
      <c r="U67" s="206">
        <f t="shared" ref="U67:U96" si="15">IF($G67="*",0,K67)</f>
        <v>5</v>
      </c>
      <c r="V67" s="206">
        <f t="shared" ref="V67:V96" si="16">IF($G67="*",0,L67)</f>
        <v>5</v>
      </c>
      <c r="W67" s="206">
        <f t="shared" ref="W67:W96" si="17">IF($G67="*",0,M67)</f>
        <v>5</v>
      </c>
    </row>
    <row r="68" spans="2:23" x14ac:dyDescent="0.25">
      <c r="B68" s="140"/>
      <c r="C68" s="141"/>
      <c r="D68" s="66">
        <v>4</v>
      </c>
      <c r="E68" s="66">
        <v>4335</v>
      </c>
      <c r="F68" s="28" t="s">
        <v>201</v>
      </c>
      <c r="G68" s="66"/>
      <c r="H68" s="198">
        <v>5</v>
      </c>
      <c r="I68" s="198">
        <v>5</v>
      </c>
      <c r="J68" s="198">
        <v>5</v>
      </c>
      <c r="K68" s="198">
        <v>5</v>
      </c>
      <c r="L68" s="198">
        <v>5</v>
      </c>
      <c r="M68" s="198">
        <v>5</v>
      </c>
      <c r="O68" s="199" t="s">
        <v>741</v>
      </c>
      <c r="P68" s="48"/>
      <c r="Q68" s="48"/>
      <c r="R68" s="206">
        <f t="shared" si="12"/>
        <v>5</v>
      </c>
      <c r="S68" s="206">
        <f t="shared" si="13"/>
        <v>5</v>
      </c>
      <c r="T68" s="206">
        <f t="shared" si="14"/>
        <v>5</v>
      </c>
      <c r="U68" s="206">
        <f t="shared" si="15"/>
        <v>5</v>
      </c>
      <c r="V68" s="206">
        <f t="shared" si="16"/>
        <v>5</v>
      </c>
      <c r="W68" s="206">
        <f t="shared" si="17"/>
        <v>5</v>
      </c>
    </row>
    <row r="69" spans="2:23" x14ac:dyDescent="0.25">
      <c r="B69" s="140"/>
      <c r="C69" s="141"/>
      <c r="D69" s="66">
        <v>4</v>
      </c>
      <c r="E69" s="66">
        <v>4340</v>
      </c>
      <c r="F69" s="28" t="s">
        <v>779</v>
      </c>
      <c r="G69" s="66"/>
      <c r="H69" s="146">
        <v>25</v>
      </c>
      <c r="I69" s="146">
        <v>25</v>
      </c>
      <c r="J69" s="146">
        <v>25</v>
      </c>
      <c r="K69" s="146">
        <v>25</v>
      </c>
      <c r="L69" s="146">
        <v>25</v>
      </c>
      <c r="M69" s="146">
        <v>25</v>
      </c>
      <c r="N69" s="100">
        <v>25</v>
      </c>
      <c r="O69" s="48" t="s">
        <v>278</v>
      </c>
      <c r="P69" s="48"/>
      <c r="Q69" s="48"/>
      <c r="R69" s="206">
        <f t="shared" si="12"/>
        <v>25</v>
      </c>
      <c r="S69" s="206">
        <f t="shared" si="13"/>
        <v>25</v>
      </c>
      <c r="T69" s="206">
        <f t="shared" si="14"/>
        <v>25</v>
      </c>
      <c r="U69" s="206">
        <f t="shared" si="15"/>
        <v>25</v>
      </c>
      <c r="V69" s="206">
        <f t="shared" si="16"/>
        <v>25</v>
      </c>
      <c r="W69" s="206">
        <f t="shared" si="17"/>
        <v>25</v>
      </c>
    </row>
    <row r="70" spans="2:23" x14ac:dyDescent="0.25">
      <c r="B70" s="140"/>
      <c r="C70" s="141"/>
      <c r="D70" s="66">
        <v>4</v>
      </c>
      <c r="E70" s="66">
        <v>4345</v>
      </c>
      <c r="F70" s="28" t="s">
        <v>408</v>
      </c>
      <c r="G70" s="66"/>
      <c r="H70" s="146">
        <v>7</v>
      </c>
      <c r="I70" s="146">
        <v>7</v>
      </c>
      <c r="J70" s="146">
        <v>7</v>
      </c>
      <c r="K70" s="146">
        <v>7</v>
      </c>
      <c r="L70" s="146">
        <v>7</v>
      </c>
      <c r="M70" s="146">
        <v>7</v>
      </c>
      <c r="N70" s="27"/>
      <c r="O70" s="48" t="s">
        <v>281</v>
      </c>
      <c r="P70" s="48"/>
      <c r="Q70" s="48"/>
      <c r="R70" s="206">
        <f t="shared" si="12"/>
        <v>7</v>
      </c>
      <c r="S70" s="206">
        <f t="shared" si="13"/>
        <v>7</v>
      </c>
      <c r="T70" s="206">
        <f t="shared" si="14"/>
        <v>7</v>
      </c>
      <c r="U70" s="206">
        <f t="shared" si="15"/>
        <v>7</v>
      </c>
      <c r="V70" s="206">
        <f t="shared" si="16"/>
        <v>7</v>
      </c>
      <c r="W70" s="206">
        <f t="shared" si="17"/>
        <v>7</v>
      </c>
    </row>
    <row r="71" spans="2:23" x14ac:dyDescent="0.25">
      <c r="B71" s="93" t="s">
        <v>712</v>
      </c>
      <c r="C71" s="145">
        <v>1</v>
      </c>
      <c r="D71" s="66">
        <v>4</v>
      </c>
      <c r="E71" s="66">
        <v>4350</v>
      </c>
      <c r="F71" s="71" t="s">
        <v>406</v>
      </c>
      <c r="G71" s="66" t="s">
        <v>303</v>
      </c>
      <c r="H71" s="146">
        <v>3</v>
      </c>
      <c r="I71" s="146">
        <v>3</v>
      </c>
      <c r="J71" s="146">
        <v>3</v>
      </c>
      <c r="K71" s="146">
        <v>3</v>
      </c>
      <c r="L71" s="146">
        <v>3</v>
      </c>
      <c r="M71" s="146">
        <v>3</v>
      </c>
      <c r="N71" s="27"/>
      <c r="O71" s="66" t="s">
        <v>281</v>
      </c>
      <c r="P71" s="66"/>
      <c r="Q71" s="66"/>
      <c r="R71" s="206">
        <f t="shared" si="12"/>
        <v>0</v>
      </c>
      <c r="S71" s="206">
        <f t="shared" si="13"/>
        <v>0</v>
      </c>
      <c r="T71" s="206">
        <f t="shared" si="14"/>
        <v>0</v>
      </c>
      <c r="U71" s="206">
        <f t="shared" si="15"/>
        <v>0</v>
      </c>
      <c r="V71" s="206">
        <f t="shared" si="16"/>
        <v>0</v>
      </c>
      <c r="W71" s="206">
        <f t="shared" si="17"/>
        <v>0</v>
      </c>
    </row>
    <row r="72" spans="2:23" x14ac:dyDescent="0.25">
      <c r="B72" s="140"/>
      <c r="C72" s="141"/>
      <c r="D72" s="66">
        <v>4</v>
      </c>
      <c r="E72" s="66">
        <v>4355</v>
      </c>
      <c r="F72" s="28" t="s">
        <v>407</v>
      </c>
      <c r="G72" s="66"/>
      <c r="H72" s="66">
        <v>5</v>
      </c>
      <c r="I72" s="66">
        <v>5</v>
      </c>
      <c r="J72" s="66">
        <v>5</v>
      </c>
      <c r="K72" s="66">
        <v>5</v>
      </c>
      <c r="L72" s="66">
        <v>5</v>
      </c>
      <c r="M72" s="66">
        <v>5</v>
      </c>
      <c r="N72" s="27"/>
      <c r="O72" s="48" t="s">
        <v>306</v>
      </c>
      <c r="P72" s="48"/>
      <c r="Q72" s="48"/>
      <c r="R72" s="206">
        <f t="shared" si="12"/>
        <v>5</v>
      </c>
      <c r="S72" s="206">
        <f t="shared" si="13"/>
        <v>5</v>
      </c>
      <c r="T72" s="206">
        <f t="shared" si="14"/>
        <v>5</v>
      </c>
      <c r="U72" s="206">
        <f t="shared" si="15"/>
        <v>5</v>
      </c>
      <c r="V72" s="206">
        <f t="shared" si="16"/>
        <v>5</v>
      </c>
      <c r="W72" s="206">
        <f t="shared" si="17"/>
        <v>5</v>
      </c>
    </row>
    <row r="73" spans="2:23" x14ac:dyDescent="0.25">
      <c r="B73" s="140"/>
      <c r="C73" s="141"/>
      <c r="D73" s="66">
        <v>4</v>
      </c>
      <c r="E73" s="66">
        <v>4360</v>
      </c>
      <c r="F73" s="28" t="s">
        <v>181</v>
      </c>
      <c r="G73" s="66"/>
      <c r="H73" s="146">
        <v>5</v>
      </c>
      <c r="I73" s="146">
        <v>5</v>
      </c>
      <c r="J73" s="146">
        <v>5</v>
      </c>
      <c r="K73" s="146">
        <v>5</v>
      </c>
      <c r="L73" s="146">
        <v>5</v>
      </c>
      <c r="M73" s="146">
        <v>5</v>
      </c>
      <c r="N73" s="27"/>
      <c r="O73" s="48" t="s">
        <v>741</v>
      </c>
      <c r="P73" s="48"/>
      <c r="Q73" s="48"/>
      <c r="R73" s="206">
        <f t="shared" si="12"/>
        <v>5</v>
      </c>
      <c r="S73" s="206">
        <f t="shared" si="13"/>
        <v>5</v>
      </c>
      <c r="T73" s="206">
        <f t="shared" si="14"/>
        <v>5</v>
      </c>
      <c r="U73" s="206">
        <f t="shared" si="15"/>
        <v>5</v>
      </c>
      <c r="V73" s="206">
        <f t="shared" si="16"/>
        <v>5</v>
      </c>
      <c r="W73" s="206">
        <f t="shared" si="17"/>
        <v>5</v>
      </c>
    </row>
    <row r="74" spans="2:23" x14ac:dyDescent="0.25">
      <c r="B74" s="140"/>
      <c r="C74" s="141"/>
      <c r="D74" s="66">
        <v>4</v>
      </c>
      <c r="E74" s="66">
        <v>4365</v>
      </c>
      <c r="F74" s="28" t="s">
        <v>846</v>
      </c>
      <c r="G74" s="66"/>
      <c r="H74" s="146">
        <v>5</v>
      </c>
      <c r="I74" s="146">
        <v>5</v>
      </c>
      <c r="J74" s="146">
        <v>5</v>
      </c>
      <c r="K74" s="146">
        <v>5</v>
      </c>
      <c r="L74" s="146">
        <v>5</v>
      </c>
      <c r="M74" s="146">
        <v>5</v>
      </c>
      <c r="N74" s="27"/>
      <c r="O74" s="48" t="s">
        <v>281</v>
      </c>
      <c r="P74" s="48"/>
      <c r="Q74" s="48"/>
      <c r="R74" s="206">
        <f t="shared" si="12"/>
        <v>5</v>
      </c>
      <c r="S74" s="206">
        <f t="shared" si="13"/>
        <v>5</v>
      </c>
      <c r="T74" s="206">
        <f t="shared" si="14"/>
        <v>5</v>
      </c>
      <c r="U74" s="206">
        <f t="shared" si="15"/>
        <v>5</v>
      </c>
      <c r="V74" s="206">
        <f t="shared" si="16"/>
        <v>5</v>
      </c>
      <c r="W74" s="206">
        <f t="shared" si="17"/>
        <v>5</v>
      </c>
    </row>
    <row r="75" spans="2:23" x14ac:dyDescent="0.25">
      <c r="B75" s="140"/>
      <c r="C75" s="141"/>
      <c r="D75" s="66">
        <v>4</v>
      </c>
      <c r="E75" s="66">
        <v>4370</v>
      </c>
      <c r="F75" s="28" t="s">
        <v>182</v>
      </c>
      <c r="G75" s="66"/>
      <c r="H75" s="146">
        <v>30</v>
      </c>
      <c r="I75" s="146">
        <v>30</v>
      </c>
      <c r="J75" s="146">
        <v>30</v>
      </c>
      <c r="K75" s="146">
        <v>30</v>
      </c>
      <c r="L75" s="146">
        <v>30</v>
      </c>
      <c r="M75" s="146">
        <v>30</v>
      </c>
      <c r="N75" s="27"/>
      <c r="O75" s="48" t="s">
        <v>281</v>
      </c>
      <c r="P75" s="48"/>
      <c r="Q75" s="48"/>
      <c r="R75" s="206">
        <f t="shared" si="12"/>
        <v>30</v>
      </c>
      <c r="S75" s="206">
        <f t="shared" si="13"/>
        <v>30</v>
      </c>
      <c r="T75" s="206">
        <f t="shared" si="14"/>
        <v>30</v>
      </c>
      <c r="U75" s="206">
        <f t="shared" si="15"/>
        <v>30</v>
      </c>
      <c r="V75" s="206">
        <f t="shared" si="16"/>
        <v>30</v>
      </c>
      <c r="W75" s="206">
        <f t="shared" si="17"/>
        <v>30</v>
      </c>
    </row>
    <row r="76" spans="2:23" x14ac:dyDescent="0.25">
      <c r="B76" s="140"/>
      <c r="C76" s="141"/>
      <c r="D76" s="66">
        <v>4</v>
      </c>
      <c r="E76" s="66">
        <v>4375</v>
      </c>
      <c r="F76" s="28" t="s">
        <v>183</v>
      </c>
      <c r="G76" s="66"/>
      <c r="H76" s="146">
        <v>10</v>
      </c>
      <c r="I76" s="146">
        <v>10</v>
      </c>
      <c r="J76" s="146">
        <v>10</v>
      </c>
      <c r="K76" s="146">
        <v>10</v>
      </c>
      <c r="L76" s="146">
        <v>10</v>
      </c>
      <c r="M76" s="146">
        <v>10</v>
      </c>
      <c r="N76" s="27"/>
      <c r="O76" s="48" t="s">
        <v>281</v>
      </c>
      <c r="P76" s="48"/>
      <c r="Q76" s="48"/>
      <c r="R76" s="206">
        <f t="shared" si="12"/>
        <v>10</v>
      </c>
      <c r="S76" s="206">
        <f t="shared" si="13"/>
        <v>10</v>
      </c>
      <c r="T76" s="206">
        <f t="shared" si="14"/>
        <v>10</v>
      </c>
      <c r="U76" s="206">
        <f t="shared" si="15"/>
        <v>10</v>
      </c>
      <c r="V76" s="206">
        <f t="shared" si="16"/>
        <v>10</v>
      </c>
      <c r="W76" s="206">
        <f t="shared" si="17"/>
        <v>10</v>
      </c>
    </row>
    <row r="77" spans="2:23" x14ac:dyDescent="0.25">
      <c r="B77" s="140"/>
      <c r="C77" s="141"/>
      <c r="D77" s="66">
        <v>4</v>
      </c>
      <c r="E77" s="66">
        <v>4380</v>
      </c>
      <c r="F77" s="28" t="s">
        <v>184</v>
      </c>
      <c r="G77" s="66"/>
      <c r="H77" s="146">
        <v>10</v>
      </c>
      <c r="I77" s="146">
        <v>10</v>
      </c>
      <c r="J77" s="146">
        <v>10</v>
      </c>
      <c r="K77" s="146">
        <v>10</v>
      </c>
      <c r="L77" s="146">
        <v>10</v>
      </c>
      <c r="M77" s="146">
        <v>10</v>
      </c>
      <c r="N77" s="27"/>
      <c r="O77" s="48" t="s">
        <v>741</v>
      </c>
      <c r="P77" s="48"/>
      <c r="Q77" s="48"/>
      <c r="R77" s="206">
        <f t="shared" si="12"/>
        <v>10</v>
      </c>
      <c r="S77" s="206">
        <f t="shared" si="13"/>
        <v>10</v>
      </c>
      <c r="T77" s="206">
        <f t="shared" si="14"/>
        <v>10</v>
      </c>
      <c r="U77" s="206">
        <f t="shared" si="15"/>
        <v>10</v>
      </c>
      <c r="V77" s="206">
        <f t="shared" si="16"/>
        <v>10</v>
      </c>
      <c r="W77" s="206">
        <f t="shared" si="17"/>
        <v>10</v>
      </c>
    </row>
    <row r="78" spans="2:23" x14ac:dyDescent="0.25">
      <c r="B78" s="140"/>
      <c r="C78" s="141"/>
      <c r="D78" s="66">
        <v>4</v>
      </c>
      <c r="E78" s="66">
        <v>4385</v>
      </c>
      <c r="F78" s="28" t="s">
        <v>185</v>
      </c>
      <c r="G78" s="66"/>
      <c r="H78" s="146">
        <v>15</v>
      </c>
      <c r="I78" s="146">
        <v>15</v>
      </c>
      <c r="J78" s="146">
        <v>15</v>
      </c>
      <c r="K78" s="146">
        <v>15</v>
      </c>
      <c r="L78" s="146">
        <v>15</v>
      </c>
      <c r="M78" s="146">
        <v>15</v>
      </c>
      <c r="N78" s="27"/>
      <c r="O78" s="48" t="s">
        <v>741</v>
      </c>
      <c r="P78" s="48"/>
      <c r="Q78" s="48"/>
      <c r="R78" s="206">
        <f t="shared" si="12"/>
        <v>15</v>
      </c>
      <c r="S78" s="206">
        <f t="shared" si="13"/>
        <v>15</v>
      </c>
      <c r="T78" s="206">
        <f t="shared" si="14"/>
        <v>15</v>
      </c>
      <c r="U78" s="206">
        <f t="shared" si="15"/>
        <v>15</v>
      </c>
      <c r="V78" s="206">
        <f t="shared" si="16"/>
        <v>15</v>
      </c>
      <c r="W78" s="206">
        <f t="shared" si="17"/>
        <v>15</v>
      </c>
    </row>
    <row r="79" spans="2:23" x14ac:dyDescent="0.25">
      <c r="B79" s="144" t="s">
        <v>553</v>
      </c>
      <c r="C79" s="145">
        <v>1</v>
      </c>
      <c r="D79" s="66">
        <v>4</v>
      </c>
      <c r="E79" s="66">
        <v>4390</v>
      </c>
      <c r="F79" s="127" t="s">
        <v>749</v>
      </c>
      <c r="G79" s="66" t="s">
        <v>303</v>
      </c>
      <c r="H79" s="146">
        <v>50</v>
      </c>
      <c r="I79" s="146">
        <v>50</v>
      </c>
      <c r="J79" s="146">
        <v>50</v>
      </c>
      <c r="K79" s="146">
        <v>50</v>
      </c>
      <c r="L79" s="146">
        <v>50</v>
      </c>
      <c r="M79" s="146">
        <v>50</v>
      </c>
      <c r="N79" s="27"/>
      <c r="O79" s="48" t="s">
        <v>741</v>
      </c>
      <c r="P79" s="48"/>
      <c r="Q79" s="48"/>
      <c r="R79" s="206">
        <f t="shared" si="12"/>
        <v>0</v>
      </c>
      <c r="S79" s="206">
        <f t="shared" si="13"/>
        <v>0</v>
      </c>
      <c r="T79" s="206">
        <f t="shared" si="14"/>
        <v>0</v>
      </c>
      <c r="U79" s="206">
        <f t="shared" si="15"/>
        <v>0</v>
      </c>
      <c r="V79" s="206">
        <f t="shared" si="16"/>
        <v>0</v>
      </c>
      <c r="W79" s="206">
        <f t="shared" si="17"/>
        <v>0</v>
      </c>
    </row>
    <row r="80" spans="2:23" x14ac:dyDescent="0.25">
      <c r="B80" s="144" t="s">
        <v>554</v>
      </c>
      <c r="C80" s="145">
        <v>1</v>
      </c>
      <c r="D80" s="66">
        <v>4</v>
      </c>
      <c r="E80" s="66">
        <v>4395</v>
      </c>
      <c r="F80" s="127" t="s">
        <v>750</v>
      </c>
      <c r="G80" s="66" t="s">
        <v>303</v>
      </c>
      <c r="H80" s="146">
        <v>50</v>
      </c>
      <c r="I80" s="146">
        <v>50</v>
      </c>
      <c r="J80" s="146">
        <v>50</v>
      </c>
      <c r="K80" s="146">
        <v>50</v>
      </c>
      <c r="L80" s="146">
        <v>50</v>
      </c>
      <c r="M80" s="146">
        <v>50</v>
      </c>
      <c r="N80" s="27"/>
      <c r="O80" s="66" t="s">
        <v>741</v>
      </c>
      <c r="P80" s="66"/>
      <c r="Q80" s="66"/>
      <c r="R80" s="206">
        <f t="shared" si="12"/>
        <v>0</v>
      </c>
      <c r="S80" s="206">
        <f t="shared" si="13"/>
        <v>0</v>
      </c>
      <c r="T80" s="206">
        <f t="shared" si="14"/>
        <v>0</v>
      </c>
      <c r="U80" s="206">
        <f t="shared" si="15"/>
        <v>0</v>
      </c>
      <c r="V80" s="206">
        <f t="shared" si="16"/>
        <v>0</v>
      </c>
      <c r="W80" s="206">
        <f t="shared" si="17"/>
        <v>0</v>
      </c>
    </row>
    <row r="81" spans="2:23" x14ac:dyDescent="0.25">
      <c r="B81" s="144" t="s">
        <v>567</v>
      </c>
      <c r="C81" s="141">
        <v>1</v>
      </c>
      <c r="D81" s="66">
        <v>4</v>
      </c>
      <c r="E81" s="66">
        <v>4400</v>
      </c>
      <c r="F81" s="127" t="s">
        <v>724</v>
      </c>
      <c r="G81" s="66" t="s">
        <v>303</v>
      </c>
      <c r="H81" s="66">
        <v>30</v>
      </c>
      <c r="I81" s="66">
        <v>30</v>
      </c>
      <c r="J81" s="66">
        <v>30</v>
      </c>
      <c r="K81" s="66">
        <v>30</v>
      </c>
      <c r="L81" s="66">
        <v>30</v>
      </c>
      <c r="M81" s="66">
        <v>30</v>
      </c>
      <c r="N81" s="27"/>
      <c r="O81" s="48" t="s">
        <v>741</v>
      </c>
      <c r="P81" s="48"/>
      <c r="Q81" s="48"/>
      <c r="R81" s="206">
        <f t="shared" si="12"/>
        <v>0</v>
      </c>
      <c r="S81" s="206">
        <f t="shared" si="13"/>
        <v>0</v>
      </c>
      <c r="T81" s="206">
        <f t="shared" si="14"/>
        <v>0</v>
      </c>
      <c r="U81" s="206">
        <f t="shared" si="15"/>
        <v>0</v>
      </c>
      <c r="V81" s="206">
        <f t="shared" si="16"/>
        <v>0</v>
      </c>
      <c r="W81" s="206">
        <f t="shared" si="17"/>
        <v>0</v>
      </c>
    </row>
    <row r="82" spans="2:23" x14ac:dyDescent="0.25">
      <c r="B82" s="144" t="s">
        <v>568</v>
      </c>
      <c r="C82" s="145">
        <v>1</v>
      </c>
      <c r="D82" s="66">
        <v>4</v>
      </c>
      <c r="E82" s="66">
        <v>4405</v>
      </c>
      <c r="F82" s="127" t="s">
        <v>725</v>
      </c>
      <c r="G82" s="66" t="s">
        <v>303</v>
      </c>
      <c r="H82" s="66">
        <v>30</v>
      </c>
      <c r="I82" s="66">
        <v>30</v>
      </c>
      <c r="J82" s="66">
        <v>30</v>
      </c>
      <c r="K82" s="66">
        <v>30</v>
      </c>
      <c r="L82" s="66">
        <v>30</v>
      </c>
      <c r="M82" s="66">
        <v>30</v>
      </c>
      <c r="N82" s="27"/>
      <c r="O82" s="66" t="s">
        <v>741</v>
      </c>
      <c r="P82" s="66"/>
      <c r="Q82" s="66"/>
      <c r="R82" s="206">
        <f t="shared" si="12"/>
        <v>0</v>
      </c>
      <c r="S82" s="206">
        <f t="shared" si="13"/>
        <v>0</v>
      </c>
      <c r="T82" s="206">
        <f t="shared" si="14"/>
        <v>0</v>
      </c>
      <c r="U82" s="206">
        <f t="shared" si="15"/>
        <v>0</v>
      </c>
      <c r="V82" s="206">
        <f t="shared" si="16"/>
        <v>0</v>
      </c>
      <c r="W82" s="206">
        <f t="shared" si="17"/>
        <v>0</v>
      </c>
    </row>
    <row r="83" spans="2:23" x14ac:dyDescent="0.25">
      <c r="B83" s="144" t="s">
        <v>570</v>
      </c>
      <c r="C83" s="145">
        <v>1</v>
      </c>
      <c r="D83" s="66">
        <v>4</v>
      </c>
      <c r="E83" s="66">
        <v>4410</v>
      </c>
      <c r="F83" s="127" t="s">
        <v>726</v>
      </c>
      <c r="G83" s="66" t="s">
        <v>303</v>
      </c>
      <c r="H83" s="66">
        <v>30</v>
      </c>
      <c r="I83" s="66">
        <v>30</v>
      </c>
      <c r="J83" s="66">
        <v>30</v>
      </c>
      <c r="K83" s="66">
        <v>30</v>
      </c>
      <c r="L83" s="66">
        <v>30</v>
      </c>
      <c r="M83" s="66">
        <v>30</v>
      </c>
      <c r="N83" s="27"/>
      <c r="O83" s="66" t="s">
        <v>741</v>
      </c>
      <c r="P83" s="66"/>
      <c r="Q83" s="66"/>
      <c r="R83" s="206">
        <f t="shared" si="12"/>
        <v>0</v>
      </c>
      <c r="S83" s="206">
        <f t="shared" si="13"/>
        <v>0</v>
      </c>
      <c r="T83" s="206">
        <f t="shared" si="14"/>
        <v>0</v>
      </c>
      <c r="U83" s="206">
        <f t="shared" si="15"/>
        <v>0</v>
      </c>
      <c r="V83" s="206">
        <f t="shared" si="16"/>
        <v>0</v>
      </c>
      <c r="W83" s="206">
        <f t="shared" si="17"/>
        <v>0</v>
      </c>
    </row>
    <row r="84" spans="2:23" x14ac:dyDescent="0.25">
      <c r="B84" s="144" t="s">
        <v>569</v>
      </c>
      <c r="C84" s="145">
        <v>1</v>
      </c>
      <c r="D84" s="66">
        <v>4</v>
      </c>
      <c r="E84" s="66">
        <v>4415</v>
      </c>
      <c r="F84" s="127" t="s">
        <v>727</v>
      </c>
      <c r="G84" s="66" t="s">
        <v>303</v>
      </c>
      <c r="H84" s="66">
        <v>30</v>
      </c>
      <c r="I84" s="66">
        <v>30</v>
      </c>
      <c r="J84" s="66">
        <v>30</v>
      </c>
      <c r="K84" s="66">
        <v>30</v>
      </c>
      <c r="L84" s="66">
        <v>30</v>
      </c>
      <c r="M84" s="66">
        <v>30</v>
      </c>
      <c r="N84" s="27"/>
      <c r="O84" s="66" t="s">
        <v>741</v>
      </c>
      <c r="P84" s="66"/>
      <c r="Q84" s="66"/>
      <c r="R84" s="206">
        <f t="shared" si="12"/>
        <v>0</v>
      </c>
      <c r="S84" s="206">
        <f t="shared" si="13"/>
        <v>0</v>
      </c>
      <c r="T84" s="206">
        <f t="shared" si="14"/>
        <v>0</v>
      </c>
      <c r="U84" s="206">
        <f t="shared" si="15"/>
        <v>0</v>
      </c>
      <c r="V84" s="206">
        <f t="shared" si="16"/>
        <v>0</v>
      </c>
      <c r="W84" s="206">
        <f t="shared" si="17"/>
        <v>0</v>
      </c>
    </row>
    <row r="85" spans="2:23" x14ac:dyDescent="0.25">
      <c r="B85" s="144" t="s">
        <v>571</v>
      </c>
      <c r="C85" s="145">
        <v>1</v>
      </c>
      <c r="D85" s="66">
        <v>4</v>
      </c>
      <c r="E85" s="66">
        <v>4420</v>
      </c>
      <c r="F85" s="127" t="s">
        <v>728</v>
      </c>
      <c r="G85" s="66" t="s">
        <v>303</v>
      </c>
      <c r="H85" s="66">
        <v>30</v>
      </c>
      <c r="I85" s="66">
        <v>30</v>
      </c>
      <c r="J85" s="66">
        <v>30</v>
      </c>
      <c r="K85" s="66">
        <v>30</v>
      </c>
      <c r="L85" s="66">
        <v>30</v>
      </c>
      <c r="M85" s="66">
        <v>30</v>
      </c>
      <c r="N85" s="27"/>
      <c r="O85" s="66" t="s">
        <v>741</v>
      </c>
      <c r="P85" s="66"/>
      <c r="Q85" s="66"/>
      <c r="R85" s="206">
        <f t="shared" si="12"/>
        <v>0</v>
      </c>
      <c r="S85" s="206">
        <f t="shared" si="13"/>
        <v>0</v>
      </c>
      <c r="T85" s="206">
        <f t="shared" si="14"/>
        <v>0</v>
      </c>
      <c r="U85" s="206">
        <f t="shared" si="15"/>
        <v>0</v>
      </c>
      <c r="V85" s="206">
        <f t="shared" si="16"/>
        <v>0</v>
      </c>
      <c r="W85" s="206">
        <f t="shared" si="17"/>
        <v>0</v>
      </c>
    </row>
    <row r="86" spans="2:23" x14ac:dyDescent="0.25">
      <c r="B86" s="144" t="s">
        <v>587</v>
      </c>
      <c r="C86" s="145">
        <v>1</v>
      </c>
      <c r="D86" s="66">
        <v>4</v>
      </c>
      <c r="E86" s="66">
        <v>4425</v>
      </c>
      <c r="F86" s="127" t="s">
        <v>729</v>
      </c>
      <c r="G86" s="66" t="s">
        <v>303</v>
      </c>
      <c r="H86" s="66">
        <v>45</v>
      </c>
      <c r="I86" s="66">
        <v>45</v>
      </c>
      <c r="J86" s="66">
        <v>45</v>
      </c>
      <c r="K86" s="66">
        <v>45</v>
      </c>
      <c r="L86" s="66">
        <v>45</v>
      </c>
      <c r="M86" s="66">
        <v>45</v>
      </c>
      <c r="N86" s="27"/>
      <c r="O86" s="66" t="s">
        <v>741</v>
      </c>
      <c r="P86" s="66"/>
      <c r="Q86" s="66"/>
      <c r="R86" s="206">
        <f t="shared" si="12"/>
        <v>0</v>
      </c>
      <c r="S86" s="206">
        <f t="shared" si="13"/>
        <v>0</v>
      </c>
      <c r="T86" s="206">
        <f t="shared" si="14"/>
        <v>0</v>
      </c>
      <c r="U86" s="206">
        <f t="shared" si="15"/>
        <v>0</v>
      </c>
      <c r="V86" s="206">
        <f t="shared" si="16"/>
        <v>0</v>
      </c>
      <c r="W86" s="206">
        <f t="shared" si="17"/>
        <v>0</v>
      </c>
    </row>
    <row r="87" spans="2:23" x14ac:dyDescent="0.25">
      <c r="B87" s="144" t="s">
        <v>588</v>
      </c>
      <c r="C87" s="145">
        <v>1</v>
      </c>
      <c r="D87" s="66">
        <v>4</v>
      </c>
      <c r="E87" s="66">
        <v>4430</v>
      </c>
      <c r="F87" s="127" t="s">
        <v>730</v>
      </c>
      <c r="G87" s="66" t="s">
        <v>303</v>
      </c>
      <c r="H87" s="66">
        <v>45</v>
      </c>
      <c r="I87" s="66">
        <v>45</v>
      </c>
      <c r="J87" s="66">
        <v>45</v>
      </c>
      <c r="K87" s="66">
        <v>45</v>
      </c>
      <c r="L87" s="66">
        <v>45</v>
      </c>
      <c r="M87" s="66">
        <v>45</v>
      </c>
      <c r="N87" s="27"/>
      <c r="O87" s="66" t="s">
        <v>741</v>
      </c>
      <c r="P87" s="66"/>
      <c r="Q87" s="66"/>
      <c r="R87" s="206">
        <f t="shared" si="12"/>
        <v>0</v>
      </c>
      <c r="S87" s="206">
        <f t="shared" si="13"/>
        <v>0</v>
      </c>
      <c r="T87" s="206">
        <f t="shared" si="14"/>
        <v>0</v>
      </c>
      <c r="U87" s="206">
        <f t="shared" si="15"/>
        <v>0</v>
      </c>
      <c r="V87" s="206">
        <f t="shared" si="16"/>
        <v>0</v>
      </c>
      <c r="W87" s="206">
        <f t="shared" si="17"/>
        <v>0</v>
      </c>
    </row>
    <row r="88" spans="2:23" x14ac:dyDescent="0.25">
      <c r="B88" s="144" t="s">
        <v>589</v>
      </c>
      <c r="C88" s="145">
        <v>1</v>
      </c>
      <c r="D88" s="66">
        <v>4</v>
      </c>
      <c r="E88" s="66">
        <v>4435</v>
      </c>
      <c r="F88" s="127" t="s">
        <v>731</v>
      </c>
      <c r="G88" s="66" t="s">
        <v>303</v>
      </c>
      <c r="H88" s="66">
        <v>45</v>
      </c>
      <c r="I88" s="66">
        <v>45</v>
      </c>
      <c r="J88" s="66">
        <v>45</v>
      </c>
      <c r="K88" s="66">
        <v>45</v>
      </c>
      <c r="L88" s="66">
        <v>45</v>
      </c>
      <c r="M88" s="66">
        <v>45</v>
      </c>
      <c r="N88" s="27"/>
      <c r="O88" s="66" t="s">
        <v>741</v>
      </c>
      <c r="P88" s="66"/>
      <c r="Q88" s="66"/>
      <c r="R88" s="206">
        <f t="shared" si="12"/>
        <v>0</v>
      </c>
      <c r="S88" s="206">
        <f t="shared" si="13"/>
        <v>0</v>
      </c>
      <c r="T88" s="206">
        <f t="shared" si="14"/>
        <v>0</v>
      </c>
      <c r="U88" s="206">
        <f t="shared" si="15"/>
        <v>0</v>
      </c>
      <c r="V88" s="206">
        <f t="shared" si="16"/>
        <v>0</v>
      </c>
      <c r="W88" s="206">
        <f t="shared" si="17"/>
        <v>0</v>
      </c>
    </row>
    <row r="89" spans="2:23" x14ac:dyDescent="0.25">
      <c r="B89" s="144" t="s">
        <v>590</v>
      </c>
      <c r="C89" s="145">
        <v>1</v>
      </c>
      <c r="D89" s="66">
        <v>4</v>
      </c>
      <c r="E89" s="66">
        <v>4440</v>
      </c>
      <c r="F89" s="127" t="s">
        <v>732</v>
      </c>
      <c r="G89" s="66" t="s">
        <v>303</v>
      </c>
      <c r="H89" s="66">
        <v>45</v>
      </c>
      <c r="I89" s="66">
        <v>45</v>
      </c>
      <c r="J89" s="66">
        <v>45</v>
      </c>
      <c r="K89" s="66">
        <v>45</v>
      </c>
      <c r="L89" s="66">
        <v>45</v>
      </c>
      <c r="M89" s="66">
        <v>45</v>
      </c>
      <c r="N89" s="27"/>
      <c r="O89" s="66" t="s">
        <v>741</v>
      </c>
      <c r="P89" s="66"/>
      <c r="Q89" s="66"/>
      <c r="R89" s="206">
        <f t="shared" si="12"/>
        <v>0</v>
      </c>
      <c r="S89" s="206">
        <f t="shared" si="13"/>
        <v>0</v>
      </c>
      <c r="T89" s="206">
        <f t="shared" si="14"/>
        <v>0</v>
      </c>
      <c r="U89" s="206">
        <f t="shared" si="15"/>
        <v>0</v>
      </c>
      <c r="V89" s="206">
        <f t="shared" si="16"/>
        <v>0</v>
      </c>
      <c r="W89" s="206">
        <f t="shared" si="17"/>
        <v>0</v>
      </c>
    </row>
    <row r="90" spans="2:23" x14ac:dyDescent="0.25">
      <c r="B90" s="144" t="s">
        <v>591</v>
      </c>
      <c r="C90" s="145">
        <v>1</v>
      </c>
      <c r="D90" s="66">
        <v>4</v>
      </c>
      <c r="E90" s="66">
        <v>4445</v>
      </c>
      <c r="F90" s="127" t="s">
        <v>733</v>
      </c>
      <c r="G90" s="66" t="s">
        <v>303</v>
      </c>
      <c r="H90" s="66">
        <v>45</v>
      </c>
      <c r="I90" s="66">
        <v>45</v>
      </c>
      <c r="J90" s="66">
        <v>45</v>
      </c>
      <c r="K90" s="66">
        <v>45</v>
      </c>
      <c r="L90" s="66">
        <v>45</v>
      </c>
      <c r="M90" s="66">
        <v>45</v>
      </c>
      <c r="N90" s="27"/>
      <c r="O90" s="66" t="s">
        <v>741</v>
      </c>
      <c r="P90" s="66"/>
      <c r="Q90" s="66"/>
      <c r="R90" s="206">
        <f t="shared" si="12"/>
        <v>0</v>
      </c>
      <c r="S90" s="206">
        <f t="shared" si="13"/>
        <v>0</v>
      </c>
      <c r="T90" s="206">
        <f t="shared" si="14"/>
        <v>0</v>
      </c>
      <c r="U90" s="206">
        <f t="shared" si="15"/>
        <v>0</v>
      </c>
      <c r="V90" s="206">
        <f t="shared" si="16"/>
        <v>0</v>
      </c>
      <c r="W90" s="206">
        <f t="shared" si="17"/>
        <v>0</v>
      </c>
    </row>
    <row r="91" spans="2:23" x14ac:dyDescent="0.25">
      <c r="B91" s="93" t="s">
        <v>720</v>
      </c>
      <c r="C91" s="141">
        <v>1</v>
      </c>
      <c r="D91" s="66">
        <v>4</v>
      </c>
      <c r="E91" s="66">
        <v>4450</v>
      </c>
      <c r="F91" s="71" t="s">
        <v>417</v>
      </c>
      <c r="G91" s="66" t="s">
        <v>303</v>
      </c>
      <c r="H91" s="66">
        <v>20</v>
      </c>
      <c r="I91" s="66">
        <v>20</v>
      </c>
      <c r="J91" s="66">
        <v>20</v>
      </c>
      <c r="K91" s="66">
        <v>20</v>
      </c>
      <c r="L91" s="66">
        <v>20</v>
      </c>
      <c r="M91" s="66">
        <v>20</v>
      </c>
      <c r="N91" s="27"/>
      <c r="O91" s="48" t="s">
        <v>741</v>
      </c>
      <c r="P91" s="48"/>
      <c r="Q91" s="48"/>
      <c r="R91" s="206">
        <f t="shared" si="12"/>
        <v>0</v>
      </c>
      <c r="S91" s="206">
        <f t="shared" si="13"/>
        <v>0</v>
      </c>
      <c r="T91" s="206">
        <f t="shared" si="14"/>
        <v>0</v>
      </c>
      <c r="U91" s="206">
        <f t="shared" si="15"/>
        <v>0</v>
      </c>
      <c r="V91" s="206">
        <f t="shared" si="16"/>
        <v>0</v>
      </c>
      <c r="W91" s="206">
        <f t="shared" si="17"/>
        <v>0</v>
      </c>
    </row>
    <row r="92" spans="2:23" x14ac:dyDescent="0.25">
      <c r="B92" s="140"/>
      <c r="C92" s="141"/>
      <c r="D92" s="66">
        <v>4</v>
      </c>
      <c r="E92" s="66">
        <v>4455</v>
      </c>
      <c r="F92" s="28" t="s">
        <v>194</v>
      </c>
      <c r="G92" s="66"/>
      <c r="H92" s="66">
        <v>80</v>
      </c>
      <c r="I92" s="66">
        <v>80</v>
      </c>
      <c r="J92" s="66">
        <v>80</v>
      </c>
      <c r="K92" s="66">
        <v>80</v>
      </c>
      <c r="L92" s="66">
        <v>80</v>
      </c>
      <c r="M92" s="66">
        <v>80</v>
      </c>
      <c r="N92" s="27"/>
      <c r="O92" s="48" t="s">
        <v>278</v>
      </c>
      <c r="P92" s="48"/>
      <c r="Q92" s="48"/>
      <c r="R92" s="206">
        <f t="shared" si="12"/>
        <v>80</v>
      </c>
      <c r="S92" s="206">
        <f t="shared" si="13"/>
        <v>80</v>
      </c>
      <c r="T92" s="206">
        <f t="shared" si="14"/>
        <v>80</v>
      </c>
      <c r="U92" s="206">
        <f t="shared" si="15"/>
        <v>80</v>
      </c>
      <c r="V92" s="206">
        <f t="shared" si="16"/>
        <v>80</v>
      </c>
      <c r="W92" s="206">
        <f t="shared" si="17"/>
        <v>80</v>
      </c>
    </row>
    <row r="93" spans="2:23" x14ac:dyDescent="0.25">
      <c r="B93" s="144" t="s">
        <v>549</v>
      </c>
      <c r="C93" s="141">
        <v>1</v>
      </c>
      <c r="D93" s="66">
        <v>4</v>
      </c>
      <c r="E93" s="66">
        <v>4460</v>
      </c>
      <c r="F93" s="71" t="s">
        <v>416</v>
      </c>
      <c r="G93" s="66" t="s">
        <v>303</v>
      </c>
      <c r="H93" s="66">
        <v>20</v>
      </c>
      <c r="I93" s="66">
        <v>20</v>
      </c>
      <c r="J93" s="66">
        <v>20</v>
      </c>
      <c r="K93" s="66">
        <v>20</v>
      </c>
      <c r="L93" s="66">
        <v>20</v>
      </c>
      <c r="M93" s="66">
        <v>20</v>
      </c>
      <c r="N93" s="27"/>
      <c r="O93" s="48" t="s">
        <v>278</v>
      </c>
      <c r="P93" s="48"/>
      <c r="Q93" s="48"/>
      <c r="R93" s="206">
        <f t="shared" si="12"/>
        <v>0</v>
      </c>
      <c r="S93" s="206">
        <f t="shared" si="13"/>
        <v>0</v>
      </c>
      <c r="T93" s="206">
        <f t="shared" si="14"/>
        <v>0</v>
      </c>
      <c r="U93" s="206">
        <f t="shared" si="15"/>
        <v>0</v>
      </c>
      <c r="V93" s="206">
        <f t="shared" si="16"/>
        <v>0</v>
      </c>
      <c r="W93" s="206">
        <f t="shared" si="17"/>
        <v>0</v>
      </c>
    </row>
    <row r="94" spans="2:23" x14ac:dyDescent="0.25">
      <c r="B94" s="163" t="s">
        <v>574</v>
      </c>
      <c r="C94" s="141">
        <v>1</v>
      </c>
      <c r="D94" s="66">
        <v>4</v>
      </c>
      <c r="E94" s="66">
        <v>4465</v>
      </c>
      <c r="F94" s="71" t="s">
        <v>288</v>
      </c>
      <c r="G94" s="66" t="s">
        <v>303</v>
      </c>
      <c r="H94" s="146">
        <v>20</v>
      </c>
      <c r="I94" s="146">
        <v>20</v>
      </c>
      <c r="J94" s="146">
        <v>20</v>
      </c>
      <c r="K94" s="146">
        <v>20</v>
      </c>
      <c r="L94" s="146">
        <v>20</v>
      </c>
      <c r="M94" s="146">
        <v>20</v>
      </c>
      <c r="N94" s="27"/>
      <c r="O94" s="48" t="s">
        <v>281</v>
      </c>
      <c r="P94" s="48"/>
      <c r="Q94" s="48"/>
      <c r="R94" s="206">
        <f t="shared" si="12"/>
        <v>0</v>
      </c>
      <c r="S94" s="206">
        <f t="shared" si="13"/>
        <v>0</v>
      </c>
      <c r="T94" s="206">
        <f t="shared" si="14"/>
        <v>0</v>
      </c>
      <c r="U94" s="206">
        <f t="shared" si="15"/>
        <v>0</v>
      </c>
      <c r="V94" s="206">
        <f t="shared" si="16"/>
        <v>0</v>
      </c>
      <c r="W94" s="206">
        <f t="shared" si="17"/>
        <v>0</v>
      </c>
    </row>
    <row r="95" spans="2:23" x14ac:dyDescent="0.25">
      <c r="B95" s="163" t="s">
        <v>577</v>
      </c>
      <c r="C95" s="140">
        <v>1</v>
      </c>
      <c r="D95" s="66">
        <v>4</v>
      </c>
      <c r="E95" s="66">
        <v>4470</v>
      </c>
      <c r="F95" s="71" t="s">
        <v>289</v>
      </c>
      <c r="G95" s="66" t="s">
        <v>303</v>
      </c>
      <c r="H95" s="146">
        <v>30</v>
      </c>
      <c r="I95" s="146">
        <v>30</v>
      </c>
      <c r="J95" s="146">
        <v>30</v>
      </c>
      <c r="K95" s="146">
        <v>30</v>
      </c>
      <c r="L95" s="146">
        <v>30</v>
      </c>
      <c r="M95" s="146">
        <v>30</v>
      </c>
      <c r="N95" s="27"/>
      <c r="O95" s="48" t="s">
        <v>281</v>
      </c>
      <c r="P95" s="48"/>
      <c r="Q95" s="48"/>
      <c r="R95" s="206">
        <f t="shared" si="12"/>
        <v>0</v>
      </c>
      <c r="S95" s="206">
        <f t="shared" si="13"/>
        <v>0</v>
      </c>
      <c r="T95" s="206">
        <f t="shared" si="14"/>
        <v>0</v>
      </c>
      <c r="U95" s="206">
        <f t="shared" si="15"/>
        <v>0</v>
      </c>
      <c r="V95" s="206">
        <f t="shared" si="16"/>
        <v>0</v>
      </c>
      <c r="W95" s="206">
        <f t="shared" si="17"/>
        <v>0</v>
      </c>
    </row>
    <row r="96" spans="2:23" x14ac:dyDescent="0.25">
      <c r="B96" s="140"/>
      <c r="C96" s="140"/>
      <c r="D96" s="66">
        <v>4</v>
      </c>
      <c r="E96" s="66">
        <v>4475</v>
      </c>
      <c r="F96" s="28" t="s">
        <v>346</v>
      </c>
      <c r="G96" s="66"/>
      <c r="H96" s="66">
        <v>15</v>
      </c>
      <c r="I96" s="66">
        <v>15</v>
      </c>
      <c r="J96" s="66">
        <v>15</v>
      </c>
      <c r="K96" s="66">
        <v>15</v>
      </c>
      <c r="L96" s="66">
        <v>15</v>
      </c>
      <c r="M96" s="66">
        <v>15</v>
      </c>
      <c r="N96" s="27"/>
      <c r="O96" s="48" t="s">
        <v>281</v>
      </c>
      <c r="P96" s="48"/>
      <c r="Q96" s="48"/>
      <c r="R96" s="206">
        <f t="shared" si="12"/>
        <v>15</v>
      </c>
      <c r="S96" s="206">
        <f t="shared" si="13"/>
        <v>15</v>
      </c>
      <c r="T96" s="206">
        <f t="shared" si="14"/>
        <v>15</v>
      </c>
      <c r="U96" s="206">
        <f t="shared" si="15"/>
        <v>15</v>
      </c>
      <c r="V96" s="206">
        <f t="shared" si="16"/>
        <v>15</v>
      </c>
      <c r="W96" s="206">
        <f t="shared" si="17"/>
        <v>15</v>
      </c>
    </row>
    <row r="97" spans="2:23" x14ac:dyDescent="0.25">
      <c r="B97" s="49"/>
      <c r="C97" s="49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5"/>
      <c r="R97" s="78"/>
      <c r="S97" s="78"/>
      <c r="T97" s="78"/>
      <c r="U97" s="78"/>
    </row>
    <row r="98" spans="2:23" x14ac:dyDescent="0.25">
      <c r="B98" s="49"/>
      <c r="C98" s="49"/>
      <c r="D98" s="49"/>
      <c r="E98" s="32"/>
      <c r="F98" s="149" t="s">
        <v>321</v>
      </c>
      <c r="G98" s="70"/>
      <c r="H98" s="144">
        <f t="shared" ref="H98:M98" si="18">SUM(H2:H96)</f>
        <v>2662</v>
      </c>
      <c r="I98" s="144">
        <f t="shared" si="18"/>
        <v>2672</v>
      </c>
      <c r="J98" s="144">
        <f t="shared" si="18"/>
        <v>2642</v>
      </c>
      <c r="K98" s="144">
        <f t="shared" si="18"/>
        <v>2652</v>
      </c>
      <c r="L98" s="144">
        <f t="shared" si="18"/>
        <v>2672</v>
      </c>
      <c r="M98" s="144">
        <f t="shared" si="18"/>
        <v>2692</v>
      </c>
      <c r="N98" s="2"/>
      <c r="O98" s="50"/>
      <c r="P98" s="2"/>
      <c r="Q98" s="2"/>
      <c r="R98" s="2">
        <f t="shared" ref="R98:W98" si="19">SUM(R2:R97)</f>
        <v>1243</v>
      </c>
      <c r="S98" s="2">
        <f t="shared" si="19"/>
        <v>1253</v>
      </c>
      <c r="T98" s="2">
        <f t="shared" si="19"/>
        <v>1228</v>
      </c>
      <c r="U98" s="2">
        <f t="shared" si="19"/>
        <v>1238</v>
      </c>
      <c r="V98" s="2">
        <f t="shared" si="19"/>
        <v>1258</v>
      </c>
      <c r="W98" s="2">
        <f t="shared" si="19"/>
        <v>1278</v>
      </c>
    </row>
    <row r="99" spans="2:23" x14ac:dyDescent="0.25">
      <c r="B99" s="49"/>
      <c r="C99" s="49"/>
      <c r="F99" s="1" t="s">
        <v>320</v>
      </c>
      <c r="G99" s="29"/>
      <c r="H99" s="144">
        <f t="shared" ref="H99:M99" si="20">H98/60</f>
        <v>44.366666666666667</v>
      </c>
      <c r="I99" s="144">
        <f t="shared" si="20"/>
        <v>44.533333333333331</v>
      </c>
      <c r="J99" s="144">
        <f t="shared" si="20"/>
        <v>44.033333333333331</v>
      </c>
      <c r="K99" s="144">
        <f t="shared" si="20"/>
        <v>44.2</v>
      </c>
      <c r="L99" s="144">
        <f t="shared" si="20"/>
        <v>44.533333333333331</v>
      </c>
      <c r="M99" s="144">
        <f t="shared" si="20"/>
        <v>44.866666666666667</v>
      </c>
      <c r="R99" s="2">
        <f>R98/60</f>
        <v>20.716666666666665</v>
      </c>
      <c r="S99" s="2">
        <f t="shared" ref="S99:W99" si="21">S98/60</f>
        <v>20.883333333333333</v>
      </c>
      <c r="T99" s="2">
        <f t="shared" si="21"/>
        <v>20.466666666666665</v>
      </c>
      <c r="U99" s="2">
        <f t="shared" si="21"/>
        <v>20.633333333333333</v>
      </c>
      <c r="V99" s="2">
        <f t="shared" si="21"/>
        <v>20.966666666666665</v>
      </c>
      <c r="W99" s="2">
        <f t="shared" si="21"/>
        <v>21.3</v>
      </c>
    </row>
    <row r="100" spans="2:23" x14ac:dyDescent="0.25">
      <c r="B100" s="144" t="s">
        <v>548</v>
      </c>
      <c r="C100" s="49"/>
    </row>
    <row r="101" spans="2:23" x14ac:dyDescent="0.25">
      <c r="B101" s="144" t="s">
        <v>678</v>
      </c>
      <c r="C101" s="49"/>
      <c r="U101" s="32"/>
    </row>
    <row r="102" spans="2:23" x14ac:dyDescent="0.25">
      <c r="B102" s="144" t="s">
        <v>683</v>
      </c>
      <c r="C102" s="49"/>
      <c r="U102" s="32"/>
    </row>
    <row r="103" spans="2:23" x14ac:dyDescent="0.25">
      <c r="B103" s="144" t="s">
        <v>550</v>
      </c>
      <c r="C103" s="49"/>
    </row>
    <row r="104" spans="2:23" x14ac:dyDescent="0.25">
      <c r="B104" s="144" t="s">
        <v>682</v>
      </c>
      <c r="C104" s="49"/>
    </row>
    <row r="105" spans="2:23" x14ac:dyDescent="0.25">
      <c r="B105" s="144" t="s">
        <v>553</v>
      </c>
      <c r="C105" s="49"/>
    </row>
    <row r="106" spans="2:23" x14ac:dyDescent="0.25">
      <c r="B106" s="144" t="s">
        <v>554</v>
      </c>
      <c r="C106" s="49"/>
    </row>
    <row r="107" spans="2:23" x14ac:dyDescent="0.25">
      <c r="B107" s="144" t="s">
        <v>772</v>
      </c>
      <c r="C107" s="49"/>
    </row>
    <row r="108" spans="2:23" x14ac:dyDescent="0.25">
      <c r="B108" s="144" t="s">
        <v>773</v>
      </c>
      <c r="C108" s="49"/>
    </row>
    <row r="109" spans="2:23" x14ac:dyDescent="0.25">
      <c r="B109" s="144" t="s">
        <v>774</v>
      </c>
      <c r="C109" s="49"/>
    </row>
    <row r="110" spans="2:23" x14ac:dyDescent="0.25">
      <c r="B110" s="144" t="s">
        <v>775</v>
      </c>
      <c r="C110" s="49"/>
    </row>
    <row r="111" spans="2:23" x14ac:dyDescent="0.25">
      <c r="B111" s="144" t="s">
        <v>776</v>
      </c>
      <c r="C111" s="49"/>
    </row>
    <row r="112" spans="2:23" x14ac:dyDescent="0.25">
      <c r="B112" s="144" t="s">
        <v>684</v>
      </c>
      <c r="C112" s="49"/>
    </row>
    <row r="113" spans="2:3" x14ac:dyDescent="0.25">
      <c r="B113" s="144" t="s">
        <v>685</v>
      </c>
      <c r="C113" s="49"/>
    </row>
    <row r="114" spans="2:3" x14ac:dyDescent="0.25">
      <c r="B114" s="144" t="s">
        <v>686</v>
      </c>
      <c r="C114" s="49"/>
    </row>
    <row r="115" spans="2:3" x14ac:dyDescent="0.25">
      <c r="B115" s="144" t="s">
        <v>687</v>
      </c>
      <c r="C115" s="49"/>
    </row>
    <row r="116" spans="2:3" x14ac:dyDescent="0.25">
      <c r="B116" s="144" t="s">
        <v>688</v>
      </c>
      <c r="C116" s="49"/>
    </row>
    <row r="117" spans="2:3" x14ac:dyDescent="0.25">
      <c r="B117" s="144" t="s">
        <v>587</v>
      </c>
    </row>
    <row r="118" spans="2:3" x14ac:dyDescent="0.25">
      <c r="B118" s="144" t="s">
        <v>588</v>
      </c>
    </row>
    <row r="119" spans="2:3" x14ac:dyDescent="0.25">
      <c r="B119" s="144" t="s">
        <v>589</v>
      </c>
    </row>
    <row r="120" spans="2:3" x14ac:dyDescent="0.25">
      <c r="B120" s="144" t="s">
        <v>590</v>
      </c>
    </row>
    <row r="121" spans="2:3" x14ac:dyDescent="0.25">
      <c r="B121" s="144" t="s">
        <v>591</v>
      </c>
    </row>
    <row r="122" spans="2:3" x14ac:dyDescent="0.25">
      <c r="B122" s="144" t="s">
        <v>572</v>
      </c>
    </row>
    <row r="123" spans="2:3" x14ac:dyDescent="0.25">
      <c r="B123" s="144" t="s">
        <v>574</v>
      </c>
    </row>
    <row r="124" spans="2:3" x14ac:dyDescent="0.25">
      <c r="B124" s="144" t="s">
        <v>576</v>
      </c>
    </row>
    <row r="125" spans="2:3" x14ac:dyDescent="0.25">
      <c r="B125" s="144" t="s">
        <v>575</v>
      </c>
    </row>
    <row r="126" spans="2:3" x14ac:dyDescent="0.25">
      <c r="B126" s="144" t="s">
        <v>575</v>
      </c>
    </row>
    <row r="127" spans="2:3" x14ac:dyDescent="0.25">
      <c r="B127" s="144" t="s">
        <v>577</v>
      </c>
    </row>
    <row r="128" spans="2:3" x14ac:dyDescent="0.25">
      <c r="B128" s="93" t="s">
        <v>702</v>
      </c>
    </row>
    <row r="129" spans="2:2" x14ac:dyDescent="0.25">
      <c r="B129" s="93" t="s">
        <v>703</v>
      </c>
    </row>
    <row r="130" spans="2:2" x14ac:dyDescent="0.25">
      <c r="B130" s="93" t="s">
        <v>704</v>
      </c>
    </row>
    <row r="131" spans="2:2" x14ac:dyDescent="0.25">
      <c r="B131" s="93" t="s">
        <v>705</v>
      </c>
    </row>
    <row r="132" spans="2:2" x14ac:dyDescent="0.25">
      <c r="B132" s="144" t="s">
        <v>679</v>
      </c>
    </row>
    <row r="133" spans="2:2" x14ac:dyDescent="0.25">
      <c r="B133" s="144" t="s">
        <v>680</v>
      </c>
    </row>
    <row r="134" spans="2:2" x14ac:dyDescent="0.25">
      <c r="B134" s="144" t="s">
        <v>681</v>
      </c>
    </row>
    <row r="135" spans="2:2" x14ac:dyDescent="0.25">
      <c r="B135" s="93" t="s">
        <v>706</v>
      </c>
    </row>
    <row r="136" spans="2:2" x14ac:dyDescent="0.25">
      <c r="B136" s="144" t="s">
        <v>549</v>
      </c>
    </row>
    <row r="137" spans="2:2" x14ac:dyDescent="0.25">
      <c r="B137" s="144" t="s">
        <v>573</v>
      </c>
    </row>
    <row r="138" spans="2:2" x14ac:dyDescent="0.25">
      <c r="B138" s="144" t="s">
        <v>672</v>
      </c>
    </row>
    <row r="139" spans="2:2" x14ac:dyDescent="0.25">
      <c r="B139" s="93" t="s">
        <v>786</v>
      </c>
    </row>
    <row r="140" spans="2:2" x14ac:dyDescent="0.25">
      <c r="B140" s="144" t="s">
        <v>567</v>
      </c>
    </row>
    <row r="141" spans="2:2" x14ac:dyDescent="0.25">
      <c r="B141" s="144" t="s">
        <v>568</v>
      </c>
    </row>
    <row r="142" spans="2:2" x14ac:dyDescent="0.25">
      <c r="B142" s="144" t="s">
        <v>570</v>
      </c>
    </row>
    <row r="143" spans="2:2" x14ac:dyDescent="0.25">
      <c r="B143" s="144" t="s">
        <v>569</v>
      </c>
    </row>
    <row r="144" spans="2:2" x14ac:dyDescent="0.25">
      <c r="B144" s="144" t="s">
        <v>571</v>
      </c>
    </row>
    <row r="145" spans="2:2" x14ac:dyDescent="0.25">
      <c r="B145" s="93" t="s">
        <v>708</v>
      </c>
    </row>
    <row r="146" spans="2:2" x14ac:dyDescent="0.25">
      <c r="B146" s="93" t="s">
        <v>709</v>
      </c>
    </row>
    <row r="147" spans="2:2" x14ac:dyDescent="0.25">
      <c r="B147" s="93" t="s">
        <v>710</v>
      </c>
    </row>
    <row r="148" spans="2:2" x14ac:dyDescent="0.25">
      <c r="B148" s="144" t="s">
        <v>594</v>
      </c>
    </row>
    <row r="149" spans="2:2" x14ac:dyDescent="0.25">
      <c r="B149" s="144" t="s">
        <v>677</v>
      </c>
    </row>
    <row r="150" spans="2:2" x14ac:dyDescent="0.25">
      <c r="B150" s="93" t="s">
        <v>711</v>
      </c>
    </row>
    <row r="151" spans="2:2" x14ac:dyDescent="0.25">
      <c r="B151" s="93" t="s">
        <v>712</v>
      </c>
    </row>
    <row r="152" spans="2:2" x14ac:dyDescent="0.25">
      <c r="B152" s="93" t="s">
        <v>717</v>
      </c>
    </row>
    <row r="153" spans="2:2" x14ac:dyDescent="0.25">
      <c r="B153" s="93" t="s">
        <v>716</v>
      </c>
    </row>
    <row r="154" spans="2:2" x14ac:dyDescent="0.25">
      <c r="B154" s="93" t="s">
        <v>713</v>
      </c>
    </row>
    <row r="155" spans="2:2" x14ac:dyDescent="0.25">
      <c r="B155" s="93" t="s">
        <v>718</v>
      </c>
    </row>
    <row r="156" spans="2:2" x14ac:dyDescent="0.25">
      <c r="B156" s="93" t="s">
        <v>719</v>
      </c>
    </row>
    <row r="157" spans="2:2" x14ac:dyDescent="0.25">
      <c r="B157" s="144" t="s">
        <v>673</v>
      </c>
    </row>
    <row r="158" spans="2:2" x14ac:dyDescent="0.25">
      <c r="B158" s="144" t="s">
        <v>675</v>
      </c>
    </row>
    <row r="159" spans="2:2" x14ac:dyDescent="0.25">
      <c r="B159" s="144" t="s">
        <v>674</v>
      </c>
    </row>
    <row r="160" spans="2:2" x14ac:dyDescent="0.25">
      <c r="B160" s="144" t="s">
        <v>676</v>
      </c>
    </row>
    <row r="161" spans="2:2" x14ac:dyDescent="0.25">
      <c r="B161" s="93" t="s">
        <v>714</v>
      </c>
    </row>
    <row r="162" spans="2:2" x14ac:dyDescent="0.25">
      <c r="B162" s="93" t="s">
        <v>721</v>
      </c>
    </row>
    <row r="163" spans="2:2" x14ac:dyDescent="0.25">
      <c r="B163" s="93" t="s">
        <v>720</v>
      </c>
    </row>
    <row r="164" spans="2:2" x14ac:dyDescent="0.25">
      <c r="B164" s="93" t="s">
        <v>715</v>
      </c>
    </row>
    <row r="165" spans="2:2" x14ac:dyDescent="0.25">
      <c r="B165" s="144" t="s">
        <v>593</v>
      </c>
    </row>
    <row r="166" spans="2:2" x14ac:dyDescent="0.25">
      <c r="B166" s="144" t="s">
        <v>592</v>
      </c>
    </row>
  </sheetData>
  <mergeCells count="1">
    <mergeCell ref="D97:Q97"/>
  </mergeCells>
  <pageMargins left="0.7" right="0.7" top="0.75" bottom="0.75" header="0.3" footer="0.3"/>
  <pageSetup scale="60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W135"/>
  <sheetViews>
    <sheetView topLeftCell="C55" workbookViewId="0">
      <selection activeCell="O72" sqref="O72:O74"/>
    </sheetView>
  </sheetViews>
  <sheetFormatPr defaultColWidth="8.85546875" defaultRowHeight="15" x14ac:dyDescent="0.25"/>
  <cols>
    <col min="2" max="2" width="35.85546875" style="67" bestFit="1" customWidth="1"/>
    <col min="3" max="3" width="13.28515625" style="67" bestFit="1" customWidth="1"/>
    <col min="4" max="4" width="7.42578125" style="12" customWidth="1"/>
    <col min="5" max="5" width="9.140625" bestFit="1" customWidth="1"/>
    <col min="6" max="6" width="43.7109375" customWidth="1"/>
    <col min="7" max="7" width="11.7109375" style="64" bestFit="1" customWidth="1"/>
    <col min="8" max="14" width="7.7109375" customWidth="1"/>
    <col min="15" max="15" width="11.7109375" style="12" customWidth="1"/>
    <col min="16" max="16" width="12.140625" bestFit="1" customWidth="1"/>
    <col min="17" max="17" width="11.42578125" style="67" bestFit="1" customWidth="1"/>
  </cols>
  <sheetData>
    <row r="1" spans="1:23" s="67" customFormat="1" ht="30" x14ac:dyDescent="0.25">
      <c r="A1" s="67" t="s">
        <v>226</v>
      </c>
      <c r="B1" s="146" t="s">
        <v>595</v>
      </c>
      <c r="C1" s="146" t="s">
        <v>547</v>
      </c>
      <c r="D1" s="146" t="s">
        <v>206</v>
      </c>
      <c r="E1" s="146" t="s">
        <v>584</v>
      </c>
      <c r="F1" s="146" t="s">
        <v>585</v>
      </c>
      <c r="G1" s="146" t="s">
        <v>381</v>
      </c>
      <c r="H1" s="133" t="s">
        <v>315</v>
      </c>
      <c r="I1" s="146" t="s">
        <v>316</v>
      </c>
      <c r="J1" s="54" t="s">
        <v>317</v>
      </c>
      <c r="K1" s="146" t="s">
        <v>318</v>
      </c>
      <c r="L1" s="54" t="s">
        <v>319</v>
      </c>
      <c r="M1" s="146" t="s">
        <v>596</v>
      </c>
      <c r="N1" s="146" t="s">
        <v>328</v>
      </c>
      <c r="O1" s="31" t="s">
        <v>648</v>
      </c>
      <c r="P1" s="31" t="s">
        <v>766</v>
      </c>
      <c r="Q1" s="31" t="s">
        <v>743</v>
      </c>
      <c r="R1" s="164" t="s">
        <v>578</v>
      </c>
      <c r="S1" s="164" t="s">
        <v>579</v>
      </c>
      <c r="T1" s="164" t="s">
        <v>580</v>
      </c>
      <c r="U1" s="164" t="s">
        <v>581</v>
      </c>
      <c r="V1" s="164" t="s">
        <v>582</v>
      </c>
      <c r="W1" s="164" t="s">
        <v>583</v>
      </c>
    </row>
    <row r="2" spans="1:23" x14ac:dyDescent="0.25">
      <c r="B2" s="177" t="s">
        <v>575</v>
      </c>
      <c r="C2" s="178">
        <v>1</v>
      </c>
      <c r="D2" s="48">
        <v>5</v>
      </c>
      <c r="E2" s="48">
        <v>5005</v>
      </c>
      <c r="F2" s="71" t="s">
        <v>267</v>
      </c>
      <c r="G2" s="66" t="s">
        <v>303</v>
      </c>
      <c r="H2" s="48">
        <v>20</v>
      </c>
      <c r="I2" s="66">
        <v>20</v>
      </c>
      <c r="J2" s="66">
        <v>20</v>
      </c>
      <c r="K2" s="66">
        <v>20</v>
      </c>
      <c r="L2" s="66">
        <v>20</v>
      </c>
      <c r="M2" s="66">
        <v>20</v>
      </c>
      <c r="N2" s="66"/>
      <c r="O2" s="48" t="s">
        <v>278</v>
      </c>
      <c r="P2" s="30"/>
      <c r="Q2" s="168"/>
      <c r="R2" s="29">
        <f t="shared" ref="R2" si="0">IF($G2="*",0,H2)</f>
        <v>0</v>
      </c>
      <c r="S2" s="78">
        <f t="shared" ref="S2" si="1">IF($G2="*",0,I2)</f>
        <v>0</v>
      </c>
      <c r="T2" s="78">
        <f t="shared" ref="T2" si="2">IF($G2="*",0,J2)</f>
        <v>0</v>
      </c>
      <c r="U2" s="78">
        <f t="shared" ref="U2" si="3">IF($G2="*",0,K2)</f>
        <v>0</v>
      </c>
      <c r="V2" s="78">
        <f t="shared" ref="V2" si="4">IF($G2="*",0,L2)</f>
        <v>0</v>
      </c>
      <c r="W2" s="78">
        <f t="shared" ref="W2" si="5">IF($G2="*",0,M2)</f>
        <v>0</v>
      </c>
    </row>
    <row r="3" spans="1:23" x14ac:dyDescent="0.25">
      <c r="B3" s="179" t="s">
        <v>575</v>
      </c>
      <c r="C3" s="180">
        <v>1</v>
      </c>
      <c r="D3" s="48">
        <v>5</v>
      </c>
      <c r="E3" s="48">
        <v>5010</v>
      </c>
      <c r="F3" s="71" t="s">
        <v>268</v>
      </c>
      <c r="G3" s="66" t="s">
        <v>303</v>
      </c>
      <c r="H3" s="48">
        <v>37</v>
      </c>
      <c r="I3" s="66">
        <v>37</v>
      </c>
      <c r="J3" s="66">
        <v>37</v>
      </c>
      <c r="K3" s="66">
        <v>37</v>
      </c>
      <c r="L3" s="66">
        <v>37</v>
      </c>
      <c r="M3" s="66">
        <v>37</v>
      </c>
      <c r="N3" s="66"/>
      <c r="O3" s="48" t="s">
        <v>278</v>
      </c>
      <c r="P3" s="30"/>
      <c r="Q3" s="168"/>
      <c r="R3" s="206">
        <f t="shared" ref="R3:R66" si="6">IF($G3="*",0,H3)</f>
        <v>0</v>
      </c>
      <c r="S3" s="206">
        <f t="shared" ref="S3:S66" si="7">IF($G3="*",0,I3)</f>
        <v>0</v>
      </c>
      <c r="T3" s="206">
        <f t="shared" ref="T3:T66" si="8">IF($G3="*",0,J3)</f>
        <v>0</v>
      </c>
      <c r="U3" s="206">
        <f t="shared" ref="U3:U66" si="9">IF($G3="*",0,K3)</f>
        <v>0</v>
      </c>
      <c r="V3" s="206">
        <f t="shared" ref="V3:V66" si="10">IF($G3="*",0,L3)</f>
        <v>0</v>
      </c>
      <c r="W3" s="206">
        <f t="shared" ref="W3:W66" si="11">IF($G3="*",0,M3)</f>
        <v>0</v>
      </c>
    </row>
    <row r="4" spans="1:23" x14ac:dyDescent="0.25">
      <c r="B4" s="179" t="s">
        <v>575</v>
      </c>
      <c r="C4" s="180">
        <v>1</v>
      </c>
      <c r="D4" s="66">
        <v>5</v>
      </c>
      <c r="E4" s="66">
        <v>5015</v>
      </c>
      <c r="F4" s="71" t="s">
        <v>269</v>
      </c>
      <c r="G4" s="66" t="s">
        <v>303</v>
      </c>
      <c r="H4" s="48">
        <v>21</v>
      </c>
      <c r="I4" s="66">
        <v>21</v>
      </c>
      <c r="J4" s="66">
        <v>21</v>
      </c>
      <c r="K4" s="66">
        <v>21</v>
      </c>
      <c r="L4" s="66">
        <v>21</v>
      </c>
      <c r="M4" s="66">
        <v>21</v>
      </c>
      <c r="N4" s="66"/>
      <c r="O4" s="48" t="s">
        <v>278</v>
      </c>
      <c r="P4" s="30"/>
      <c r="Q4" s="168"/>
      <c r="R4" s="206">
        <f t="shared" si="6"/>
        <v>0</v>
      </c>
      <c r="S4" s="206">
        <f t="shared" si="7"/>
        <v>0</v>
      </c>
      <c r="T4" s="206">
        <f t="shared" si="8"/>
        <v>0</v>
      </c>
      <c r="U4" s="206">
        <f t="shared" si="9"/>
        <v>0</v>
      </c>
      <c r="V4" s="206">
        <f t="shared" si="10"/>
        <v>0</v>
      </c>
      <c r="W4" s="206">
        <f t="shared" si="11"/>
        <v>0</v>
      </c>
    </row>
    <row r="5" spans="1:23" x14ac:dyDescent="0.25">
      <c r="B5" s="179" t="s">
        <v>575</v>
      </c>
      <c r="C5" s="180">
        <v>1</v>
      </c>
      <c r="D5" s="66">
        <v>5</v>
      </c>
      <c r="E5" s="66">
        <v>5020</v>
      </c>
      <c r="F5" s="71" t="s">
        <v>270</v>
      </c>
      <c r="G5" s="66" t="s">
        <v>303</v>
      </c>
      <c r="H5" s="48">
        <v>18</v>
      </c>
      <c r="I5" s="66">
        <v>18</v>
      </c>
      <c r="J5" s="66">
        <v>18</v>
      </c>
      <c r="K5" s="66">
        <v>18</v>
      </c>
      <c r="L5" s="66">
        <v>18</v>
      </c>
      <c r="M5" s="66">
        <v>18</v>
      </c>
      <c r="N5" s="66"/>
      <c r="O5" s="48" t="s">
        <v>278</v>
      </c>
      <c r="P5" s="30" t="s">
        <v>278</v>
      </c>
      <c r="Q5" s="171">
        <v>42676</v>
      </c>
      <c r="R5" s="206">
        <f t="shared" si="6"/>
        <v>0</v>
      </c>
      <c r="S5" s="206">
        <f t="shared" si="7"/>
        <v>0</v>
      </c>
      <c r="T5" s="206">
        <f t="shared" si="8"/>
        <v>0</v>
      </c>
      <c r="U5" s="206">
        <f t="shared" si="9"/>
        <v>0</v>
      </c>
      <c r="V5" s="206">
        <f t="shared" si="10"/>
        <v>0</v>
      </c>
      <c r="W5" s="206">
        <f t="shared" si="11"/>
        <v>0</v>
      </c>
    </row>
    <row r="6" spans="1:23" x14ac:dyDescent="0.25">
      <c r="B6" s="179" t="s">
        <v>575</v>
      </c>
      <c r="C6" s="180">
        <v>1</v>
      </c>
      <c r="D6" s="66">
        <v>5</v>
      </c>
      <c r="E6" s="66">
        <v>5025</v>
      </c>
      <c r="F6" s="71" t="s">
        <v>271</v>
      </c>
      <c r="G6" s="66" t="s">
        <v>303</v>
      </c>
      <c r="H6" s="48">
        <v>8</v>
      </c>
      <c r="I6" s="66">
        <v>8</v>
      </c>
      <c r="J6" s="66">
        <v>8</v>
      </c>
      <c r="K6" s="66">
        <v>8</v>
      </c>
      <c r="L6" s="66">
        <v>8</v>
      </c>
      <c r="M6" s="66">
        <v>8</v>
      </c>
      <c r="N6" s="66"/>
      <c r="O6" s="48" t="s">
        <v>278</v>
      </c>
      <c r="P6" s="30"/>
      <c r="Q6" s="168"/>
      <c r="R6" s="206">
        <f t="shared" si="6"/>
        <v>0</v>
      </c>
      <c r="S6" s="206">
        <f t="shared" si="7"/>
        <v>0</v>
      </c>
      <c r="T6" s="206">
        <f t="shared" si="8"/>
        <v>0</v>
      </c>
      <c r="U6" s="206">
        <f t="shared" si="9"/>
        <v>0</v>
      </c>
      <c r="V6" s="206">
        <f t="shared" si="10"/>
        <v>0</v>
      </c>
      <c r="W6" s="206">
        <f t="shared" si="11"/>
        <v>0</v>
      </c>
    </row>
    <row r="7" spans="1:23" x14ac:dyDescent="0.25">
      <c r="B7" s="93" t="s">
        <v>721</v>
      </c>
      <c r="C7" s="140">
        <v>1</v>
      </c>
      <c r="D7" s="66">
        <v>5</v>
      </c>
      <c r="E7" s="66">
        <v>5030</v>
      </c>
      <c r="F7" s="71" t="s">
        <v>403</v>
      </c>
      <c r="G7" s="66" t="s">
        <v>303</v>
      </c>
      <c r="H7" s="92">
        <v>0</v>
      </c>
      <c r="I7" s="92">
        <v>0</v>
      </c>
      <c r="J7" s="92">
        <v>180</v>
      </c>
      <c r="K7" s="92">
        <v>180</v>
      </c>
      <c r="L7" s="92">
        <v>180</v>
      </c>
      <c r="M7" s="92">
        <v>180</v>
      </c>
      <c r="N7" s="92"/>
      <c r="O7" s="66" t="s">
        <v>850</v>
      </c>
      <c r="P7" s="91" t="s">
        <v>850</v>
      </c>
      <c r="Q7" s="171">
        <v>42689</v>
      </c>
      <c r="R7" s="206">
        <f t="shared" si="6"/>
        <v>0</v>
      </c>
      <c r="S7" s="206">
        <f t="shared" si="7"/>
        <v>0</v>
      </c>
      <c r="T7" s="206">
        <f t="shared" si="8"/>
        <v>0</v>
      </c>
      <c r="U7" s="206">
        <f t="shared" si="9"/>
        <v>0</v>
      </c>
      <c r="V7" s="206">
        <f t="shared" si="10"/>
        <v>0</v>
      </c>
      <c r="W7" s="206">
        <f t="shared" si="11"/>
        <v>0</v>
      </c>
    </row>
    <row r="8" spans="1:23" x14ac:dyDescent="0.25">
      <c r="B8" s="140"/>
      <c r="C8" s="140"/>
      <c r="D8" s="66">
        <v>5</v>
      </c>
      <c r="E8" s="66">
        <v>5035</v>
      </c>
      <c r="F8" s="28" t="s">
        <v>879</v>
      </c>
      <c r="G8" s="66"/>
      <c r="H8" s="48">
        <v>15</v>
      </c>
      <c r="I8" s="66">
        <v>15</v>
      </c>
      <c r="J8" s="66">
        <v>15</v>
      </c>
      <c r="K8" s="66">
        <v>15</v>
      </c>
      <c r="L8" s="66">
        <v>15</v>
      </c>
      <c r="M8" s="66">
        <v>15</v>
      </c>
      <c r="N8" s="66"/>
      <c r="O8" s="48" t="s">
        <v>741</v>
      </c>
      <c r="P8" s="30"/>
      <c r="Q8" s="168"/>
      <c r="R8" s="206">
        <f t="shared" si="6"/>
        <v>15</v>
      </c>
      <c r="S8" s="206">
        <f t="shared" si="7"/>
        <v>15</v>
      </c>
      <c r="T8" s="206">
        <f t="shared" si="8"/>
        <v>15</v>
      </c>
      <c r="U8" s="206">
        <f t="shared" si="9"/>
        <v>15</v>
      </c>
      <c r="V8" s="206">
        <f t="shared" si="10"/>
        <v>15</v>
      </c>
      <c r="W8" s="206">
        <f t="shared" si="11"/>
        <v>15</v>
      </c>
    </row>
    <row r="9" spans="1:23" x14ac:dyDescent="0.25">
      <c r="B9" s="140"/>
      <c r="C9" s="140"/>
      <c r="D9" s="66">
        <v>5</v>
      </c>
      <c r="E9" s="66">
        <v>5040</v>
      </c>
      <c r="F9" s="28" t="s">
        <v>195</v>
      </c>
      <c r="G9" s="66"/>
      <c r="H9" s="83">
        <v>35</v>
      </c>
      <c r="I9" s="83">
        <v>35</v>
      </c>
      <c r="J9" s="83">
        <v>35</v>
      </c>
      <c r="K9" s="83">
        <v>35</v>
      </c>
      <c r="L9" s="83">
        <v>35</v>
      </c>
      <c r="M9" s="83">
        <v>35</v>
      </c>
      <c r="N9" s="146"/>
      <c r="O9" s="48" t="s">
        <v>741</v>
      </c>
      <c r="P9" s="83"/>
      <c r="Q9" s="166"/>
      <c r="R9" s="206">
        <f t="shared" si="6"/>
        <v>35</v>
      </c>
      <c r="S9" s="206">
        <f t="shared" si="7"/>
        <v>35</v>
      </c>
      <c r="T9" s="206">
        <f t="shared" si="8"/>
        <v>35</v>
      </c>
      <c r="U9" s="206">
        <f t="shared" si="9"/>
        <v>35</v>
      </c>
      <c r="V9" s="206">
        <f t="shared" si="10"/>
        <v>35</v>
      </c>
      <c r="W9" s="206">
        <f t="shared" si="11"/>
        <v>35</v>
      </c>
    </row>
    <row r="10" spans="1:23" x14ac:dyDescent="0.25">
      <c r="B10" s="140"/>
      <c r="C10" s="140"/>
      <c r="D10" s="66">
        <v>5</v>
      </c>
      <c r="E10" s="66">
        <v>5045</v>
      </c>
      <c r="F10" s="28" t="s">
        <v>196</v>
      </c>
      <c r="G10" s="66"/>
      <c r="H10" s="83">
        <v>20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46"/>
      <c r="O10" s="48" t="s">
        <v>741</v>
      </c>
      <c r="P10" s="83"/>
      <c r="Q10" s="166"/>
      <c r="R10" s="206">
        <f t="shared" si="6"/>
        <v>20</v>
      </c>
      <c r="S10" s="206">
        <f t="shared" si="7"/>
        <v>20</v>
      </c>
      <c r="T10" s="206">
        <f t="shared" si="8"/>
        <v>20</v>
      </c>
      <c r="U10" s="206">
        <f t="shared" si="9"/>
        <v>20</v>
      </c>
      <c r="V10" s="206">
        <f t="shared" si="10"/>
        <v>20</v>
      </c>
      <c r="W10" s="206">
        <f t="shared" si="11"/>
        <v>20</v>
      </c>
    </row>
    <row r="11" spans="1:23" x14ac:dyDescent="0.25">
      <c r="B11" s="140"/>
      <c r="C11" s="140"/>
      <c r="D11" s="66">
        <v>5</v>
      </c>
      <c r="E11" s="66">
        <v>5050</v>
      </c>
      <c r="F11" s="28" t="s">
        <v>197</v>
      </c>
      <c r="G11" s="66"/>
      <c r="H11" s="83">
        <v>40</v>
      </c>
      <c r="I11" s="83">
        <v>45</v>
      </c>
      <c r="J11" s="83">
        <v>40</v>
      </c>
      <c r="K11" s="83">
        <v>45</v>
      </c>
      <c r="L11" s="83">
        <v>55</v>
      </c>
      <c r="M11" s="83">
        <v>55</v>
      </c>
      <c r="N11" s="146"/>
      <c r="O11" s="48" t="s">
        <v>741</v>
      </c>
      <c r="P11" s="83"/>
      <c r="Q11" s="166"/>
      <c r="R11" s="206">
        <f t="shared" si="6"/>
        <v>40</v>
      </c>
      <c r="S11" s="206">
        <f t="shared" si="7"/>
        <v>45</v>
      </c>
      <c r="T11" s="206">
        <f t="shared" si="8"/>
        <v>40</v>
      </c>
      <c r="U11" s="206">
        <f t="shared" si="9"/>
        <v>45</v>
      </c>
      <c r="V11" s="206">
        <f t="shared" si="10"/>
        <v>55</v>
      </c>
      <c r="W11" s="206">
        <f t="shared" si="11"/>
        <v>55</v>
      </c>
    </row>
    <row r="12" spans="1:23" x14ac:dyDescent="0.25">
      <c r="B12" s="140"/>
      <c r="C12" s="140"/>
      <c r="D12" s="66">
        <v>5</v>
      </c>
      <c r="E12" s="66">
        <v>5055</v>
      </c>
      <c r="F12" s="28" t="s">
        <v>198</v>
      </c>
      <c r="G12" s="66"/>
      <c r="H12" s="83">
        <v>70</v>
      </c>
      <c r="I12" s="83">
        <v>80</v>
      </c>
      <c r="J12" s="83">
        <v>70</v>
      </c>
      <c r="K12" s="83">
        <v>80</v>
      </c>
      <c r="L12" s="83">
        <v>90</v>
      </c>
      <c r="M12" s="83">
        <v>100</v>
      </c>
      <c r="N12" s="146"/>
      <c r="O12" s="48" t="s">
        <v>741</v>
      </c>
      <c r="P12" s="83"/>
      <c r="Q12" s="166"/>
      <c r="R12" s="206">
        <f t="shared" si="6"/>
        <v>70</v>
      </c>
      <c r="S12" s="206">
        <f t="shared" si="7"/>
        <v>80</v>
      </c>
      <c r="T12" s="206">
        <f t="shared" si="8"/>
        <v>70</v>
      </c>
      <c r="U12" s="206">
        <f t="shared" si="9"/>
        <v>80</v>
      </c>
      <c r="V12" s="206">
        <f t="shared" si="10"/>
        <v>90</v>
      </c>
      <c r="W12" s="206">
        <f t="shared" si="11"/>
        <v>100</v>
      </c>
    </row>
    <row r="13" spans="1:23" x14ac:dyDescent="0.25">
      <c r="B13" s="140" t="s">
        <v>772</v>
      </c>
      <c r="C13" s="140">
        <v>1</v>
      </c>
      <c r="D13" s="66">
        <v>5</v>
      </c>
      <c r="E13" s="66">
        <v>5060</v>
      </c>
      <c r="F13" s="127" t="s">
        <v>692</v>
      </c>
      <c r="G13" s="66" t="s">
        <v>303</v>
      </c>
      <c r="H13" s="114">
        <v>5</v>
      </c>
      <c r="I13" s="114">
        <v>5</v>
      </c>
      <c r="J13" s="114">
        <v>5</v>
      </c>
      <c r="K13" s="114">
        <v>5</v>
      </c>
      <c r="L13" s="114">
        <v>5</v>
      </c>
      <c r="M13" s="114">
        <v>5</v>
      </c>
      <c r="N13" s="114"/>
      <c r="O13" s="66" t="s">
        <v>741</v>
      </c>
      <c r="P13" s="142"/>
      <c r="Q13" s="166"/>
      <c r="R13" s="206">
        <f t="shared" si="6"/>
        <v>0</v>
      </c>
      <c r="S13" s="206">
        <f t="shared" si="7"/>
        <v>0</v>
      </c>
      <c r="T13" s="206">
        <f t="shared" si="8"/>
        <v>0</v>
      </c>
      <c r="U13" s="206">
        <f t="shared" si="9"/>
        <v>0</v>
      </c>
      <c r="V13" s="206">
        <f t="shared" si="10"/>
        <v>0</v>
      </c>
      <c r="W13" s="206">
        <f t="shared" si="11"/>
        <v>0</v>
      </c>
    </row>
    <row r="14" spans="1:23" x14ac:dyDescent="0.25">
      <c r="B14" s="140" t="s">
        <v>773</v>
      </c>
      <c r="C14" s="140">
        <v>1</v>
      </c>
      <c r="D14" s="66">
        <v>5</v>
      </c>
      <c r="E14" s="66">
        <v>5065</v>
      </c>
      <c r="F14" s="127" t="s">
        <v>693</v>
      </c>
      <c r="G14" s="66" t="s">
        <v>303</v>
      </c>
      <c r="H14" s="114">
        <v>5</v>
      </c>
      <c r="I14" s="114">
        <v>5</v>
      </c>
      <c r="J14" s="114">
        <v>5</v>
      </c>
      <c r="K14" s="114">
        <v>5</v>
      </c>
      <c r="L14" s="114">
        <v>5</v>
      </c>
      <c r="M14" s="114">
        <v>5</v>
      </c>
      <c r="N14" s="114"/>
      <c r="O14" s="66" t="s">
        <v>741</v>
      </c>
      <c r="P14" s="142"/>
      <c r="Q14" s="166"/>
      <c r="R14" s="206">
        <f t="shared" si="6"/>
        <v>0</v>
      </c>
      <c r="S14" s="206">
        <f t="shared" si="7"/>
        <v>0</v>
      </c>
      <c r="T14" s="206">
        <f t="shared" si="8"/>
        <v>0</v>
      </c>
      <c r="U14" s="206">
        <f t="shared" si="9"/>
        <v>0</v>
      </c>
      <c r="V14" s="206">
        <f t="shared" si="10"/>
        <v>0</v>
      </c>
      <c r="W14" s="206">
        <f t="shared" si="11"/>
        <v>0</v>
      </c>
    </row>
    <row r="15" spans="1:23" x14ac:dyDescent="0.25">
      <c r="B15" s="140" t="s">
        <v>774</v>
      </c>
      <c r="C15" s="140">
        <v>1</v>
      </c>
      <c r="D15" s="66">
        <v>5</v>
      </c>
      <c r="E15" s="66">
        <v>5070</v>
      </c>
      <c r="F15" s="127" t="s">
        <v>694</v>
      </c>
      <c r="G15" s="66" t="s">
        <v>303</v>
      </c>
      <c r="H15" s="114">
        <v>5</v>
      </c>
      <c r="I15" s="114">
        <v>5</v>
      </c>
      <c r="J15" s="114">
        <v>5</v>
      </c>
      <c r="K15" s="114">
        <v>5</v>
      </c>
      <c r="L15" s="114">
        <v>5</v>
      </c>
      <c r="M15" s="114">
        <v>5</v>
      </c>
      <c r="N15" s="114"/>
      <c r="O15" s="66" t="s">
        <v>741</v>
      </c>
      <c r="P15" s="142"/>
      <c r="Q15" s="166"/>
      <c r="R15" s="206">
        <f t="shared" si="6"/>
        <v>0</v>
      </c>
      <c r="S15" s="206">
        <f t="shared" si="7"/>
        <v>0</v>
      </c>
      <c r="T15" s="206">
        <f t="shared" si="8"/>
        <v>0</v>
      </c>
      <c r="U15" s="206">
        <f t="shared" si="9"/>
        <v>0</v>
      </c>
      <c r="V15" s="206">
        <f t="shared" si="10"/>
        <v>0</v>
      </c>
      <c r="W15" s="206">
        <f t="shared" si="11"/>
        <v>0</v>
      </c>
    </row>
    <row r="16" spans="1:23" x14ac:dyDescent="0.25">
      <c r="B16" s="140" t="s">
        <v>775</v>
      </c>
      <c r="C16" s="140">
        <v>1</v>
      </c>
      <c r="D16" s="66">
        <v>5</v>
      </c>
      <c r="E16" s="66">
        <v>5075</v>
      </c>
      <c r="F16" s="127" t="s">
        <v>696</v>
      </c>
      <c r="G16" s="66" t="s">
        <v>303</v>
      </c>
      <c r="H16" s="114">
        <v>5</v>
      </c>
      <c r="I16" s="114">
        <v>5</v>
      </c>
      <c r="J16" s="114">
        <v>5</v>
      </c>
      <c r="K16" s="114">
        <v>5</v>
      </c>
      <c r="L16" s="114">
        <v>5</v>
      </c>
      <c r="M16" s="114">
        <v>5</v>
      </c>
      <c r="N16" s="114"/>
      <c r="O16" s="66" t="s">
        <v>741</v>
      </c>
      <c r="P16" s="142"/>
      <c r="Q16" s="166"/>
      <c r="R16" s="206">
        <f t="shared" si="6"/>
        <v>0</v>
      </c>
      <c r="S16" s="206">
        <f t="shared" si="7"/>
        <v>0</v>
      </c>
      <c r="T16" s="206">
        <f t="shared" si="8"/>
        <v>0</v>
      </c>
      <c r="U16" s="206">
        <f t="shared" si="9"/>
        <v>0</v>
      </c>
      <c r="V16" s="206">
        <f t="shared" si="10"/>
        <v>0</v>
      </c>
      <c r="W16" s="206">
        <f t="shared" si="11"/>
        <v>0</v>
      </c>
    </row>
    <row r="17" spans="2:23" x14ac:dyDescent="0.25">
      <c r="B17" s="140" t="s">
        <v>776</v>
      </c>
      <c r="C17" s="140">
        <v>1</v>
      </c>
      <c r="D17" s="66">
        <v>5</v>
      </c>
      <c r="E17" s="66">
        <v>5080</v>
      </c>
      <c r="F17" s="127" t="s">
        <v>695</v>
      </c>
      <c r="G17" s="66" t="s">
        <v>303</v>
      </c>
      <c r="H17" s="114">
        <v>5</v>
      </c>
      <c r="I17" s="114">
        <v>5</v>
      </c>
      <c r="J17" s="114">
        <v>5</v>
      </c>
      <c r="K17" s="114">
        <v>5</v>
      </c>
      <c r="L17" s="114">
        <v>5</v>
      </c>
      <c r="M17" s="114">
        <v>5</v>
      </c>
      <c r="N17" s="114"/>
      <c r="O17" s="66" t="s">
        <v>741</v>
      </c>
      <c r="P17" s="91"/>
      <c r="Q17" s="166"/>
      <c r="R17" s="206">
        <f t="shared" si="6"/>
        <v>0</v>
      </c>
      <c r="S17" s="206">
        <f t="shared" si="7"/>
        <v>0</v>
      </c>
      <c r="T17" s="206">
        <f t="shared" si="8"/>
        <v>0</v>
      </c>
      <c r="U17" s="206">
        <f t="shared" si="9"/>
        <v>0</v>
      </c>
      <c r="V17" s="206">
        <f t="shared" si="10"/>
        <v>0</v>
      </c>
      <c r="W17" s="206">
        <f t="shared" si="11"/>
        <v>0</v>
      </c>
    </row>
    <row r="18" spans="2:23" x14ac:dyDescent="0.25">
      <c r="B18" s="140" t="s">
        <v>550</v>
      </c>
      <c r="C18" s="140">
        <v>1</v>
      </c>
      <c r="D18" s="66">
        <v>5</v>
      </c>
      <c r="E18" s="66">
        <v>5085</v>
      </c>
      <c r="F18" s="127" t="s">
        <v>813</v>
      </c>
      <c r="G18" s="66" t="s">
        <v>303</v>
      </c>
      <c r="H18" s="114">
        <v>5</v>
      </c>
      <c r="I18" s="114">
        <v>5</v>
      </c>
      <c r="J18" s="114">
        <v>5</v>
      </c>
      <c r="K18" s="114">
        <v>5</v>
      </c>
      <c r="L18" s="114">
        <v>5</v>
      </c>
      <c r="M18" s="114">
        <v>5</v>
      </c>
      <c r="N18" s="114"/>
      <c r="O18" s="66" t="s">
        <v>741</v>
      </c>
      <c r="P18" s="91"/>
      <c r="Q18" s="166"/>
      <c r="R18" s="206">
        <f t="shared" si="6"/>
        <v>0</v>
      </c>
      <c r="S18" s="206">
        <f t="shared" si="7"/>
        <v>0</v>
      </c>
      <c r="T18" s="206">
        <f t="shared" si="8"/>
        <v>0</v>
      </c>
      <c r="U18" s="206">
        <f t="shared" si="9"/>
        <v>0</v>
      </c>
      <c r="V18" s="206">
        <f t="shared" si="10"/>
        <v>0</v>
      </c>
      <c r="W18" s="206">
        <f t="shared" si="11"/>
        <v>0</v>
      </c>
    </row>
    <row r="19" spans="2:23" x14ac:dyDescent="0.25">
      <c r="B19" s="140" t="s">
        <v>682</v>
      </c>
      <c r="C19" s="140">
        <v>1</v>
      </c>
      <c r="D19" s="66">
        <v>5</v>
      </c>
      <c r="E19" s="66">
        <v>5090</v>
      </c>
      <c r="F19" s="127" t="s">
        <v>814</v>
      </c>
      <c r="G19" s="66" t="s">
        <v>303</v>
      </c>
      <c r="H19" s="114">
        <v>5</v>
      </c>
      <c r="I19" s="114">
        <v>5</v>
      </c>
      <c r="J19" s="114">
        <v>5</v>
      </c>
      <c r="K19" s="114">
        <v>5</v>
      </c>
      <c r="L19" s="114">
        <v>5</v>
      </c>
      <c r="M19" s="114">
        <v>5</v>
      </c>
      <c r="N19" s="114"/>
      <c r="O19" s="66" t="s">
        <v>741</v>
      </c>
      <c r="P19" s="116"/>
      <c r="Q19" s="166"/>
      <c r="R19" s="206">
        <f t="shared" si="6"/>
        <v>0</v>
      </c>
      <c r="S19" s="206">
        <f t="shared" si="7"/>
        <v>0</v>
      </c>
      <c r="T19" s="206">
        <f t="shared" si="8"/>
        <v>0</v>
      </c>
      <c r="U19" s="206">
        <f t="shared" si="9"/>
        <v>0</v>
      </c>
      <c r="V19" s="206">
        <f t="shared" si="10"/>
        <v>0</v>
      </c>
      <c r="W19" s="206">
        <f t="shared" si="11"/>
        <v>0</v>
      </c>
    </row>
    <row r="20" spans="2:23" x14ac:dyDescent="0.25">
      <c r="B20" s="140" t="s">
        <v>553</v>
      </c>
      <c r="C20" s="141">
        <v>1</v>
      </c>
      <c r="D20" s="66">
        <v>5</v>
      </c>
      <c r="E20" s="66">
        <v>5095</v>
      </c>
      <c r="F20" s="127" t="s">
        <v>815</v>
      </c>
      <c r="G20" s="66" t="s">
        <v>303</v>
      </c>
      <c r="H20" s="114">
        <v>5</v>
      </c>
      <c r="I20" s="114">
        <v>5</v>
      </c>
      <c r="J20" s="114">
        <v>5</v>
      </c>
      <c r="K20" s="114">
        <v>5</v>
      </c>
      <c r="L20" s="114">
        <v>5</v>
      </c>
      <c r="M20" s="114">
        <v>5</v>
      </c>
      <c r="N20" s="114"/>
      <c r="O20" s="66" t="s">
        <v>741</v>
      </c>
      <c r="P20" s="142"/>
      <c r="Q20" s="166"/>
      <c r="R20" s="206">
        <f t="shared" si="6"/>
        <v>0</v>
      </c>
      <c r="S20" s="206">
        <f t="shared" si="7"/>
        <v>0</v>
      </c>
      <c r="T20" s="206">
        <f t="shared" si="8"/>
        <v>0</v>
      </c>
      <c r="U20" s="206">
        <f t="shared" si="9"/>
        <v>0</v>
      </c>
      <c r="V20" s="206">
        <f t="shared" si="10"/>
        <v>0</v>
      </c>
      <c r="W20" s="206">
        <f t="shared" si="11"/>
        <v>0</v>
      </c>
    </row>
    <row r="21" spans="2:23" x14ac:dyDescent="0.25">
      <c r="B21" s="140" t="s">
        <v>554</v>
      </c>
      <c r="C21" s="141">
        <v>1</v>
      </c>
      <c r="D21" s="66">
        <v>5</v>
      </c>
      <c r="E21" s="66">
        <v>5100</v>
      </c>
      <c r="F21" s="127" t="s">
        <v>812</v>
      </c>
      <c r="G21" s="66" t="s">
        <v>303</v>
      </c>
      <c r="H21" s="114">
        <v>5</v>
      </c>
      <c r="I21" s="114">
        <v>5</v>
      </c>
      <c r="J21" s="114">
        <v>5</v>
      </c>
      <c r="K21" s="114">
        <v>5</v>
      </c>
      <c r="L21" s="114">
        <v>5</v>
      </c>
      <c r="M21" s="114">
        <v>5</v>
      </c>
      <c r="N21" s="114"/>
      <c r="O21" s="66" t="s">
        <v>741</v>
      </c>
      <c r="P21" s="142"/>
      <c r="Q21" s="166"/>
      <c r="R21" s="206">
        <f t="shared" si="6"/>
        <v>0</v>
      </c>
      <c r="S21" s="206">
        <f t="shared" si="7"/>
        <v>0</v>
      </c>
      <c r="T21" s="206">
        <f t="shared" si="8"/>
        <v>0</v>
      </c>
      <c r="U21" s="206">
        <f t="shared" si="9"/>
        <v>0</v>
      </c>
      <c r="V21" s="206">
        <f t="shared" si="10"/>
        <v>0</v>
      </c>
      <c r="W21" s="206">
        <f t="shared" si="11"/>
        <v>0</v>
      </c>
    </row>
    <row r="22" spans="2:23" x14ac:dyDescent="0.25">
      <c r="B22" s="140" t="s">
        <v>567</v>
      </c>
      <c r="C22" s="141">
        <v>1</v>
      </c>
      <c r="D22" s="66">
        <v>5</v>
      </c>
      <c r="E22" s="66">
        <v>5105</v>
      </c>
      <c r="F22" s="127" t="s">
        <v>816</v>
      </c>
      <c r="G22" s="66" t="s">
        <v>303</v>
      </c>
      <c r="H22" s="114">
        <v>5</v>
      </c>
      <c r="I22" s="114">
        <v>5</v>
      </c>
      <c r="J22" s="114">
        <v>5</v>
      </c>
      <c r="K22" s="114">
        <v>5</v>
      </c>
      <c r="L22" s="114">
        <v>5</v>
      </c>
      <c r="M22" s="114">
        <v>5</v>
      </c>
      <c r="N22" s="114"/>
      <c r="O22" s="66" t="s">
        <v>741</v>
      </c>
      <c r="P22" s="91"/>
      <c r="Q22" s="166"/>
      <c r="R22" s="206">
        <f t="shared" si="6"/>
        <v>0</v>
      </c>
      <c r="S22" s="206">
        <f t="shared" si="7"/>
        <v>0</v>
      </c>
      <c r="T22" s="206">
        <f t="shared" si="8"/>
        <v>0</v>
      </c>
      <c r="U22" s="206">
        <f t="shared" si="9"/>
        <v>0</v>
      </c>
      <c r="V22" s="206">
        <f t="shared" si="10"/>
        <v>0</v>
      </c>
      <c r="W22" s="206">
        <f t="shared" si="11"/>
        <v>0</v>
      </c>
    </row>
    <row r="23" spans="2:23" x14ac:dyDescent="0.25">
      <c r="B23" s="140" t="s">
        <v>568</v>
      </c>
      <c r="C23" s="141">
        <v>1</v>
      </c>
      <c r="D23" s="66">
        <v>5</v>
      </c>
      <c r="E23" s="66">
        <v>5110</v>
      </c>
      <c r="F23" s="127" t="s">
        <v>817</v>
      </c>
      <c r="G23" s="66" t="s">
        <v>303</v>
      </c>
      <c r="H23" s="114">
        <v>5</v>
      </c>
      <c r="I23" s="114">
        <v>5</v>
      </c>
      <c r="J23" s="114">
        <v>5</v>
      </c>
      <c r="K23" s="114">
        <v>5</v>
      </c>
      <c r="L23" s="114">
        <v>5</v>
      </c>
      <c r="M23" s="114">
        <v>5</v>
      </c>
      <c r="N23" s="114"/>
      <c r="O23" s="66" t="s">
        <v>741</v>
      </c>
      <c r="P23" s="116"/>
      <c r="Q23" s="166"/>
      <c r="R23" s="206">
        <f t="shared" si="6"/>
        <v>0</v>
      </c>
      <c r="S23" s="206">
        <f t="shared" si="7"/>
        <v>0</v>
      </c>
      <c r="T23" s="206">
        <f t="shared" si="8"/>
        <v>0</v>
      </c>
      <c r="U23" s="206">
        <f t="shared" si="9"/>
        <v>0</v>
      </c>
      <c r="V23" s="206">
        <f t="shared" si="10"/>
        <v>0</v>
      </c>
      <c r="W23" s="206">
        <f t="shared" si="11"/>
        <v>0</v>
      </c>
    </row>
    <row r="24" spans="2:23" x14ac:dyDescent="0.25">
      <c r="B24" s="140" t="s">
        <v>569</v>
      </c>
      <c r="C24" s="141">
        <v>1</v>
      </c>
      <c r="D24" s="66">
        <v>5</v>
      </c>
      <c r="E24" s="66">
        <v>5115</v>
      </c>
      <c r="F24" s="127" t="s">
        <v>818</v>
      </c>
      <c r="G24" s="66" t="s">
        <v>303</v>
      </c>
      <c r="H24" s="114">
        <v>5</v>
      </c>
      <c r="I24" s="114">
        <v>5</v>
      </c>
      <c r="J24" s="114">
        <v>5</v>
      </c>
      <c r="K24" s="114">
        <v>5</v>
      </c>
      <c r="L24" s="114">
        <v>5</v>
      </c>
      <c r="M24" s="114">
        <v>5</v>
      </c>
      <c r="N24" s="114"/>
      <c r="O24" s="66" t="s">
        <v>741</v>
      </c>
      <c r="P24" s="116"/>
      <c r="Q24" s="166"/>
      <c r="R24" s="206">
        <f t="shared" si="6"/>
        <v>0</v>
      </c>
      <c r="S24" s="206">
        <f t="shared" si="7"/>
        <v>0</v>
      </c>
      <c r="T24" s="206">
        <f t="shared" si="8"/>
        <v>0</v>
      </c>
      <c r="U24" s="206">
        <f t="shared" si="9"/>
        <v>0</v>
      </c>
      <c r="V24" s="206">
        <f t="shared" si="10"/>
        <v>0</v>
      </c>
      <c r="W24" s="206">
        <f t="shared" si="11"/>
        <v>0</v>
      </c>
    </row>
    <row r="25" spans="2:23" x14ac:dyDescent="0.25">
      <c r="B25" s="140" t="s">
        <v>570</v>
      </c>
      <c r="C25" s="141">
        <v>1</v>
      </c>
      <c r="D25" s="66">
        <v>5</v>
      </c>
      <c r="E25" s="66">
        <v>5120</v>
      </c>
      <c r="F25" s="127" t="s">
        <v>819</v>
      </c>
      <c r="G25" s="66" t="s">
        <v>303</v>
      </c>
      <c r="H25" s="114">
        <v>5</v>
      </c>
      <c r="I25" s="114">
        <v>5</v>
      </c>
      <c r="J25" s="114">
        <v>5</v>
      </c>
      <c r="K25" s="114">
        <v>5</v>
      </c>
      <c r="L25" s="114">
        <v>5</v>
      </c>
      <c r="M25" s="114">
        <v>5</v>
      </c>
      <c r="N25" s="114"/>
      <c r="O25" s="66" t="s">
        <v>741</v>
      </c>
      <c r="P25" s="116"/>
      <c r="Q25" s="166"/>
      <c r="R25" s="206">
        <f t="shared" si="6"/>
        <v>0</v>
      </c>
      <c r="S25" s="206">
        <f t="shared" si="7"/>
        <v>0</v>
      </c>
      <c r="T25" s="206">
        <f t="shared" si="8"/>
        <v>0</v>
      </c>
      <c r="U25" s="206">
        <f t="shared" si="9"/>
        <v>0</v>
      </c>
      <c r="V25" s="206">
        <f t="shared" si="10"/>
        <v>0</v>
      </c>
      <c r="W25" s="206">
        <f t="shared" si="11"/>
        <v>0</v>
      </c>
    </row>
    <row r="26" spans="2:23" x14ac:dyDescent="0.25">
      <c r="B26" s="140" t="s">
        <v>571</v>
      </c>
      <c r="C26" s="141">
        <v>1</v>
      </c>
      <c r="D26" s="66">
        <v>5</v>
      </c>
      <c r="E26" s="66">
        <v>5125</v>
      </c>
      <c r="F26" s="127" t="s">
        <v>820</v>
      </c>
      <c r="G26" s="66" t="s">
        <v>303</v>
      </c>
      <c r="H26" s="114">
        <v>5</v>
      </c>
      <c r="I26" s="114">
        <v>5</v>
      </c>
      <c r="J26" s="114">
        <v>5</v>
      </c>
      <c r="K26" s="114">
        <v>5</v>
      </c>
      <c r="L26" s="114">
        <v>5</v>
      </c>
      <c r="M26" s="114">
        <v>5</v>
      </c>
      <c r="N26" s="114"/>
      <c r="O26" s="66" t="s">
        <v>741</v>
      </c>
      <c r="P26" s="116"/>
      <c r="Q26" s="166"/>
      <c r="R26" s="206">
        <f t="shared" si="6"/>
        <v>0</v>
      </c>
      <c r="S26" s="206">
        <f t="shared" si="7"/>
        <v>0</v>
      </c>
      <c r="T26" s="206">
        <f t="shared" si="8"/>
        <v>0</v>
      </c>
      <c r="U26" s="206">
        <f t="shared" si="9"/>
        <v>0</v>
      </c>
      <c r="V26" s="206">
        <f t="shared" si="10"/>
        <v>0</v>
      </c>
      <c r="W26" s="206">
        <f t="shared" si="11"/>
        <v>0</v>
      </c>
    </row>
    <row r="27" spans="2:23" x14ac:dyDescent="0.25">
      <c r="B27" s="140" t="s">
        <v>587</v>
      </c>
      <c r="C27" s="141">
        <v>1</v>
      </c>
      <c r="D27" s="66">
        <v>5</v>
      </c>
      <c r="E27" s="66">
        <v>5130</v>
      </c>
      <c r="F27" s="127" t="s">
        <v>821</v>
      </c>
      <c r="G27" s="66" t="s">
        <v>303</v>
      </c>
      <c r="H27" s="114">
        <v>5</v>
      </c>
      <c r="I27" s="114">
        <v>5</v>
      </c>
      <c r="J27" s="114">
        <v>5</v>
      </c>
      <c r="K27" s="114">
        <v>5</v>
      </c>
      <c r="L27" s="114">
        <v>5</v>
      </c>
      <c r="M27" s="114">
        <v>5</v>
      </c>
      <c r="N27" s="114"/>
      <c r="O27" s="66" t="s">
        <v>741</v>
      </c>
      <c r="P27" s="142"/>
      <c r="Q27" s="166"/>
      <c r="R27" s="206">
        <f t="shared" si="6"/>
        <v>0</v>
      </c>
      <c r="S27" s="206">
        <f t="shared" si="7"/>
        <v>0</v>
      </c>
      <c r="T27" s="206">
        <f t="shared" si="8"/>
        <v>0</v>
      </c>
      <c r="U27" s="206">
        <f t="shared" si="9"/>
        <v>0</v>
      </c>
      <c r="V27" s="206">
        <f t="shared" si="10"/>
        <v>0</v>
      </c>
      <c r="W27" s="206">
        <f t="shared" si="11"/>
        <v>0</v>
      </c>
    </row>
    <row r="28" spans="2:23" x14ac:dyDescent="0.25">
      <c r="B28" s="140" t="s">
        <v>588</v>
      </c>
      <c r="C28" s="141">
        <v>1</v>
      </c>
      <c r="D28" s="66">
        <v>5</v>
      </c>
      <c r="E28" s="66">
        <v>5135</v>
      </c>
      <c r="F28" s="127" t="s">
        <v>822</v>
      </c>
      <c r="G28" s="66" t="s">
        <v>303</v>
      </c>
      <c r="H28" s="114">
        <v>5</v>
      </c>
      <c r="I28" s="114">
        <v>5</v>
      </c>
      <c r="J28" s="114">
        <v>5</v>
      </c>
      <c r="K28" s="114">
        <v>5</v>
      </c>
      <c r="L28" s="114">
        <v>5</v>
      </c>
      <c r="M28" s="114">
        <v>5</v>
      </c>
      <c r="N28" s="114"/>
      <c r="O28" s="66" t="s">
        <v>741</v>
      </c>
      <c r="P28" s="142"/>
      <c r="Q28" s="166"/>
      <c r="R28" s="206">
        <f t="shared" si="6"/>
        <v>0</v>
      </c>
      <c r="S28" s="206">
        <f t="shared" si="7"/>
        <v>0</v>
      </c>
      <c r="T28" s="206">
        <f t="shared" si="8"/>
        <v>0</v>
      </c>
      <c r="U28" s="206">
        <f t="shared" si="9"/>
        <v>0</v>
      </c>
      <c r="V28" s="206">
        <f t="shared" si="10"/>
        <v>0</v>
      </c>
      <c r="W28" s="206">
        <f t="shared" si="11"/>
        <v>0</v>
      </c>
    </row>
    <row r="29" spans="2:23" x14ac:dyDescent="0.25">
      <c r="B29" s="140" t="s">
        <v>589</v>
      </c>
      <c r="C29" s="141">
        <v>1</v>
      </c>
      <c r="D29" s="66">
        <v>5</v>
      </c>
      <c r="E29" s="66">
        <v>5140</v>
      </c>
      <c r="F29" s="127" t="s">
        <v>823</v>
      </c>
      <c r="G29" s="66" t="s">
        <v>303</v>
      </c>
      <c r="H29" s="114">
        <v>5</v>
      </c>
      <c r="I29" s="114">
        <v>5</v>
      </c>
      <c r="J29" s="114">
        <v>5</v>
      </c>
      <c r="K29" s="114">
        <v>5</v>
      </c>
      <c r="L29" s="114">
        <v>5</v>
      </c>
      <c r="M29" s="114">
        <v>5</v>
      </c>
      <c r="N29" s="114"/>
      <c r="O29" s="66" t="s">
        <v>741</v>
      </c>
      <c r="P29" s="142"/>
      <c r="Q29" s="166"/>
      <c r="R29" s="206">
        <f t="shared" si="6"/>
        <v>0</v>
      </c>
      <c r="S29" s="206">
        <f t="shared" si="7"/>
        <v>0</v>
      </c>
      <c r="T29" s="206">
        <f t="shared" si="8"/>
        <v>0</v>
      </c>
      <c r="U29" s="206">
        <f t="shared" si="9"/>
        <v>0</v>
      </c>
      <c r="V29" s="206">
        <f t="shared" si="10"/>
        <v>0</v>
      </c>
      <c r="W29" s="206">
        <f t="shared" si="11"/>
        <v>0</v>
      </c>
    </row>
    <row r="30" spans="2:23" x14ac:dyDescent="0.25">
      <c r="B30" s="140" t="s">
        <v>590</v>
      </c>
      <c r="C30" s="141">
        <v>1</v>
      </c>
      <c r="D30" s="66">
        <v>5</v>
      </c>
      <c r="E30" s="66">
        <v>5145</v>
      </c>
      <c r="F30" s="127" t="s">
        <v>824</v>
      </c>
      <c r="G30" s="66" t="s">
        <v>303</v>
      </c>
      <c r="H30" s="114">
        <v>5</v>
      </c>
      <c r="I30" s="114">
        <v>5</v>
      </c>
      <c r="J30" s="114">
        <v>5</v>
      </c>
      <c r="K30" s="114">
        <v>5</v>
      </c>
      <c r="L30" s="114">
        <v>5</v>
      </c>
      <c r="M30" s="114">
        <v>5</v>
      </c>
      <c r="N30" s="114"/>
      <c r="O30" s="66" t="s">
        <v>741</v>
      </c>
      <c r="P30" s="142"/>
      <c r="Q30" s="166"/>
      <c r="R30" s="206">
        <f t="shared" si="6"/>
        <v>0</v>
      </c>
      <c r="S30" s="206">
        <f t="shared" si="7"/>
        <v>0</v>
      </c>
      <c r="T30" s="206">
        <f t="shared" si="8"/>
        <v>0</v>
      </c>
      <c r="U30" s="206">
        <f t="shared" si="9"/>
        <v>0</v>
      </c>
      <c r="V30" s="206">
        <f t="shared" si="10"/>
        <v>0</v>
      </c>
      <c r="W30" s="206">
        <f t="shared" si="11"/>
        <v>0</v>
      </c>
    </row>
    <row r="31" spans="2:23" x14ac:dyDescent="0.25">
      <c r="B31" s="140" t="s">
        <v>591</v>
      </c>
      <c r="C31" s="141">
        <v>1</v>
      </c>
      <c r="D31" s="66">
        <v>5</v>
      </c>
      <c r="E31" s="66">
        <v>5150</v>
      </c>
      <c r="F31" s="127" t="s">
        <v>825</v>
      </c>
      <c r="G31" s="66" t="s">
        <v>303</v>
      </c>
      <c r="H31" s="114">
        <v>5</v>
      </c>
      <c r="I31" s="114">
        <v>5</v>
      </c>
      <c r="J31" s="114">
        <v>5</v>
      </c>
      <c r="K31" s="114">
        <v>5</v>
      </c>
      <c r="L31" s="114">
        <v>5</v>
      </c>
      <c r="M31" s="114">
        <v>5</v>
      </c>
      <c r="N31" s="114"/>
      <c r="O31" s="66" t="s">
        <v>741</v>
      </c>
      <c r="P31" s="91"/>
      <c r="Q31" s="166"/>
      <c r="R31" s="206">
        <f t="shared" si="6"/>
        <v>0</v>
      </c>
      <c r="S31" s="206">
        <f t="shared" si="7"/>
        <v>0</v>
      </c>
      <c r="T31" s="206">
        <f t="shared" si="8"/>
        <v>0</v>
      </c>
      <c r="U31" s="206">
        <f t="shared" si="9"/>
        <v>0</v>
      </c>
      <c r="V31" s="206">
        <f t="shared" si="10"/>
        <v>0</v>
      </c>
      <c r="W31" s="206">
        <f t="shared" si="11"/>
        <v>0</v>
      </c>
    </row>
    <row r="32" spans="2:23" x14ac:dyDescent="0.25">
      <c r="B32" s="93" t="s">
        <v>704</v>
      </c>
      <c r="C32" s="140">
        <v>1</v>
      </c>
      <c r="D32" s="66">
        <v>5</v>
      </c>
      <c r="E32" s="66">
        <v>5155</v>
      </c>
      <c r="F32" s="71" t="s">
        <v>853</v>
      </c>
      <c r="G32" s="66" t="s">
        <v>303</v>
      </c>
      <c r="H32" s="91">
        <v>10</v>
      </c>
      <c r="I32" s="91">
        <v>10</v>
      </c>
      <c r="J32" s="91">
        <v>10</v>
      </c>
      <c r="K32" s="91">
        <v>10</v>
      </c>
      <c r="L32" s="91">
        <v>10</v>
      </c>
      <c r="M32" s="91">
        <v>10</v>
      </c>
      <c r="N32" s="146"/>
      <c r="O32" s="66" t="s">
        <v>741</v>
      </c>
      <c r="P32" s="91"/>
      <c r="Q32" s="166"/>
      <c r="R32" s="206">
        <f t="shared" si="6"/>
        <v>0</v>
      </c>
      <c r="S32" s="206">
        <f t="shared" si="7"/>
        <v>0</v>
      </c>
      <c r="T32" s="206">
        <f t="shared" si="8"/>
        <v>0</v>
      </c>
      <c r="U32" s="206">
        <f t="shared" si="9"/>
        <v>0</v>
      </c>
      <c r="V32" s="206">
        <f t="shared" si="10"/>
        <v>0</v>
      </c>
      <c r="W32" s="206">
        <f t="shared" si="11"/>
        <v>0</v>
      </c>
    </row>
    <row r="33" spans="2:23" x14ac:dyDescent="0.25">
      <c r="B33" s="140"/>
      <c r="C33" s="140"/>
      <c r="D33" s="66">
        <v>5</v>
      </c>
      <c r="E33" s="66">
        <v>5160</v>
      </c>
      <c r="F33" s="28" t="s">
        <v>199</v>
      </c>
      <c r="G33" s="66"/>
      <c r="H33" s="83">
        <v>11</v>
      </c>
      <c r="I33" s="83">
        <v>11</v>
      </c>
      <c r="J33" s="83">
        <v>11</v>
      </c>
      <c r="K33" s="83">
        <v>11</v>
      </c>
      <c r="L33" s="83">
        <v>11</v>
      </c>
      <c r="M33" s="83">
        <v>11</v>
      </c>
      <c r="N33" s="146"/>
      <c r="O33" s="48" t="s">
        <v>741</v>
      </c>
      <c r="P33" s="83"/>
      <c r="Q33" s="166"/>
      <c r="R33" s="206">
        <f t="shared" si="6"/>
        <v>11</v>
      </c>
      <c r="S33" s="206">
        <f t="shared" si="7"/>
        <v>11</v>
      </c>
      <c r="T33" s="206">
        <f t="shared" si="8"/>
        <v>11</v>
      </c>
      <c r="U33" s="206">
        <f t="shared" si="9"/>
        <v>11</v>
      </c>
      <c r="V33" s="206">
        <f t="shared" si="10"/>
        <v>11</v>
      </c>
      <c r="W33" s="206">
        <f t="shared" si="11"/>
        <v>11</v>
      </c>
    </row>
    <row r="34" spans="2:23" x14ac:dyDescent="0.25">
      <c r="B34" s="140"/>
      <c r="C34" s="140"/>
      <c r="D34" s="66">
        <v>5</v>
      </c>
      <c r="E34" s="66">
        <v>5165</v>
      </c>
      <c r="F34" s="28" t="s">
        <v>200</v>
      </c>
      <c r="G34" s="66"/>
      <c r="H34" s="83">
        <v>60</v>
      </c>
      <c r="I34" s="83">
        <v>70</v>
      </c>
      <c r="J34" s="83">
        <v>60</v>
      </c>
      <c r="K34" s="83">
        <v>70</v>
      </c>
      <c r="L34" s="83">
        <v>80</v>
      </c>
      <c r="M34" s="83">
        <v>85</v>
      </c>
      <c r="N34" s="146"/>
      <c r="O34" s="48" t="s">
        <v>741</v>
      </c>
      <c r="P34" s="83"/>
      <c r="Q34" s="166"/>
      <c r="R34" s="206">
        <f t="shared" si="6"/>
        <v>60</v>
      </c>
      <c r="S34" s="206">
        <f t="shared" si="7"/>
        <v>70</v>
      </c>
      <c r="T34" s="206">
        <f t="shared" si="8"/>
        <v>60</v>
      </c>
      <c r="U34" s="206">
        <f t="shared" si="9"/>
        <v>70</v>
      </c>
      <c r="V34" s="206">
        <f t="shared" si="10"/>
        <v>80</v>
      </c>
      <c r="W34" s="206">
        <f t="shared" si="11"/>
        <v>85</v>
      </c>
    </row>
    <row r="35" spans="2:23" x14ac:dyDescent="0.25">
      <c r="B35" s="140"/>
      <c r="C35" s="140"/>
      <c r="D35" s="66">
        <v>5</v>
      </c>
      <c r="E35" s="66">
        <v>5170</v>
      </c>
      <c r="F35" s="28" t="s">
        <v>203</v>
      </c>
      <c r="G35" s="66"/>
      <c r="H35" s="66">
        <v>2</v>
      </c>
      <c r="I35" s="66">
        <v>2</v>
      </c>
      <c r="J35" s="66">
        <v>2</v>
      </c>
      <c r="K35" s="66">
        <v>2</v>
      </c>
      <c r="L35" s="66">
        <v>2</v>
      </c>
      <c r="M35" s="66">
        <v>2</v>
      </c>
      <c r="N35" s="66"/>
      <c r="O35" s="48" t="s">
        <v>741</v>
      </c>
      <c r="P35" s="83"/>
      <c r="Q35" s="166"/>
      <c r="R35" s="206">
        <f t="shared" si="6"/>
        <v>2</v>
      </c>
      <c r="S35" s="206">
        <f t="shared" si="7"/>
        <v>2</v>
      </c>
      <c r="T35" s="206">
        <f t="shared" si="8"/>
        <v>2</v>
      </c>
      <c r="U35" s="206">
        <f t="shared" si="9"/>
        <v>2</v>
      </c>
      <c r="V35" s="206">
        <f t="shared" si="10"/>
        <v>2</v>
      </c>
      <c r="W35" s="206">
        <f t="shared" si="11"/>
        <v>2</v>
      </c>
    </row>
    <row r="36" spans="2:23" x14ac:dyDescent="0.25">
      <c r="B36" s="140"/>
      <c r="C36" s="140"/>
      <c r="D36" s="66">
        <v>5</v>
      </c>
      <c r="E36" s="66">
        <v>5175</v>
      </c>
      <c r="F36" s="28" t="s">
        <v>277</v>
      </c>
      <c r="G36" s="66"/>
      <c r="H36" s="83">
        <v>5</v>
      </c>
      <c r="I36" s="83">
        <v>5</v>
      </c>
      <c r="J36" s="83">
        <v>5</v>
      </c>
      <c r="K36" s="83">
        <v>5</v>
      </c>
      <c r="L36" s="83">
        <v>5</v>
      </c>
      <c r="M36" s="83">
        <v>5</v>
      </c>
      <c r="N36" s="146"/>
      <c r="O36" s="48" t="s">
        <v>741</v>
      </c>
      <c r="P36" s="83"/>
      <c r="Q36" s="166"/>
      <c r="R36" s="206">
        <f t="shared" si="6"/>
        <v>5</v>
      </c>
      <c r="S36" s="206">
        <f t="shared" si="7"/>
        <v>5</v>
      </c>
      <c r="T36" s="206">
        <f t="shared" si="8"/>
        <v>5</v>
      </c>
      <c r="U36" s="206">
        <f t="shared" si="9"/>
        <v>5</v>
      </c>
      <c r="V36" s="206">
        <f t="shared" si="10"/>
        <v>5</v>
      </c>
      <c r="W36" s="206">
        <f t="shared" si="11"/>
        <v>5</v>
      </c>
    </row>
    <row r="37" spans="2:23" x14ac:dyDescent="0.25">
      <c r="B37" s="156" t="s">
        <v>703</v>
      </c>
      <c r="C37" s="140">
        <v>1</v>
      </c>
      <c r="D37" s="66">
        <v>5</v>
      </c>
      <c r="E37" s="66">
        <v>5180</v>
      </c>
      <c r="F37" s="71" t="s">
        <v>503</v>
      </c>
      <c r="G37" s="66" t="s">
        <v>303</v>
      </c>
      <c r="H37" s="48">
        <v>120</v>
      </c>
      <c r="I37" s="66">
        <v>130</v>
      </c>
      <c r="J37" s="66">
        <v>120</v>
      </c>
      <c r="K37" s="66">
        <v>130</v>
      </c>
      <c r="L37" s="66">
        <v>130</v>
      </c>
      <c r="M37" s="66">
        <v>130</v>
      </c>
      <c r="N37" s="66"/>
      <c r="O37" s="48" t="s">
        <v>741</v>
      </c>
      <c r="P37" s="30"/>
      <c r="Q37" s="168"/>
      <c r="R37" s="206">
        <f t="shared" si="6"/>
        <v>0</v>
      </c>
      <c r="S37" s="206">
        <f t="shared" si="7"/>
        <v>0</v>
      </c>
      <c r="T37" s="206">
        <f t="shared" si="8"/>
        <v>0</v>
      </c>
      <c r="U37" s="206">
        <f t="shared" si="9"/>
        <v>0</v>
      </c>
      <c r="V37" s="206">
        <f t="shared" si="10"/>
        <v>0</v>
      </c>
      <c r="W37" s="206">
        <f t="shared" si="11"/>
        <v>0</v>
      </c>
    </row>
    <row r="38" spans="2:23" x14ac:dyDescent="0.25">
      <c r="B38" s="140" t="s">
        <v>684</v>
      </c>
      <c r="C38" s="140">
        <v>1</v>
      </c>
      <c r="D38" s="66">
        <v>5</v>
      </c>
      <c r="E38" s="66">
        <v>5185</v>
      </c>
      <c r="F38" s="71" t="s">
        <v>699</v>
      </c>
      <c r="G38" s="66" t="s">
        <v>303</v>
      </c>
      <c r="H38" s="66">
        <v>3</v>
      </c>
      <c r="I38" s="66">
        <v>3</v>
      </c>
      <c r="J38" s="66">
        <v>3</v>
      </c>
      <c r="K38" s="66">
        <v>3</v>
      </c>
      <c r="L38" s="66">
        <v>3</v>
      </c>
      <c r="M38" s="66">
        <v>3</v>
      </c>
      <c r="N38" s="66"/>
      <c r="O38" s="66" t="s">
        <v>741</v>
      </c>
      <c r="P38" s="142"/>
      <c r="Q38" s="168"/>
      <c r="R38" s="206">
        <f t="shared" si="6"/>
        <v>0</v>
      </c>
      <c r="S38" s="206">
        <f t="shared" si="7"/>
        <v>0</v>
      </c>
      <c r="T38" s="206">
        <f t="shared" si="8"/>
        <v>0</v>
      </c>
      <c r="U38" s="206">
        <f t="shared" si="9"/>
        <v>0</v>
      </c>
      <c r="V38" s="206">
        <f t="shared" si="10"/>
        <v>0</v>
      </c>
      <c r="W38" s="206">
        <f t="shared" si="11"/>
        <v>0</v>
      </c>
    </row>
    <row r="39" spans="2:23" x14ac:dyDescent="0.25">
      <c r="B39" s="140" t="s">
        <v>685</v>
      </c>
      <c r="C39" s="140">
        <v>1</v>
      </c>
      <c r="D39" s="66">
        <v>5</v>
      </c>
      <c r="E39" s="66">
        <v>5190</v>
      </c>
      <c r="F39" s="71" t="s">
        <v>700</v>
      </c>
      <c r="G39" s="66" t="s">
        <v>303</v>
      </c>
      <c r="H39" s="66">
        <v>3</v>
      </c>
      <c r="I39" s="66">
        <v>3</v>
      </c>
      <c r="J39" s="66">
        <v>3</v>
      </c>
      <c r="K39" s="66">
        <v>3</v>
      </c>
      <c r="L39" s="66">
        <v>3</v>
      </c>
      <c r="M39" s="66">
        <v>3</v>
      </c>
      <c r="N39" s="66"/>
      <c r="O39" s="66" t="s">
        <v>741</v>
      </c>
      <c r="P39" s="142"/>
      <c r="Q39" s="168"/>
      <c r="R39" s="206">
        <f t="shared" si="6"/>
        <v>0</v>
      </c>
      <c r="S39" s="206">
        <f t="shared" si="7"/>
        <v>0</v>
      </c>
      <c r="T39" s="206">
        <f t="shared" si="8"/>
        <v>0</v>
      </c>
      <c r="U39" s="206">
        <f t="shared" si="9"/>
        <v>0</v>
      </c>
      <c r="V39" s="206">
        <f t="shared" si="10"/>
        <v>0</v>
      </c>
      <c r="W39" s="206">
        <f t="shared" si="11"/>
        <v>0</v>
      </c>
    </row>
    <row r="40" spans="2:23" x14ac:dyDescent="0.25">
      <c r="B40" s="140" t="s">
        <v>686</v>
      </c>
      <c r="C40" s="140">
        <v>1</v>
      </c>
      <c r="D40" s="66">
        <v>5</v>
      </c>
      <c r="E40" s="66">
        <v>5195</v>
      </c>
      <c r="F40" s="71" t="s">
        <v>701</v>
      </c>
      <c r="G40" s="66" t="s">
        <v>303</v>
      </c>
      <c r="H40" s="66">
        <v>3</v>
      </c>
      <c r="I40" s="66">
        <v>3</v>
      </c>
      <c r="J40" s="66">
        <v>3</v>
      </c>
      <c r="K40" s="66">
        <v>3</v>
      </c>
      <c r="L40" s="66">
        <v>3</v>
      </c>
      <c r="M40" s="66">
        <v>3</v>
      </c>
      <c r="N40" s="66"/>
      <c r="O40" s="66" t="s">
        <v>741</v>
      </c>
      <c r="P40" s="91"/>
      <c r="Q40" s="168"/>
      <c r="R40" s="206">
        <f t="shared" si="6"/>
        <v>0</v>
      </c>
      <c r="S40" s="206">
        <f t="shared" si="7"/>
        <v>0</v>
      </c>
      <c r="T40" s="206">
        <f t="shared" si="8"/>
        <v>0</v>
      </c>
      <c r="U40" s="206">
        <f t="shared" si="9"/>
        <v>0</v>
      </c>
      <c r="V40" s="206">
        <f t="shared" si="10"/>
        <v>0</v>
      </c>
      <c r="W40" s="206">
        <f t="shared" si="11"/>
        <v>0</v>
      </c>
    </row>
    <row r="41" spans="2:23" x14ac:dyDescent="0.25">
      <c r="B41" s="140"/>
      <c r="C41" s="140"/>
      <c r="D41" s="66">
        <v>5</v>
      </c>
      <c r="E41" s="66">
        <v>5200</v>
      </c>
      <c r="F41" s="71" t="s">
        <v>404</v>
      </c>
      <c r="G41" s="66" t="s">
        <v>303</v>
      </c>
      <c r="H41" s="66">
        <v>2</v>
      </c>
      <c r="I41" s="66">
        <v>2</v>
      </c>
      <c r="J41" s="66">
        <v>2</v>
      </c>
      <c r="K41" s="66">
        <v>2</v>
      </c>
      <c r="L41" s="66">
        <v>2</v>
      </c>
      <c r="M41" s="66">
        <v>2</v>
      </c>
      <c r="N41" s="66"/>
      <c r="O41" s="66" t="s">
        <v>306</v>
      </c>
      <c r="P41" s="91"/>
      <c r="Q41" s="168"/>
      <c r="R41" s="206">
        <f t="shared" si="6"/>
        <v>0</v>
      </c>
      <c r="S41" s="206">
        <f t="shared" si="7"/>
        <v>0</v>
      </c>
      <c r="T41" s="206">
        <f t="shared" si="8"/>
        <v>0</v>
      </c>
      <c r="U41" s="206">
        <f t="shared" si="9"/>
        <v>0</v>
      </c>
      <c r="V41" s="206">
        <f t="shared" si="10"/>
        <v>0</v>
      </c>
      <c r="W41" s="206">
        <f t="shared" si="11"/>
        <v>0</v>
      </c>
    </row>
    <row r="42" spans="2:23" x14ac:dyDescent="0.25">
      <c r="B42" s="196"/>
      <c r="C42" s="196"/>
      <c r="D42" s="66">
        <v>5</v>
      </c>
      <c r="E42" s="66">
        <v>5205</v>
      </c>
      <c r="F42" s="71" t="s">
        <v>847</v>
      </c>
      <c r="G42" s="66"/>
      <c r="H42" s="66">
        <v>10</v>
      </c>
      <c r="I42" s="66">
        <v>10</v>
      </c>
      <c r="J42" s="66">
        <v>10</v>
      </c>
      <c r="K42" s="66">
        <v>10</v>
      </c>
      <c r="L42" s="66">
        <v>10</v>
      </c>
      <c r="M42" s="66">
        <v>10</v>
      </c>
      <c r="N42" s="66"/>
      <c r="O42" s="66" t="s">
        <v>854</v>
      </c>
      <c r="P42" s="198"/>
      <c r="Q42" s="198"/>
      <c r="R42" s="206">
        <f t="shared" si="6"/>
        <v>10</v>
      </c>
      <c r="S42" s="206">
        <f t="shared" si="7"/>
        <v>10</v>
      </c>
      <c r="T42" s="206">
        <f t="shared" si="8"/>
        <v>10</v>
      </c>
      <c r="U42" s="206">
        <f t="shared" si="9"/>
        <v>10</v>
      </c>
      <c r="V42" s="206">
        <f t="shared" si="10"/>
        <v>10</v>
      </c>
      <c r="W42" s="206">
        <f t="shared" si="11"/>
        <v>10</v>
      </c>
    </row>
    <row r="43" spans="2:23" x14ac:dyDescent="0.25">
      <c r="B43" s="196"/>
      <c r="C43" s="196"/>
      <c r="D43" s="66">
        <v>5</v>
      </c>
      <c r="E43" s="66">
        <v>5210</v>
      </c>
      <c r="F43" s="28" t="s">
        <v>212</v>
      </c>
      <c r="G43" s="66"/>
      <c r="H43" s="66">
        <v>20</v>
      </c>
      <c r="I43" s="66">
        <v>20</v>
      </c>
      <c r="J43" s="66">
        <v>20</v>
      </c>
      <c r="K43" s="66">
        <v>20</v>
      </c>
      <c r="L43" s="66">
        <v>20</v>
      </c>
      <c r="M43" s="66">
        <v>20</v>
      </c>
      <c r="N43" s="66"/>
      <c r="O43" s="66" t="s">
        <v>306</v>
      </c>
      <c r="P43" s="198"/>
      <c r="Q43" s="198"/>
      <c r="R43" s="206">
        <f t="shared" si="6"/>
        <v>20</v>
      </c>
      <c r="S43" s="206">
        <f t="shared" si="7"/>
        <v>20</v>
      </c>
      <c r="T43" s="206">
        <f t="shared" si="8"/>
        <v>20</v>
      </c>
      <c r="U43" s="206">
        <f t="shared" si="9"/>
        <v>20</v>
      </c>
      <c r="V43" s="206">
        <f t="shared" si="10"/>
        <v>20</v>
      </c>
      <c r="W43" s="206">
        <f t="shared" si="11"/>
        <v>20</v>
      </c>
    </row>
    <row r="44" spans="2:23" x14ac:dyDescent="0.25">
      <c r="B44" s="196"/>
      <c r="C44" s="196"/>
      <c r="D44" s="66">
        <v>5</v>
      </c>
      <c r="E44" s="66">
        <v>5215</v>
      </c>
      <c r="F44" s="28" t="s">
        <v>188</v>
      </c>
      <c r="G44" s="66"/>
      <c r="H44" s="66">
        <v>2</v>
      </c>
      <c r="I44" s="66">
        <v>2</v>
      </c>
      <c r="J44" s="66">
        <v>2</v>
      </c>
      <c r="K44" s="66">
        <v>2</v>
      </c>
      <c r="L44" s="66">
        <v>2</v>
      </c>
      <c r="M44" s="66">
        <v>2</v>
      </c>
      <c r="N44" s="66"/>
      <c r="O44" s="66" t="s">
        <v>306</v>
      </c>
      <c r="P44" s="198"/>
      <c r="Q44" s="198"/>
      <c r="R44" s="206">
        <f t="shared" si="6"/>
        <v>2</v>
      </c>
      <c r="S44" s="206">
        <f t="shared" si="7"/>
        <v>2</v>
      </c>
      <c r="T44" s="206">
        <f t="shared" si="8"/>
        <v>2</v>
      </c>
      <c r="U44" s="206">
        <f t="shared" si="9"/>
        <v>2</v>
      </c>
      <c r="V44" s="206">
        <f t="shared" si="10"/>
        <v>2</v>
      </c>
      <c r="W44" s="206">
        <f t="shared" si="11"/>
        <v>2</v>
      </c>
    </row>
    <row r="45" spans="2:23" x14ac:dyDescent="0.25">
      <c r="B45" s="196"/>
      <c r="C45" s="196"/>
      <c r="D45" s="66">
        <v>5</v>
      </c>
      <c r="E45" s="66">
        <v>5220</v>
      </c>
      <c r="F45" s="28" t="s">
        <v>189</v>
      </c>
      <c r="G45" s="66"/>
      <c r="H45" s="66">
        <v>10</v>
      </c>
      <c r="I45" s="66">
        <v>10</v>
      </c>
      <c r="J45" s="66">
        <v>10</v>
      </c>
      <c r="K45" s="66">
        <v>10</v>
      </c>
      <c r="L45" s="66">
        <v>10</v>
      </c>
      <c r="M45" s="66">
        <v>10</v>
      </c>
      <c r="N45" s="66"/>
      <c r="O45" s="66" t="s">
        <v>306</v>
      </c>
      <c r="P45" s="198"/>
      <c r="Q45" s="198"/>
      <c r="R45" s="206">
        <f t="shared" si="6"/>
        <v>10</v>
      </c>
      <c r="S45" s="206">
        <f t="shared" si="7"/>
        <v>10</v>
      </c>
      <c r="T45" s="206">
        <f t="shared" si="8"/>
        <v>10</v>
      </c>
      <c r="U45" s="206">
        <f t="shared" si="9"/>
        <v>10</v>
      </c>
      <c r="V45" s="206">
        <f t="shared" si="10"/>
        <v>10</v>
      </c>
      <c r="W45" s="206">
        <f t="shared" si="11"/>
        <v>10</v>
      </c>
    </row>
    <row r="46" spans="2:23" x14ac:dyDescent="0.25">
      <c r="B46" s="140"/>
      <c r="C46" s="140"/>
      <c r="D46" s="66">
        <v>5</v>
      </c>
      <c r="E46" s="66">
        <v>5225</v>
      </c>
      <c r="F46" s="28" t="s">
        <v>326</v>
      </c>
      <c r="G46" s="66"/>
      <c r="H46" s="48">
        <v>10</v>
      </c>
      <c r="I46" s="66">
        <v>10</v>
      </c>
      <c r="J46" s="66">
        <v>10</v>
      </c>
      <c r="K46" s="66">
        <v>10</v>
      </c>
      <c r="L46" s="66">
        <v>10</v>
      </c>
      <c r="M46" s="66">
        <v>10</v>
      </c>
      <c r="N46" s="66"/>
      <c r="O46" s="48" t="s">
        <v>306</v>
      </c>
      <c r="P46" s="48"/>
      <c r="Q46" s="66"/>
      <c r="R46" s="206">
        <f t="shared" si="6"/>
        <v>10</v>
      </c>
      <c r="S46" s="206">
        <f t="shared" si="7"/>
        <v>10</v>
      </c>
      <c r="T46" s="206">
        <f t="shared" si="8"/>
        <v>10</v>
      </c>
      <c r="U46" s="206">
        <f t="shared" si="9"/>
        <v>10</v>
      </c>
      <c r="V46" s="206">
        <f t="shared" si="10"/>
        <v>10</v>
      </c>
      <c r="W46" s="206">
        <f t="shared" si="11"/>
        <v>10</v>
      </c>
    </row>
    <row r="47" spans="2:23" x14ac:dyDescent="0.25">
      <c r="B47" s="140"/>
      <c r="C47" s="140"/>
      <c r="D47" s="66">
        <v>5</v>
      </c>
      <c r="E47" s="66">
        <v>5230</v>
      </c>
      <c r="F47" s="63" t="s">
        <v>327</v>
      </c>
      <c r="G47" s="66"/>
      <c r="H47" s="48">
        <v>45</v>
      </c>
      <c r="I47" s="66">
        <v>45</v>
      </c>
      <c r="J47" s="66">
        <v>45</v>
      </c>
      <c r="K47" s="66">
        <v>45</v>
      </c>
      <c r="L47" s="66">
        <v>45</v>
      </c>
      <c r="M47" s="66">
        <v>45</v>
      </c>
      <c r="N47" s="66"/>
      <c r="O47" s="48" t="s">
        <v>306</v>
      </c>
      <c r="P47" s="48"/>
      <c r="Q47" s="66"/>
      <c r="R47" s="206">
        <f t="shared" si="6"/>
        <v>45</v>
      </c>
      <c r="S47" s="206">
        <f t="shared" si="7"/>
        <v>45</v>
      </c>
      <c r="T47" s="206">
        <f t="shared" si="8"/>
        <v>45</v>
      </c>
      <c r="U47" s="206">
        <f t="shared" si="9"/>
        <v>45</v>
      </c>
      <c r="V47" s="206">
        <f t="shared" si="10"/>
        <v>45</v>
      </c>
      <c r="W47" s="206">
        <f t="shared" si="11"/>
        <v>45</v>
      </c>
    </row>
    <row r="48" spans="2:23" x14ac:dyDescent="0.25">
      <c r="B48" s="140"/>
      <c r="C48" s="140"/>
      <c r="D48" s="66">
        <v>5</v>
      </c>
      <c r="E48" s="66">
        <v>5235</v>
      </c>
      <c r="F48" s="63" t="s">
        <v>777</v>
      </c>
      <c r="G48" s="66"/>
      <c r="H48" s="93">
        <v>20</v>
      </c>
      <c r="I48" s="93">
        <v>20</v>
      </c>
      <c r="J48" s="93">
        <v>20</v>
      </c>
      <c r="K48" s="93">
        <v>20</v>
      </c>
      <c r="L48" s="93">
        <v>20</v>
      </c>
      <c r="M48" s="93">
        <v>20</v>
      </c>
      <c r="N48" s="93"/>
      <c r="O48" s="66" t="s">
        <v>306</v>
      </c>
      <c r="P48" s="66"/>
      <c r="Q48" s="66"/>
      <c r="R48" s="206">
        <f t="shared" si="6"/>
        <v>20</v>
      </c>
      <c r="S48" s="206">
        <f t="shared" si="7"/>
        <v>20</v>
      </c>
      <c r="T48" s="206">
        <f t="shared" si="8"/>
        <v>20</v>
      </c>
      <c r="U48" s="206">
        <f t="shared" si="9"/>
        <v>20</v>
      </c>
      <c r="V48" s="206">
        <f t="shared" si="10"/>
        <v>20</v>
      </c>
      <c r="W48" s="206">
        <f t="shared" si="11"/>
        <v>20</v>
      </c>
    </row>
    <row r="49" spans="2:23" x14ac:dyDescent="0.25">
      <c r="B49" s="140" t="s">
        <v>550</v>
      </c>
      <c r="C49" s="140">
        <v>1</v>
      </c>
      <c r="D49" s="66">
        <v>5</v>
      </c>
      <c r="E49" s="66">
        <v>5240</v>
      </c>
      <c r="F49" s="127" t="s">
        <v>789</v>
      </c>
      <c r="G49" s="66" t="s">
        <v>303</v>
      </c>
      <c r="H49" s="92">
        <v>5</v>
      </c>
      <c r="I49" s="92">
        <v>5</v>
      </c>
      <c r="J49" s="92">
        <v>5</v>
      </c>
      <c r="K49" s="92">
        <v>5</v>
      </c>
      <c r="L49" s="92">
        <v>5</v>
      </c>
      <c r="M49" s="92">
        <v>5</v>
      </c>
      <c r="N49" s="92"/>
      <c r="O49" s="66" t="s">
        <v>306</v>
      </c>
      <c r="P49" s="66"/>
      <c r="Q49" s="66"/>
      <c r="R49" s="206">
        <f t="shared" si="6"/>
        <v>0</v>
      </c>
      <c r="S49" s="206">
        <f t="shared" si="7"/>
        <v>0</v>
      </c>
      <c r="T49" s="206">
        <f t="shared" si="8"/>
        <v>0</v>
      </c>
      <c r="U49" s="206">
        <f t="shared" si="9"/>
        <v>0</v>
      </c>
      <c r="V49" s="206">
        <f t="shared" si="10"/>
        <v>0</v>
      </c>
      <c r="W49" s="206">
        <f t="shared" si="11"/>
        <v>0</v>
      </c>
    </row>
    <row r="50" spans="2:23" x14ac:dyDescent="0.25">
      <c r="B50" s="140" t="s">
        <v>682</v>
      </c>
      <c r="C50" s="140">
        <v>1</v>
      </c>
      <c r="D50" s="66">
        <v>5</v>
      </c>
      <c r="E50" s="66">
        <v>5245</v>
      </c>
      <c r="F50" s="127" t="s">
        <v>790</v>
      </c>
      <c r="G50" s="66" t="s">
        <v>303</v>
      </c>
      <c r="H50" s="92">
        <v>5</v>
      </c>
      <c r="I50" s="92">
        <v>5</v>
      </c>
      <c r="J50" s="92">
        <v>5</v>
      </c>
      <c r="K50" s="92">
        <v>5</v>
      </c>
      <c r="L50" s="92">
        <v>5</v>
      </c>
      <c r="M50" s="92">
        <v>5</v>
      </c>
      <c r="N50" s="92"/>
      <c r="O50" s="66" t="s">
        <v>306</v>
      </c>
      <c r="P50" s="66"/>
      <c r="Q50" s="66"/>
      <c r="R50" s="206">
        <f t="shared" si="6"/>
        <v>0</v>
      </c>
      <c r="S50" s="206">
        <f t="shared" si="7"/>
        <v>0</v>
      </c>
      <c r="T50" s="206">
        <f t="shared" si="8"/>
        <v>0</v>
      </c>
      <c r="U50" s="206">
        <f t="shared" si="9"/>
        <v>0</v>
      </c>
      <c r="V50" s="206">
        <f t="shared" si="10"/>
        <v>0</v>
      </c>
      <c r="W50" s="206">
        <f t="shared" si="11"/>
        <v>0</v>
      </c>
    </row>
    <row r="51" spans="2:23" x14ac:dyDescent="0.25">
      <c r="B51" s="140" t="s">
        <v>553</v>
      </c>
      <c r="C51" s="141">
        <v>1</v>
      </c>
      <c r="D51" s="66">
        <v>5</v>
      </c>
      <c r="E51" s="66">
        <v>5250</v>
      </c>
      <c r="F51" s="127" t="s">
        <v>791</v>
      </c>
      <c r="G51" s="66" t="s">
        <v>303</v>
      </c>
      <c r="H51" s="92">
        <v>5</v>
      </c>
      <c r="I51" s="92">
        <v>5</v>
      </c>
      <c r="J51" s="92">
        <v>5</v>
      </c>
      <c r="K51" s="92">
        <v>5</v>
      </c>
      <c r="L51" s="92">
        <v>5</v>
      </c>
      <c r="M51" s="92">
        <v>5</v>
      </c>
      <c r="N51" s="92"/>
      <c r="O51" s="66" t="s">
        <v>306</v>
      </c>
      <c r="P51" s="66"/>
      <c r="Q51" s="66"/>
      <c r="R51" s="206">
        <f t="shared" si="6"/>
        <v>0</v>
      </c>
      <c r="S51" s="206">
        <f t="shared" si="7"/>
        <v>0</v>
      </c>
      <c r="T51" s="206">
        <f t="shared" si="8"/>
        <v>0</v>
      </c>
      <c r="U51" s="206">
        <f t="shared" si="9"/>
        <v>0</v>
      </c>
      <c r="V51" s="206">
        <f t="shared" si="10"/>
        <v>0</v>
      </c>
      <c r="W51" s="206">
        <f t="shared" si="11"/>
        <v>0</v>
      </c>
    </row>
    <row r="52" spans="2:23" x14ac:dyDescent="0.25">
      <c r="B52" s="140" t="s">
        <v>554</v>
      </c>
      <c r="C52" s="141">
        <v>1</v>
      </c>
      <c r="D52" s="66">
        <v>5</v>
      </c>
      <c r="E52" s="66">
        <v>5255</v>
      </c>
      <c r="F52" s="127" t="s">
        <v>792</v>
      </c>
      <c r="G52" s="66" t="s">
        <v>303</v>
      </c>
      <c r="H52" s="92">
        <v>5</v>
      </c>
      <c r="I52" s="92">
        <v>5</v>
      </c>
      <c r="J52" s="92">
        <v>5</v>
      </c>
      <c r="K52" s="92">
        <v>5</v>
      </c>
      <c r="L52" s="92">
        <v>5</v>
      </c>
      <c r="M52" s="92">
        <v>5</v>
      </c>
      <c r="N52" s="92"/>
      <c r="O52" s="66" t="s">
        <v>306</v>
      </c>
      <c r="P52" s="66"/>
      <c r="Q52" s="66"/>
      <c r="R52" s="206">
        <f t="shared" si="6"/>
        <v>0</v>
      </c>
      <c r="S52" s="206">
        <f t="shared" si="7"/>
        <v>0</v>
      </c>
      <c r="T52" s="206">
        <f t="shared" si="8"/>
        <v>0</v>
      </c>
      <c r="U52" s="206">
        <f t="shared" si="9"/>
        <v>0</v>
      </c>
      <c r="V52" s="206">
        <f t="shared" si="10"/>
        <v>0</v>
      </c>
      <c r="W52" s="206">
        <f t="shared" si="11"/>
        <v>0</v>
      </c>
    </row>
    <row r="53" spans="2:23" x14ac:dyDescent="0.25">
      <c r="B53" s="140" t="s">
        <v>567</v>
      </c>
      <c r="C53" s="141">
        <v>1</v>
      </c>
      <c r="D53" s="66">
        <v>5</v>
      </c>
      <c r="E53" s="66">
        <v>5260</v>
      </c>
      <c r="F53" s="127" t="s">
        <v>793</v>
      </c>
      <c r="G53" s="66" t="s">
        <v>303</v>
      </c>
      <c r="H53" s="92">
        <v>5</v>
      </c>
      <c r="I53" s="92">
        <v>5</v>
      </c>
      <c r="J53" s="92">
        <v>5</v>
      </c>
      <c r="K53" s="92">
        <v>5</v>
      </c>
      <c r="L53" s="92">
        <v>5</v>
      </c>
      <c r="M53" s="92">
        <v>5</v>
      </c>
      <c r="N53" s="92"/>
      <c r="O53" s="66" t="s">
        <v>306</v>
      </c>
      <c r="P53" s="66"/>
      <c r="Q53" s="66"/>
      <c r="R53" s="206">
        <f t="shared" si="6"/>
        <v>0</v>
      </c>
      <c r="S53" s="206">
        <f t="shared" si="7"/>
        <v>0</v>
      </c>
      <c r="T53" s="206">
        <f t="shared" si="8"/>
        <v>0</v>
      </c>
      <c r="U53" s="206">
        <f t="shared" si="9"/>
        <v>0</v>
      </c>
      <c r="V53" s="206">
        <f t="shared" si="10"/>
        <v>0</v>
      </c>
      <c r="W53" s="206">
        <f t="shared" si="11"/>
        <v>0</v>
      </c>
    </row>
    <row r="54" spans="2:23" x14ac:dyDescent="0.25">
      <c r="B54" s="140" t="s">
        <v>568</v>
      </c>
      <c r="C54" s="141">
        <v>1</v>
      </c>
      <c r="D54" s="66">
        <v>5</v>
      </c>
      <c r="E54" s="66">
        <v>5265</v>
      </c>
      <c r="F54" s="127" t="s">
        <v>794</v>
      </c>
      <c r="G54" s="66" t="s">
        <v>303</v>
      </c>
      <c r="H54" s="92">
        <v>5</v>
      </c>
      <c r="I54" s="92">
        <v>5</v>
      </c>
      <c r="J54" s="92">
        <v>5</v>
      </c>
      <c r="K54" s="92">
        <v>5</v>
      </c>
      <c r="L54" s="92">
        <v>5</v>
      </c>
      <c r="M54" s="92">
        <v>5</v>
      </c>
      <c r="N54" s="92"/>
      <c r="O54" s="66" t="s">
        <v>306</v>
      </c>
      <c r="P54" s="66"/>
      <c r="Q54" s="66"/>
      <c r="R54" s="206">
        <f t="shared" si="6"/>
        <v>0</v>
      </c>
      <c r="S54" s="206">
        <f t="shared" si="7"/>
        <v>0</v>
      </c>
      <c r="T54" s="206">
        <f t="shared" si="8"/>
        <v>0</v>
      </c>
      <c r="U54" s="206">
        <f t="shared" si="9"/>
        <v>0</v>
      </c>
      <c r="V54" s="206">
        <f t="shared" si="10"/>
        <v>0</v>
      </c>
      <c r="W54" s="206">
        <f t="shared" si="11"/>
        <v>0</v>
      </c>
    </row>
    <row r="55" spans="2:23" x14ac:dyDescent="0.25">
      <c r="B55" s="140" t="s">
        <v>569</v>
      </c>
      <c r="C55" s="141">
        <v>1</v>
      </c>
      <c r="D55" s="66">
        <v>5</v>
      </c>
      <c r="E55" s="66">
        <v>5270</v>
      </c>
      <c r="F55" s="127" t="s">
        <v>795</v>
      </c>
      <c r="G55" s="66" t="s">
        <v>303</v>
      </c>
      <c r="H55" s="92">
        <v>5</v>
      </c>
      <c r="I55" s="92">
        <v>5</v>
      </c>
      <c r="J55" s="92">
        <v>5</v>
      </c>
      <c r="K55" s="92">
        <v>5</v>
      </c>
      <c r="L55" s="92">
        <v>5</v>
      </c>
      <c r="M55" s="92">
        <v>5</v>
      </c>
      <c r="N55" s="92"/>
      <c r="O55" s="66" t="s">
        <v>306</v>
      </c>
      <c r="P55" s="66"/>
      <c r="Q55" s="66"/>
      <c r="R55" s="206">
        <f t="shared" si="6"/>
        <v>0</v>
      </c>
      <c r="S55" s="206">
        <f t="shared" si="7"/>
        <v>0</v>
      </c>
      <c r="T55" s="206">
        <f t="shared" si="8"/>
        <v>0</v>
      </c>
      <c r="U55" s="206">
        <f t="shared" si="9"/>
        <v>0</v>
      </c>
      <c r="V55" s="206">
        <f t="shared" si="10"/>
        <v>0</v>
      </c>
      <c r="W55" s="206">
        <f t="shared" si="11"/>
        <v>0</v>
      </c>
    </row>
    <row r="56" spans="2:23" x14ac:dyDescent="0.25">
      <c r="B56" s="140" t="s">
        <v>570</v>
      </c>
      <c r="C56" s="141">
        <v>1</v>
      </c>
      <c r="D56" s="66">
        <v>5</v>
      </c>
      <c r="E56" s="66">
        <v>5275</v>
      </c>
      <c r="F56" s="127" t="s">
        <v>796</v>
      </c>
      <c r="G56" s="66" t="s">
        <v>303</v>
      </c>
      <c r="H56" s="92">
        <v>5</v>
      </c>
      <c r="I56" s="92">
        <v>5</v>
      </c>
      <c r="J56" s="92">
        <v>5</v>
      </c>
      <c r="K56" s="92">
        <v>5</v>
      </c>
      <c r="L56" s="92">
        <v>5</v>
      </c>
      <c r="M56" s="92">
        <v>5</v>
      </c>
      <c r="N56" s="92"/>
      <c r="O56" s="66" t="s">
        <v>306</v>
      </c>
      <c r="P56" s="66"/>
      <c r="Q56" s="66"/>
      <c r="R56" s="206">
        <f t="shared" si="6"/>
        <v>0</v>
      </c>
      <c r="S56" s="206">
        <f t="shared" si="7"/>
        <v>0</v>
      </c>
      <c r="T56" s="206">
        <f t="shared" si="8"/>
        <v>0</v>
      </c>
      <c r="U56" s="206">
        <f t="shared" si="9"/>
        <v>0</v>
      </c>
      <c r="V56" s="206">
        <f t="shared" si="10"/>
        <v>0</v>
      </c>
      <c r="W56" s="206">
        <f t="shared" si="11"/>
        <v>0</v>
      </c>
    </row>
    <row r="57" spans="2:23" x14ac:dyDescent="0.25">
      <c r="B57" s="140" t="s">
        <v>571</v>
      </c>
      <c r="C57" s="141">
        <v>1</v>
      </c>
      <c r="D57" s="66">
        <v>5</v>
      </c>
      <c r="E57" s="66">
        <v>5280</v>
      </c>
      <c r="F57" s="127" t="s">
        <v>797</v>
      </c>
      <c r="G57" s="66" t="s">
        <v>303</v>
      </c>
      <c r="H57" s="92">
        <v>5</v>
      </c>
      <c r="I57" s="92">
        <v>5</v>
      </c>
      <c r="J57" s="92">
        <v>5</v>
      </c>
      <c r="K57" s="92">
        <v>5</v>
      </c>
      <c r="L57" s="92">
        <v>5</v>
      </c>
      <c r="M57" s="92">
        <v>5</v>
      </c>
      <c r="N57" s="92"/>
      <c r="O57" s="66" t="s">
        <v>306</v>
      </c>
      <c r="P57" s="66"/>
      <c r="Q57" s="66"/>
      <c r="R57" s="206">
        <f t="shared" si="6"/>
        <v>0</v>
      </c>
      <c r="S57" s="206">
        <f t="shared" si="7"/>
        <v>0</v>
      </c>
      <c r="T57" s="206">
        <f t="shared" si="8"/>
        <v>0</v>
      </c>
      <c r="U57" s="206">
        <f t="shared" si="9"/>
        <v>0</v>
      </c>
      <c r="V57" s="206">
        <f t="shared" si="10"/>
        <v>0</v>
      </c>
      <c r="W57" s="206">
        <f t="shared" si="11"/>
        <v>0</v>
      </c>
    </row>
    <row r="58" spans="2:23" x14ac:dyDescent="0.25">
      <c r="B58" s="140" t="s">
        <v>587</v>
      </c>
      <c r="C58" s="141">
        <v>1</v>
      </c>
      <c r="D58" s="66">
        <v>5</v>
      </c>
      <c r="E58" s="66">
        <v>5285</v>
      </c>
      <c r="F58" s="127" t="s">
        <v>798</v>
      </c>
      <c r="G58" s="66" t="s">
        <v>303</v>
      </c>
      <c r="H58" s="92">
        <v>5</v>
      </c>
      <c r="I58" s="92">
        <v>5</v>
      </c>
      <c r="J58" s="92">
        <v>5</v>
      </c>
      <c r="K58" s="92">
        <v>5</v>
      </c>
      <c r="L58" s="92">
        <v>5</v>
      </c>
      <c r="M58" s="92">
        <v>5</v>
      </c>
      <c r="N58" s="92"/>
      <c r="O58" s="66" t="s">
        <v>306</v>
      </c>
      <c r="P58" s="66"/>
      <c r="Q58" s="66"/>
      <c r="R58" s="206">
        <f t="shared" si="6"/>
        <v>0</v>
      </c>
      <c r="S58" s="206">
        <f t="shared" si="7"/>
        <v>0</v>
      </c>
      <c r="T58" s="206">
        <f t="shared" si="8"/>
        <v>0</v>
      </c>
      <c r="U58" s="206">
        <f t="shared" si="9"/>
        <v>0</v>
      </c>
      <c r="V58" s="206">
        <f t="shared" si="10"/>
        <v>0</v>
      </c>
      <c r="W58" s="206">
        <f t="shared" si="11"/>
        <v>0</v>
      </c>
    </row>
    <row r="59" spans="2:23" x14ac:dyDescent="0.25">
      <c r="B59" s="140" t="s">
        <v>588</v>
      </c>
      <c r="C59" s="141">
        <v>1</v>
      </c>
      <c r="D59" s="66">
        <v>5</v>
      </c>
      <c r="E59" s="66">
        <v>5290</v>
      </c>
      <c r="F59" s="127" t="s">
        <v>799</v>
      </c>
      <c r="G59" s="66" t="s">
        <v>303</v>
      </c>
      <c r="H59" s="92">
        <v>5</v>
      </c>
      <c r="I59" s="92">
        <v>5</v>
      </c>
      <c r="J59" s="92">
        <v>5</v>
      </c>
      <c r="K59" s="92">
        <v>5</v>
      </c>
      <c r="L59" s="92">
        <v>5</v>
      </c>
      <c r="M59" s="92">
        <v>5</v>
      </c>
      <c r="N59" s="92"/>
      <c r="O59" s="66" t="s">
        <v>306</v>
      </c>
      <c r="P59" s="66"/>
      <c r="Q59" s="66"/>
      <c r="R59" s="206">
        <f t="shared" si="6"/>
        <v>0</v>
      </c>
      <c r="S59" s="206">
        <f t="shared" si="7"/>
        <v>0</v>
      </c>
      <c r="T59" s="206">
        <f t="shared" si="8"/>
        <v>0</v>
      </c>
      <c r="U59" s="206">
        <f t="shared" si="9"/>
        <v>0</v>
      </c>
      <c r="V59" s="206">
        <f t="shared" si="10"/>
        <v>0</v>
      </c>
      <c r="W59" s="206">
        <f t="shared" si="11"/>
        <v>0</v>
      </c>
    </row>
    <row r="60" spans="2:23" x14ac:dyDescent="0.25">
      <c r="B60" s="140" t="s">
        <v>589</v>
      </c>
      <c r="C60" s="141">
        <v>1</v>
      </c>
      <c r="D60" s="66">
        <v>5</v>
      </c>
      <c r="E60" s="66">
        <v>5295</v>
      </c>
      <c r="F60" s="127" t="s">
        <v>800</v>
      </c>
      <c r="G60" s="66" t="s">
        <v>303</v>
      </c>
      <c r="H60" s="92">
        <v>5</v>
      </c>
      <c r="I60" s="92">
        <v>5</v>
      </c>
      <c r="J60" s="92">
        <v>5</v>
      </c>
      <c r="K60" s="92">
        <v>5</v>
      </c>
      <c r="L60" s="92">
        <v>5</v>
      </c>
      <c r="M60" s="92">
        <v>5</v>
      </c>
      <c r="N60" s="92"/>
      <c r="O60" s="66" t="s">
        <v>306</v>
      </c>
      <c r="P60" s="66"/>
      <c r="Q60" s="66"/>
      <c r="R60" s="206">
        <f t="shared" si="6"/>
        <v>0</v>
      </c>
      <c r="S60" s="206">
        <f t="shared" si="7"/>
        <v>0</v>
      </c>
      <c r="T60" s="206">
        <f t="shared" si="8"/>
        <v>0</v>
      </c>
      <c r="U60" s="206">
        <f t="shared" si="9"/>
        <v>0</v>
      </c>
      <c r="V60" s="206">
        <f t="shared" si="10"/>
        <v>0</v>
      </c>
      <c r="W60" s="206">
        <f t="shared" si="11"/>
        <v>0</v>
      </c>
    </row>
    <row r="61" spans="2:23" x14ac:dyDescent="0.25">
      <c r="B61" s="140" t="s">
        <v>590</v>
      </c>
      <c r="C61" s="141">
        <v>1</v>
      </c>
      <c r="D61" s="66">
        <v>5</v>
      </c>
      <c r="E61" s="66">
        <v>5300</v>
      </c>
      <c r="F61" s="127" t="s">
        <v>801</v>
      </c>
      <c r="G61" s="66" t="s">
        <v>303</v>
      </c>
      <c r="H61" s="92">
        <v>5</v>
      </c>
      <c r="I61" s="92">
        <v>5</v>
      </c>
      <c r="J61" s="92">
        <v>5</v>
      </c>
      <c r="K61" s="92">
        <v>5</v>
      </c>
      <c r="L61" s="92">
        <v>5</v>
      </c>
      <c r="M61" s="92">
        <v>5</v>
      </c>
      <c r="N61" s="92"/>
      <c r="O61" s="66" t="s">
        <v>306</v>
      </c>
      <c r="P61" s="66"/>
      <c r="Q61" s="66"/>
      <c r="R61" s="206">
        <f t="shared" si="6"/>
        <v>0</v>
      </c>
      <c r="S61" s="206">
        <f t="shared" si="7"/>
        <v>0</v>
      </c>
      <c r="T61" s="206">
        <f t="shared" si="8"/>
        <v>0</v>
      </c>
      <c r="U61" s="206">
        <f t="shared" si="9"/>
        <v>0</v>
      </c>
      <c r="V61" s="206">
        <f t="shared" si="10"/>
        <v>0</v>
      </c>
      <c r="W61" s="206">
        <f t="shared" si="11"/>
        <v>0</v>
      </c>
    </row>
    <row r="62" spans="2:23" x14ac:dyDescent="0.25">
      <c r="B62" s="140" t="s">
        <v>591</v>
      </c>
      <c r="C62" s="141">
        <v>1</v>
      </c>
      <c r="D62" s="66">
        <v>5</v>
      </c>
      <c r="E62" s="66">
        <v>5305</v>
      </c>
      <c r="F62" s="127" t="s">
        <v>802</v>
      </c>
      <c r="G62" s="66" t="s">
        <v>303</v>
      </c>
      <c r="H62" s="92">
        <v>5</v>
      </c>
      <c r="I62" s="92">
        <v>5</v>
      </c>
      <c r="J62" s="92">
        <v>5</v>
      </c>
      <c r="K62" s="92">
        <v>5</v>
      </c>
      <c r="L62" s="92">
        <v>5</v>
      </c>
      <c r="M62" s="92">
        <v>5</v>
      </c>
      <c r="N62" s="92"/>
      <c r="O62" s="66" t="s">
        <v>306</v>
      </c>
      <c r="P62" s="66"/>
      <c r="Q62" s="66"/>
      <c r="R62" s="206">
        <f t="shared" si="6"/>
        <v>0</v>
      </c>
      <c r="S62" s="206">
        <f t="shared" si="7"/>
        <v>0</v>
      </c>
      <c r="T62" s="206">
        <f t="shared" si="8"/>
        <v>0</v>
      </c>
      <c r="U62" s="206">
        <f t="shared" si="9"/>
        <v>0</v>
      </c>
      <c r="V62" s="206">
        <f t="shared" si="10"/>
        <v>0</v>
      </c>
      <c r="W62" s="206">
        <f t="shared" si="11"/>
        <v>0</v>
      </c>
    </row>
    <row r="63" spans="2:23" x14ac:dyDescent="0.25">
      <c r="B63" s="140" t="s">
        <v>681</v>
      </c>
      <c r="C63" s="140">
        <v>1</v>
      </c>
      <c r="D63" s="66">
        <v>5</v>
      </c>
      <c r="E63" s="66">
        <v>5310</v>
      </c>
      <c r="F63" s="127" t="s">
        <v>803</v>
      </c>
      <c r="G63" s="66" t="s">
        <v>303</v>
      </c>
      <c r="H63" s="92">
        <v>1</v>
      </c>
      <c r="I63" s="92">
        <v>1</v>
      </c>
      <c r="J63" s="92">
        <v>1</v>
      </c>
      <c r="K63" s="92">
        <v>1</v>
      </c>
      <c r="L63" s="92">
        <v>1</v>
      </c>
      <c r="M63" s="92">
        <v>1</v>
      </c>
      <c r="N63" s="92"/>
      <c r="O63" s="66" t="s">
        <v>306</v>
      </c>
      <c r="P63" s="66"/>
      <c r="Q63" s="66"/>
      <c r="R63" s="206">
        <f t="shared" si="6"/>
        <v>0</v>
      </c>
      <c r="S63" s="206">
        <f t="shared" si="7"/>
        <v>0</v>
      </c>
      <c r="T63" s="206">
        <f t="shared" si="8"/>
        <v>0</v>
      </c>
      <c r="U63" s="206">
        <f t="shared" si="9"/>
        <v>0</v>
      </c>
      <c r="V63" s="206">
        <f t="shared" si="10"/>
        <v>0</v>
      </c>
      <c r="W63" s="206">
        <f t="shared" si="11"/>
        <v>0</v>
      </c>
    </row>
    <row r="64" spans="2:23" x14ac:dyDescent="0.25">
      <c r="B64" s="93" t="s">
        <v>716</v>
      </c>
      <c r="C64" s="140">
        <v>1</v>
      </c>
      <c r="D64" s="66">
        <v>5</v>
      </c>
      <c r="E64" s="66">
        <v>5315</v>
      </c>
      <c r="F64" s="127" t="s">
        <v>804</v>
      </c>
      <c r="G64" s="66" t="s">
        <v>303</v>
      </c>
      <c r="H64" s="92">
        <v>5</v>
      </c>
      <c r="I64" s="92">
        <v>5</v>
      </c>
      <c r="J64" s="92">
        <v>5</v>
      </c>
      <c r="K64" s="92">
        <v>5</v>
      </c>
      <c r="L64" s="92">
        <v>5</v>
      </c>
      <c r="M64" s="92">
        <v>5</v>
      </c>
      <c r="N64" s="92"/>
      <c r="O64" s="66" t="s">
        <v>306</v>
      </c>
      <c r="P64" s="66"/>
      <c r="Q64" s="66"/>
      <c r="R64" s="206">
        <f t="shared" si="6"/>
        <v>0</v>
      </c>
      <c r="S64" s="206">
        <f t="shared" si="7"/>
        <v>0</v>
      </c>
      <c r="T64" s="206">
        <f t="shared" si="8"/>
        <v>0</v>
      </c>
      <c r="U64" s="206">
        <f t="shared" si="9"/>
        <v>0</v>
      </c>
      <c r="V64" s="206">
        <f t="shared" si="10"/>
        <v>0</v>
      </c>
      <c r="W64" s="206">
        <f t="shared" si="11"/>
        <v>0</v>
      </c>
    </row>
    <row r="65" spans="2:23" x14ac:dyDescent="0.25">
      <c r="B65" s="93" t="s">
        <v>717</v>
      </c>
      <c r="C65" s="140">
        <v>1</v>
      </c>
      <c r="D65" s="66">
        <v>5</v>
      </c>
      <c r="E65" s="66">
        <v>5320</v>
      </c>
      <c r="F65" s="127" t="s">
        <v>805</v>
      </c>
      <c r="G65" s="66" t="s">
        <v>303</v>
      </c>
      <c r="H65" s="92">
        <v>5</v>
      </c>
      <c r="I65" s="92">
        <v>5</v>
      </c>
      <c r="J65" s="92">
        <v>5</v>
      </c>
      <c r="K65" s="92">
        <v>5</v>
      </c>
      <c r="L65" s="92">
        <v>5</v>
      </c>
      <c r="M65" s="92">
        <v>5</v>
      </c>
      <c r="N65" s="92"/>
      <c r="O65" s="66" t="s">
        <v>306</v>
      </c>
      <c r="P65" s="66"/>
      <c r="Q65" s="66"/>
      <c r="R65" s="206">
        <f t="shared" si="6"/>
        <v>0</v>
      </c>
      <c r="S65" s="206">
        <f t="shared" si="7"/>
        <v>0</v>
      </c>
      <c r="T65" s="206">
        <f t="shared" si="8"/>
        <v>0</v>
      </c>
      <c r="U65" s="206">
        <f t="shared" si="9"/>
        <v>0</v>
      </c>
      <c r="V65" s="206">
        <f t="shared" si="10"/>
        <v>0</v>
      </c>
      <c r="W65" s="206">
        <f t="shared" si="11"/>
        <v>0</v>
      </c>
    </row>
    <row r="66" spans="2:23" x14ac:dyDescent="0.25">
      <c r="B66" s="140" t="s">
        <v>672</v>
      </c>
      <c r="C66" s="140">
        <v>1</v>
      </c>
      <c r="D66" s="66">
        <v>5</v>
      </c>
      <c r="E66" s="66">
        <v>5325</v>
      </c>
      <c r="F66" s="127" t="s">
        <v>806</v>
      </c>
      <c r="G66" s="66" t="s">
        <v>303</v>
      </c>
      <c r="H66" s="92">
        <v>5</v>
      </c>
      <c r="I66" s="92">
        <v>5</v>
      </c>
      <c r="J66" s="92">
        <v>5</v>
      </c>
      <c r="K66" s="92">
        <v>5</v>
      </c>
      <c r="L66" s="92">
        <v>5</v>
      </c>
      <c r="M66" s="92">
        <v>5</v>
      </c>
      <c r="N66" s="92"/>
      <c r="O66" s="66" t="s">
        <v>306</v>
      </c>
      <c r="P66" s="66"/>
      <c r="Q66" s="66"/>
      <c r="R66" s="206">
        <f t="shared" si="6"/>
        <v>0</v>
      </c>
      <c r="S66" s="206">
        <f t="shared" si="7"/>
        <v>0</v>
      </c>
      <c r="T66" s="206">
        <f t="shared" si="8"/>
        <v>0</v>
      </c>
      <c r="U66" s="206">
        <f t="shared" si="9"/>
        <v>0</v>
      </c>
      <c r="V66" s="206">
        <f t="shared" si="10"/>
        <v>0</v>
      </c>
      <c r="W66" s="206">
        <f t="shared" si="11"/>
        <v>0</v>
      </c>
    </row>
    <row r="67" spans="2:23" x14ac:dyDescent="0.25">
      <c r="B67" s="93" t="s">
        <v>720</v>
      </c>
      <c r="C67" s="140">
        <v>1</v>
      </c>
      <c r="D67" s="66">
        <v>5</v>
      </c>
      <c r="E67" s="66">
        <v>5330</v>
      </c>
      <c r="F67" s="127" t="s">
        <v>807</v>
      </c>
      <c r="G67" s="66" t="s">
        <v>303</v>
      </c>
      <c r="H67" s="92">
        <v>5</v>
      </c>
      <c r="I67" s="92">
        <v>5</v>
      </c>
      <c r="J67" s="92">
        <v>5</v>
      </c>
      <c r="K67" s="92">
        <v>5</v>
      </c>
      <c r="L67" s="92">
        <v>5</v>
      </c>
      <c r="M67" s="92">
        <v>5</v>
      </c>
      <c r="N67" s="92"/>
      <c r="O67" s="66" t="s">
        <v>306</v>
      </c>
      <c r="P67" s="66"/>
      <c r="Q67" s="66"/>
      <c r="R67" s="206">
        <f t="shared" ref="R67:R75" si="12">IF($G67="*",0,H67)</f>
        <v>0</v>
      </c>
      <c r="S67" s="206">
        <f t="shared" ref="S67:S75" si="13">IF($G67="*",0,I67)</f>
        <v>0</v>
      </c>
      <c r="T67" s="206">
        <f t="shared" ref="T67:T75" si="14">IF($G67="*",0,J67)</f>
        <v>0</v>
      </c>
      <c r="U67" s="206">
        <f t="shared" ref="U67:U75" si="15">IF($G67="*",0,K67)</f>
        <v>0</v>
      </c>
      <c r="V67" s="206">
        <f t="shared" ref="V67:V75" si="16">IF($G67="*",0,L67)</f>
        <v>0</v>
      </c>
      <c r="W67" s="206">
        <f t="shared" ref="W67:W75" si="17">IF($G67="*",0,M67)</f>
        <v>0</v>
      </c>
    </row>
    <row r="68" spans="2:23" x14ac:dyDescent="0.25">
      <c r="B68" s="93" t="s">
        <v>721</v>
      </c>
      <c r="C68" s="140">
        <v>1</v>
      </c>
      <c r="D68" s="66">
        <v>5</v>
      </c>
      <c r="E68" s="66">
        <v>5335</v>
      </c>
      <c r="F68" s="127" t="s">
        <v>808</v>
      </c>
      <c r="G68" s="66" t="s">
        <v>303</v>
      </c>
      <c r="H68" s="114">
        <v>10</v>
      </c>
      <c r="I68" s="114">
        <v>10</v>
      </c>
      <c r="J68" s="114">
        <v>10</v>
      </c>
      <c r="K68" s="114">
        <v>10</v>
      </c>
      <c r="L68" s="114">
        <v>10</v>
      </c>
      <c r="M68" s="114">
        <v>10</v>
      </c>
      <c r="N68" s="92"/>
      <c r="O68" s="66" t="s">
        <v>306</v>
      </c>
      <c r="P68" s="66"/>
      <c r="Q68" s="66"/>
      <c r="R68" s="206">
        <f t="shared" si="12"/>
        <v>0</v>
      </c>
      <c r="S68" s="206">
        <f t="shared" si="13"/>
        <v>0</v>
      </c>
      <c r="T68" s="206">
        <f t="shared" si="14"/>
        <v>0</v>
      </c>
      <c r="U68" s="206">
        <f t="shared" si="15"/>
        <v>0</v>
      </c>
      <c r="V68" s="206">
        <f t="shared" si="16"/>
        <v>0</v>
      </c>
      <c r="W68" s="206">
        <f t="shared" si="17"/>
        <v>0</v>
      </c>
    </row>
    <row r="69" spans="2:23" x14ac:dyDescent="0.25">
      <c r="B69" s="163" t="s">
        <v>576</v>
      </c>
      <c r="C69" s="140">
        <v>1</v>
      </c>
      <c r="D69" s="66">
        <v>5</v>
      </c>
      <c r="E69" s="66">
        <v>5340</v>
      </c>
      <c r="F69" s="127" t="s">
        <v>809</v>
      </c>
      <c r="G69" s="66" t="s">
        <v>303</v>
      </c>
      <c r="H69" s="92">
        <v>7</v>
      </c>
      <c r="I69" s="92">
        <v>7</v>
      </c>
      <c r="J69" s="92">
        <v>7</v>
      </c>
      <c r="K69" s="92">
        <v>7</v>
      </c>
      <c r="L69" s="92">
        <v>7</v>
      </c>
      <c r="M69" s="92">
        <v>7</v>
      </c>
      <c r="N69" s="92"/>
      <c r="O69" s="66" t="s">
        <v>306</v>
      </c>
      <c r="P69" s="66"/>
      <c r="Q69" s="66"/>
      <c r="R69" s="206">
        <f t="shared" si="12"/>
        <v>0</v>
      </c>
      <c r="S69" s="206">
        <f t="shared" si="13"/>
        <v>0</v>
      </c>
      <c r="T69" s="206">
        <f t="shared" si="14"/>
        <v>0</v>
      </c>
      <c r="U69" s="206">
        <f t="shared" si="15"/>
        <v>0</v>
      </c>
      <c r="V69" s="206">
        <f t="shared" si="16"/>
        <v>0</v>
      </c>
      <c r="W69" s="206">
        <f t="shared" si="17"/>
        <v>0</v>
      </c>
    </row>
    <row r="70" spans="2:23" x14ac:dyDescent="0.25">
      <c r="B70" s="163" t="s">
        <v>575</v>
      </c>
      <c r="C70" s="141">
        <v>1</v>
      </c>
      <c r="D70" s="66">
        <v>5</v>
      </c>
      <c r="E70" s="66">
        <v>5345</v>
      </c>
      <c r="F70" s="127" t="s">
        <v>810</v>
      </c>
      <c r="G70" s="66" t="s">
        <v>303</v>
      </c>
      <c r="H70" s="92">
        <v>5</v>
      </c>
      <c r="I70" s="92">
        <v>5</v>
      </c>
      <c r="J70" s="92">
        <v>5</v>
      </c>
      <c r="K70" s="92">
        <v>5</v>
      </c>
      <c r="L70" s="92">
        <v>5</v>
      </c>
      <c r="M70" s="92">
        <v>5</v>
      </c>
      <c r="N70" s="92"/>
      <c r="O70" s="66" t="s">
        <v>306</v>
      </c>
      <c r="P70" s="66"/>
      <c r="Q70" s="66"/>
      <c r="R70" s="206">
        <f t="shared" si="12"/>
        <v>0</v>
      </c>
      <c r="S70" s="206">
        <f t="shared" si="13"/>
        <v>0</v>
      </c>
      <c r="T70" s="206">
        <f t="shared" si="14"/>
        <v>0</v>
      </c>
      <c r="U70" s="206">
        <f t="shared" si="15"/>
        <v>0</v>
      </c>
      <c r="V70" s="206">
        <f t="shared" si="16"/>
        <v>0</v>
      </c>
      <c r="W70" s="206">
        <f t="shared" si="17"/>
        <v>0</v>
      </c>
    </row>
    <row r="71" spans="2:23" x14ac:dyDescent="0.25">
      <c r="B71" s="163" t="s">
        <v>577</v>
      </c>
      <c r="C71" s="140">
        <v>1</v>
      </c>
      <c r="D71" s="66">
        <v>5</v>
      </c>
      <c r="E71" s="66">
        <v>5350</v>
      </c>
      <c r="F71" s="127" t="s">
        <v>811</v>
      </c>
      <c r="G71" s="66" t="s">
        <v>303</v>
      </c>
      <c r="H71" s="92">
        <v>5</v>
      </c>
      <c r="I71" s="92">
        <v>5</v>
      </c>
      <c r="J71" s="92">
        <v>5</v>
      </c>
      <c r="K71" s="92">
        <v>5</v>
      </c>
      <c r="L71" s="92">
        <v>5</v>
      </c>
      <c r="M71" s="92">
        <v>5</v>
      </c>
      <c r="N71" s="92"/>
      <c r="O71" s="66" t="s">
        <v>306</v>
      </c>
      <c r="P71" s="66"/>
      <c r="Q71" s="66"/>
      <c r="R71" s="206">
        <f t="shared" si="12"/>
        <v>0</v>
      </c>
      <c r="S71" s="206">
        <f t="shared" si="13"/>
        <v>0</v>
      </c>
      <c r="T71" s="206">
        <f t="shared" si="14"/>
        <v>0</v>
      </c>
      <c r="U71" s="206">
        <f t="shared" si="15"/>
        <v>0</v>
      </c>
      <c r="V71" s="206">
        <f t="shared" si="16"/>
        <v>0</v>
      </c>
      <c r="W71" s="206">
        <f t="shared" si="17"/>
        <v>0</v>
      </c>
    </row>
    <row r="72" spans="2:23" x14ac:dyDescent="0.25">
      <c r="B72" s="193"/>
      <c r="C72" s="193"/>
      <c r="D72" s="66">
        <v>5</v>
      </c>
      <c r="E72" s="66">
        <v>5355</v>
      </c>
      <c r="F72" s="75" t="s">
        <v>747</v>
      </c>
      <c r="G72" s="66"/>
      <c r="H72" s="92">
        <v>30</v>
      </c>
      <c r="I72" s="92">
        <v>30</v>
      </c>
      <c r="J72" s="92">
        <v>30</v>
      </c>
      <c r="K72" s="92">
        <v>30</v>
      </c>
      <c r="L72" s="92">
        <v>30</v>
      </c>
      <c r="M72" s="92">
        <v>30</v>
      </c>
      <c r="N72" s="92"/>
      <c r="O72" s="66" t="s">
        <v>363</v>
      </c>
      <c r="P72" s="66"/>
      <c r="Q72" s="66"/>
      <c r="R72" s="206">
        <f t="shared" si="12"/>
        <v>30</v>
      </c>
      <c r="S72" s="206">
        <f t="shared" si="13"/>
        <v>30</v>
      </c>
      <c r="T72" s="206">
        <f t="shared" si="14"/>
        <v>30</v>
      </c>
      <c r="U72" s="206">
        <f t="shared" si="15"/>
        <v>30</v>
      </c>
      <c r="V72" s="206">
        <f t="shared" si="16"/>
        <v>30</v>
      </c>
      <c r="W72" s="206">
        <f t="shared" si="17"/>
        <v>30</v>
      </c>
    </row>
    <row r="73" spans="2:23" x14ac:dyDescent="0.25">
      <c r="B73" s="193"/>
      <c r="C73" s="193"/>
      <c r="D73" s="66">
        <v>5</v>
      </c>
      <c r="E73" s="66">
        <v>5360</v>
      </c>
      <c r="F73" s="75" t="s">
        <v>747</v>
      </c>
      <c r="G73" s="66"/>
      <c r="H73" s="92">
        <v>30</v>
      </c>
      <c r="I73" s="92">
        <v>30</v>
      </c>
      <c r="J73" s="92">
        <v>30</v>
      </c>
      <c r="K73" s="92">
        <v>30</v>
      </c>
      <c r="L73" s="92">
        <v>30</v>
      </c>
      <c r="M73" s="92">
        <v>30</v>
      </c>
      <c r="N73" s="92"/>
      <c r="O73" s="66" t="s">
        <v>851</v>
      </c>
      <c r="P73" s="66"/>
      <c r="Q73" s="66"/>
      <c r="R73" s="206">
        <f t="shared" si="12"/>
        <v>30</v>
      </c>
      <c r="S73" s="206">
        <f t="shared" si="13"/>
        <v>30</v>
      </c>
      <c r="T73" s="206">
        <f t="shared" si="14"/>
        <v>30</v>
      </c>
      <c r="U73" s="206">
        <f t="shared" si="15"/>
        <v>30</v>
      </c>
      <c r="V73" s="206">
        <f t="shared" si="16"/>
        <v>30</v>
      </c>
      <c r="W73" s="206">
        <f t="shared" si="17"/>
        <v>30</v>
      </c>
    </row>
    <row r="74" spans="2:23" x14ac:dyDescent="0.25">
      <c r="B74" s="175"/>
      <c r="C74" s="175"/>
      <c r="D74" s="66">
        <v>5</v>
      </c>
      <c r="E74" s="66">
        <v>5365</v>
      </c>
      <c r="F74" s="75" t="s">
        <v>747</v>
      </c>
      <c r="G74" s="66"/>
      <c r="H74" s="92">
        <v>30</v>
      </c>
      <c r="I74" s="92">
        <v>30</v>
      </c>
      <c r="J74" s="92">
        <v>30</v>
      </c>
      <c r="K74" s="92">
        <v>30</v>
      </c>
      <c r="L74" s="92">
        <v>30</v>
      </c>
      <c r="M74" s="92">
        <v>30</v>
      </c>
      <c r="N74" s="92"/>
      <c r="O74" s="66" t="s">
        <v>852</v>
      </c>
      <c r="P74" s="66"/>
      <c r="Q74" s="66"/>
      <c r="R74" s="206">
        <f t="shared" si="12"/>
        <v>30</v>
      </c>
      <c r="S74" s="206">
        <f t="shared" si="13"/>
        <v>30</v>
      </c>
      <c r="T74" s="206">
        <f t="shared" si="14"/>
        <v>30</v>
      </c>
      <c r="U74" s="206">
        <f t="shared" si="15"/>
        <v>30</v>
      </c>
      <c r="V74" s="206">
        <f t="shared" si="16"/>
        <v>30</v>
      </c>
      <c r="W74" s="206">
        <f t="shared" si="17"/>
        <v>30</v>
      </c>
    </row>
    <row r="75" spans="2:23" x14ac:dyDescent="0.25">
      <c r="B75" s="175"/>
      <c r="C75" s="175"/>
      <c r="D75" s="66">
        <v>5</v>
      </c>
      <c r="E75" s="66">
        <v>5370</v>
      </c>
      <c r="F75" s="75" t="s">
        <v>748</v>
      </c>
      <c r="G75" s="66"/>
      <c r="H75" s="92">
        <v>300</v>
      </c>
      <c r="I75" s="92">
        <v>300</v>
      </c>
      <c r="J75" s="92">
        <v>300</v>
      </c>
      <c r="K75" s="92">
        <v>300</v>
      </c>
      <c r="L75" s="92">
        <v>300</v>
      </c>
      <c r="M75" s="92">
        <v>300</v>
      </c>
      <c r="N75" s="92"/>
      <c r="O75" s="66" t="s">
        <v>306</v>
      </c>
      <c r="P75" s="66"/>
      <c r="Q75" s="66"/>
      <c r="R75" s="206">
        <f t="shared" si="12"/>
        <v>300</v>
      </c>
      <c r="S75" s="206">
        <f t="shared" si="13"/>
        <v>300</v>
      </c>
      <c r="T75" s="206">
        <f t="shared" si="14"/>
        <v>300</v>
      </c>
      <c r="U75" s="206">
        <f t="shared" si="15"/>
        <v>300</v>
      </c>
      <c r="V75" s="206">
        <f t="shared" si="16"/>
        <v>300</v>
      </c>
      <c r="W75" s="206">
        <f t="shared" si="17"/>
        <v>300</v>
      </c>
    </row>
    <row r="76" spans="2:23" x14ac:dyDescent="0.25">
      <c r="B76" s="49"/>
      <c r="C76" s="49"/>
      <c r="D76" s="176"/>
      <c r="E76" s="176"/>
      <c r="F76" s="182"/>
      <c r="G76" s="176"/>
      <c r="H76" s="183"/>
      <c r="I76" s="183"/>
      <c r="J76" s="183"/>
      <c r="K76" s="183"/>
      <c r="L76" s="183"/>
      <c r="M76" s="183"/>
      <c r="N76" s="183"/>
      <c r="O76" s="176"/>
      <c r="P76" s="176"/>
      <c r="Q76" s="176"/>
      <c r="R76" s="49"/>
      <c r="S76" s="49"/>
      <c r="T76" s="49"/>
      <c r="U76" s="49"/>
      <c r="V76" s="49"/>
      <c r="W76" s="49"/>
    </row>
    <row r="77" spans="2:23" x14ac:dyDescent="0.25">
      <c r="B77" s="49"/>
      <c r="C77" s="49"/>
      <c r="D77" s="143"/>
      <c r="E77" s="143"/>
      <c r="F77" s="69"/>
      <c r="G77" s="65"/>
      <c r="H77" s="65"/>
      <c r="I77" s="65"/>
      <c r="J77" s="65"/>
      <c r="K77" s="65"/>
      <c r="L77" s="65"/>
      <c r="M77" s="65"/>
      <c r="N77" s="148"/>
      <c r="O77" s="65"/>
      <c r="P77" s="65"/>
      <c r="Q77" s="169"/>
    </row>
    <row r="78" spans="2:23" x14ac:dyDescent="0.25">
      <c r="B78" s="49"/>
      <c r="C78" s="49"/>
      <c r="D78" s="143"/>
      <c r="E78" s="143"/>
      <c r="F78" s="1" t="s">
        <v>321</v>
      </c>
      <c r="G78" s="30"/>
      <c r="H78" s="66">
        <f>SUM(H2:H52)</f>
        <v>735</v>
      </c>
      <c r="I78" s="66">
        <f>SUM(I2:I48)</f>
        <v>750</v>
      </c>
      <c r="J78" s="66">
        <f>SUM(J2:J48)</f>
        <v>895</v>
      </c>
      <c r="K78" s="66">
        <f>SUM(K2:K48)</f>
        <v>930</v>
      </c>
      <c r="L78" s="66">
        <f>SUM(L2:L48)</f>
        <v>960</v>
      </c>
      <c r="M78" s="66">
        <f>SUM(M2:M48)</f>
        <v>975</v>
      </c>
      <c r="N78" s="66"/>
      <c r="O78" s="66"/>
      <c r="P78" s="66"/>
      <c r="Q78" s="66"/>
      <c r="R78" s="66">
        <f t="shared" ref="R78:W78" si="18">SUM(R2:R48)</f>
        <v>375</v>
      </c>
      <c r="S78" s="66">
        <f t="shared" si="18"/>
        <v>400</v>
      </c>
      <c r="T78" s="66">
        <f t="shared" si="18"/>
        <v>375</v>
      </c>
      <c r="U78" s="66">
        <f t="shared" si="18"/>
        <v>400</v>
      </c>
      <c r="V78" s="66">
        <f t="shared" si="18"/>
        <v>430</v>
      </c>
      <c r="W78" s="66">
        <f t="shared" si="18"/>
        <v>445</v>
      </c>
    </row>
    <row r="79" spans="2:23" x14ac:dyDescent="0.25">
      <c r="B79" s="49"/>
      <c r="C79" s="49"/>
      <c r="D79" s="143"/>
      <c r="E79" s="143"/>
      <c r="F79" s="1" t="s">
        <v>320</v>
      </c>
      <c r="G79" s="30"/>
      <c r="H79" s="68">
        <f t="shared" ref="H79:M79" si="19">H78/60</f>
        <v>12.25</v>
      </c>
      <c r="I79" s="68">
        <f t="shared" si="19"/>
        <v>12.5</v>
      </c>
      <c r="J79" s="68">
        <f t="shared" si="19"/>
        <v>14.916666666666666</v>
      </c>
      <c r="K79" s="68">
        <f t="shared" si="19"/>
        <v>15.5</v>
      </c>
      <c r="L79" s="68">
        <f t="shared" si="19"/>
        <v>16</v>
      </c>
      <c r="M79" s="68">
        <f t="shared" si="19"/>
        <v>16.25</v>
      </c>
      <c r="N79" s="68"/>
      <c r="O79" s="66"/>
      <c r="P79" s="66"/>
      <c r="Q79" s="66"/>
      <c r="R79" s="68">
        <f t="shared" ref="R79:W79" si="20">R78/60</f>
        <v>6.25</v>
      </c>
      <c r="S79" s="68">
        <f t="shared" si="20"/>
        <v>6.666666666666667</v>
      </c>
      <c r="T79" s="68">
        <f t="shared" si="20"/>
        <v>6.25</v>
      </c>
      <c r="U79" s="68">
        <f t="shared" si="20"/>
        <v>6.666666666666667</v>
      </c>
      <c r="V79" s="68">
        <f t="shared" si="20"/>
        <v>7.166666666666667</v>
      </c>
      <c r="W79" s="68">
        <f t="shared" si="20"/>
        <v>7.416666666666667</v>
      </c>
    </row>
    <row r="80" spans="2:23" x14ac:dyDescent="0.25">
      <c r="B80" s="49"/>
      <c r="C80" s="49"/>
      <c r="D80" s="143"/>
      <c r="E80" s="143"/>
      <c r="F80" s="69"/>
      <c r="G80" s="65"/>
      <c r="H80" s="65"/>
      <c r="I80" s="65"/>
      <c r="J80" s="65"/>
      <c r="K80" s="65"/>
      <c r="L80" s="65"/>
      <c r="M80" s="65"/>
      <c r="N80" s="148"/>
      <c r="O80" s="65"/>
      <c r="P80" s="65"/>
      <c r="Q80" s="169"/>
    </row>
    <row r="81" spans="2:17" x14ac:dyDescent="0.25">
      <c r="B81" s="49"/>
      <c r="C81" s="49"/>
      <c r="D81" s="151"/>
      <c r="E81" s="151"/>
      <c r="F81" s="150"/>
      <c r="G81" s="150"/>
      <c r="H81" s="150"/>
      <c r="I81" s="150"/>
      <c r="J81" s="150"/>
      <c r="K81" s="150"/>
      <c r="L81" s="150"/>
      <c r="M81" s="150"/>
      <c r="N81" s="151"/>
      <c r="O81" s="151"/>
      <c r="P81" s="151"/>
      <c r="Q81" s="170"/>
    </row>
    <row r="82" spans="2:17" x14ac:dyDescent="0.25">
      <c r="B82" s="49"/>
      <c r="C82" s="49"/>
      <c r="D82" s="36"/>
      <c r="E82" s="32"/>
      <c r="F82" s="216" t="s">
        <v>389</v>
      </c>
      <c r="G82" s="30" t="s">
        <v>314</v>
      </c>
      <c r="H82" s="51">
        <f>'Offline Prep'!F59</f>
        <v>17.383333333333333</v>
      </c>
      <c r="I82" s="51">
        <f>'Offline Prep'!G59</f>
        <v>14.883333333333333</v>
      </c>
      <c r="J82" s="51">
        <f>'Offline Prep'!H59</f>
        <v>14.883333333333333</v>
      </c>
      <c r="K82" s="51">
        <f>'Offline Prep'!I59</f>
        <v>14.883333333333333</v>
      </c>
      <c r="L82" s="51">
        <f>'Offline Prep'!J59</f>
        <v>14.883333333333333</v>
      </c>
      <c r="M82" s="51">
        <f>'Offline Prep'!K59</f>
        <v>14.883333333333333</v>
      </c>
      <c r="N82" s="158"/>
      <c r="O82" s="36"/>
      <c r="P82" s="36"/>
      <c r="Q82" s="36"/>
    </row>
    <row r="83" spans="2:17" x14ac:dyDescent="0.25">
      <c r="B83" s="49"/>
      <c r="C83" s="49"/>
      <c r="D83" s="36"/>
      <c r="E83" s="32"/>
      <c r="F83" s="216"/>
      <c r="G83" s="30" t="s">
        <v>282</v>
      </c>
      <c r="H83" s="51">
        <f>Station1!G71</f>
        <v>21.016666666666666</v>
      </c>
      <c r="I83" s="51">
        <f>Station1!H71</f>
        <v>21.65</v>
      </c>
      <c r="J83" s="51">
        <f>Station1!I71</f>
        <v>21.683333333333334</v>
      </c>
      <c r="K83" s="51">
        <f>Station1!J71</f>
        <v>22.716666666666665</v>
      </c>
      <c r="L83" s="51">
        <f>Station1!K71</f>
        <v>24.466666666666665</v>
      </c>
      <c r="M83" s="51">
        <f>Station1!L71</f>
        <v>24.216666666666665</v>
      </c>
      <c r="N83" s="158"/>
      <c r="O83" s="36"/>
      <c r="P83" s="36"/>
      <c r="Q83" s="36"/>
    </row>
    <row r="84" spans="2:17" x14ac:dyDescent="0.25">
      <c r="B84" s="49"/>
      <c r="C84" s="49"/>
      <c r="D84" s="36"/>
      <c r="E84" s="32"/>
      <c r="F84" s="216"/>
      <c r="G84" s="30" t="s">
        <v>283</v>
      </c>
      <c r="H84" s="51">
        <f>'Station 2'!G83</f>
        <v>23.404166666666665</v>
      </c>
      <c r="I84" s="51">
        <f>'Station 2'!H83</f>
        <v>25.195833333333333</v>
      </c>
      <c r="J84" s="51">
        <f>'Station 2'!I83</f>
        <v>24.487500000000001</v>
      </c>
      <c r="K84" s="51">
        <f>'Station 2'!J83</f>
        <v>25.495833333333334</v>
      </c>
      <c r="L84" s="51">
        <f>'Station 2'!K83</f>
        <v>27.070833333333333</v>
      </c>
      <c r="M84" s="51">
        <f>'Station 2'!L83</f>
        <v>26.004166666666666</v>
      </c>
      <c r="N84" s="158"/>
      <c r="O84" s="158"/>
      <c r="P84" s="36"/>
      <c r="Q84" s="36"/>
    </row>
    <row r="85" spans="2:17" x14ac:dyDescent="0.25">
      <c r="B85" s="49"/>
      <c r="C85" s="49"/>
      <c r="D85" s="36"/>
      <c r="E85" s="32"/>
      <c r="F85" s="216"/>
      <c r="G85" s="30" t="s">
        <v>285</v>
      </c>
      <c r="H85" s="51">
        <f>'Station 3'!R110</f>
        <v>18.433333333333334</v>
      </c>
      <c r="I85" s="51">
        <f>'Station 3'!I110</f>
        <v>24.916666666666668</v>
      </c>
      <c r="J85" s="51">
        <f>'Station 3'!J110</f>
        <v>24.916666666666668</v>
      </c>
      <c r="K85" s="51">
        <f>'Station 3'!K110</f>
        <v>25.083333333333332</v>
      </c>
      <c r="L85" s="51">
        <f>'Station 3'!L110</f>
        <v>25.316666666666666</v>
      </c>
      <c r="M85" s="51">
        <f>'Station 3'!M110</f>
        <v>34.9</v>
      </c>
      <c r="N85" s="158"/>
      <c r="O85" s="158"/>
      <c r="P85" s="36"/>
      <c r="Q85" s="36"/>
    </row>
    <row r="86" spans="2:17" x14ac:dyDescent="0.25">
      <c r="B86" s="49"/>
      <c r="C86" s="49"/>
      <c r="D86" s="36"/>
      <c r="E86" s="32"/>
      <c r="F86" s="216"/>
      <c r="G86" s="30" t="s">
        <v>284</v>
      </c>
      <c r="H86" s="51">
        <f>Station4!H99</f>
        <v>44.366666666666667</v>
      </c>
      <c r="I86" s="51">
        <f>Station4!I99</f>
        <v>44.533333333333331</v>
      </c>
      <c r="J86" s="51">
        <f>Station4!J99</f>
        <v>44.033333333333331</v>
      </c>
      <c r="K86" s="51">
        <f>Station4!K99</f>
        <v>44.2</v>
      </c>
      <c r="L86" s="51">
        <f>Station4!L99</f>
        <v>44.533333333333331</v>
      </c>
      <c r="M86" s="51">
        <f>Station4!M99</f>
        <v>44.866666666666667</v>
      </c>
      <c r="N86" s="158"/>
      <c r="O86" s="158"/>
      <c r="P86" s="36"/>
      <c r="Q86" s="36"/>
    </row>
    <row r="87" spans="2:17" x14ac:dyDescent="0.25">
      <c r="B87" s="49"/>
      <c r="C87" s="49"/>
      <c r="D87" s="36"/>
      <c r="E87" s="32"/>
      <c r="F87" s="216"/>
      <c r="G87" s="30" t="s">
        <v>286</v>
      </c>
      <c r="H87" s="51">
        <f t="shared" ref="H87:M87" si="21">H79</f>
        <v>12.25</v>
      </c>
      <c r="I87" s="51">
        <f t="shared" si="21"/>
        <v>12.5</v>
      </c>
      <c r="J87" s="51">
        <f t="shared" si="21"/>
        <v>14.916666666666666</v>
      </c>
      <c r="K87" s="51">
        <f t="shared" si="21"/>
        <v>15.5</v>
      </c>
      <c r="L87" s="51">
        <f t="shared" si="21"/>
        <v>16</v>
      </c>
      <c r="M87" s="51">
        <f t="shared" si="21"/>
        <v>16.25</v>
      </c>
      <c r="N87" s="158"/>
      <c r="O87" s="158"/>
      <c r="P87" s="36"/>
      <c r="Q87" s="36"/>
    </row>
    <row r="88" spans="2:17" x14ac:dyDescent="0.25">
      <c r="B88" s="49"/>
      <c r="C88" s="49"/>
      <c r="D88" s="36"/>
      <c r="E88" s="32"/>
      <c r="F88" s="216"/>
      <c r="G88" s="30" t="s">
        <v>313</v>
      </c>
      <c r="H88" s="51">
        <f t="shared" ref="H88:M88" si="22">SUM(H82:H87)</f>
        <v>136.85416666666666</v>
      </c>
      <c r="I88" s="51">
        <f t="shared" si="22"/>
        <v>143.67916666666667</v>
      </c>
      <c r="J88" s="51">
        <f t="shared" si="22"/>
        <v>144.92083333333332</v>
      </c>
      <c r="K88" s="51">
        <f t="shared" si="22"/>
        <v>147.87916666666666</v>
      </c>
      <c r="L88" s="51">
        <f t="shared" si="22"/>
        <v>152.27083333333331</v>
      </c>
      <c r="M88" s="51">
        <f t="shared" si="22"/>
        <v>161.12083333333334</v>
      </c>
      <c r="N88" s="158"/>
      <c r="O88" s="36"/>
      <c r="P88" s="36"/>
      <c r="Q88" s="36"/>
    </row>
    <row r="89" spans="2:17" x14ac:dyDescent="0.25">
      <c r="B89" s="49"/>
      <c r="C89" s="49"/>
      <c r="D89" s="49"/>
      <c r="E89" s="32"/>
    </row>
    <row r="90" spans="2:17" x14ac:dyDescent="0.25">
      <c r="B90" s="49"/>
      <c r="C90" s="49"/>
      <c r="D90" s="49"/>
      <c r="E90" s="32"/>
      <c r="F90" s="216" t="s">
        <v>388</v>
      </c>
      <c r="G90" s="30" t="s">
        <v>314</v>
      </c>
      <c r="H90" s="51">
        <f>'Offline Prep'!M59</f>
        <v>12.216666666666667</v>
      </c>
      <c r="I90" s="51">
        <f>'Offline Prep'!N59</f>
        <v>9.7166666666666668</v>
      </c>
      <c r="J90" s="51">
        <f>'Offline Prep'!O59</f>
        <v>9.7166666666666668</v>
      </c>
      <c r="K90" s="51">
        <f>'Offline Prep'!P59</f>
        <v>9.7166666666666668</v>
      </c>
      <c r="L90" s="51">
        <f>'Offline Prep'!Q59</f>
        <v>9.7166666666666668</v>
      </c>
      <c r="M90" s="51">
        <f>'Offline Prep'!R59</f>
        <v>9.7166666666666668</v>
      </c>
      <c r="N90" s="158"/>
    </row>
    <row r="91" spans="2:17" x14ac:dyDescent="0.25">
      <c r="B91" s="49"/>
      <c r="C91" s="49"/>
      <c r="D91" s="49"/>
      <c r="E91" s="32"/>
      <c r="F91" s="216"/>
      <c r="G91" s="30" t="s">
        <v>282</v>
      </c>
      <c r="H91" s="51">
        <f>Station1!Q71</f>
        <v>18.2</v>
      </c>
      <c r="I91" s="51">
        <f>Station1!R71</f>
        <v>18.833333333333332</v>
      </c>
      <c r="J91" s="51">
        <f>Station1!S71</f>
        <v>18.2</v>
      </c>
      <c r="K91" s="51">
        <f>Station1!T71</f>
        <v>18.899999999999999</v>
      </c>
      <c r="L91" s="51">
        <f>Station1!U71</f>
        <v>19.483333333333334</v>
      </c>
      <c r="M91" s="51">
        <f>Station1!V71</f>
        <v>20.066666666666666</v>
      </c>
      <c r="N91" s="158"/>
    </row>
    <row r="92" spans="2:17" x14ac:dyDescent="0.25">
      <c r="B92" s="49"/>
      <c r="C92" s="49"/>
      <c r="D92" s="49"/>
      <c r="E92" s="32"/>
      <c r="F92" s="216"/>
      <c r="G92" s="30" t="s">
        <v>283</v>
      </c>
      <c r="H92" s="51">
        <f>'Station 2'!Q83</f>
        <v>17.899999999999999</v>
      </c>
      <c r="I92" s="51">
        <f>'Station 2'!R83</f>
        <v>19.316666666666666</v>
      </c>
      <c r="J92" s="51">
        <f>'Station 2'!S83</f>
        <v>19.149999999999999</v>
      </c>
      <c r="K92" s="51">
        <f>'Station 2'!T83</f>
        <v>19.649999999999999</v>
      </c>
      <c r="L92" s="51">
        <f>'Station 2'!U83</f>
        <v>20.316666666666666</v>
      </c>
      <c r="M92" s="51">
        <f>'Station 2'!V83</f>
        <v>20.233333333333334</v>
      </c>
      <c r="N92" s="158"/>
    </row>
    <row r="93" spans="2:17" x14ac:dyDescent="0.25">
      <c r="B93" s="49"/>
      <c r="C93" s="49"/>
      <c r="D93" s="49"/>
      <c r="E93" s="32"/>
      <c r="F93" s="216"/>
      <c r="G93" s="30" t="s">
        <v>285</v>
      </c>
      <c r="H93" s="51">
        <f>'Station 3'!H110</f>
        <v>24.75</v>
      </c>
      <c r="I93" s="51">
        <f>'Station 3'!I110</f>
        <v>24.916666666666668</v>
      </c>
      <c r="J93" s="51">
        <f>'Station 3'!J110</f>
        <v>24.916666666666668</v>
      </c>
      <c r="K93" s="51">
        <f>'Station 3'!K110</f>
        <v>25.083333333333332</v>
      </c>
      <c r="L93" s="51">
        <f>'Station 3'!L110</f>
        <v>25.316666666666666</v>
      </c>
      <c r="M93" s="51">
        <f>'Station 3'!M110</f>
        <v>34.9</v>
      </c>
      <c r="N93" s="158"/>
    </row>
    <row r="94" spans="2:17" x14ac:dyDescent="0.25">
      <c r="B94" s="49"/>
      <c r="C94" s="49"/>
      <c r="D94" s="49"/>
      <c r="E94" s="32"/>
      <c r="F94" s="216"/>
      <c r="G94" s="30" t="s">
        <v>284</v>
      </c>
      <c r="H94" s="51">
        <f>Station4!R99</f>
        <v>20.716666666666665</v>
      </c>
      <c r="I94" s="51">
        <f>Station4!S99</f>
        <v>20.883333333333333</v>
      </c>
      <c r="J94" s="51">
        <f>Station4!T99</f>
        <v>20.466666666666665</v>
      </c>
      <c r="K94" s="51">
        <f>Station4!U99</f>
        <v>20.633333333333333</v>
      </c>
      <c r="L94" s="51">
        <f>Station4!V99</f>
        <v>20.966666666666665</v>
      </c>
      <c r="M94" s="51">
        <f>Station4!W99</f>
        <v>21.3</v>
      </c>
      <c r="N94" s="158"/>
    </row>
    <row r="95" spans="2:17" x14ac:dyDescent="0.25">
      <c r="B95" s="49"/>
      <c r="C95" s="49"/>
      <c r="D95" s="49"/>
      <c r="E95" s="32"/>
      <c r="F95" s="216"/>
      <c r="G95" s="30" t="s">
        <v>286</v>
      </c>
      <c r="H95" s="51">
        <f t="shared" ref="H95:M95" si="23">R79</f>
        <v>6.25</v>
      </c>
      <c r="I95" s="51">
        <f t="shared" si="23"/>
        <v>6.666666666666667</v>
      </c>
      <c r="J95" s="51">
        <f t="shared" si="23"/>
        <v>6.25</v>
      </c>
      <c r="K95" s="51">
        <f t="shared" si="23"/>
        <v>6.666666666666667</v>
      </c>
      <c r="L95" s="51">
        <f t="shared" si="23"/>
        <v>7.166666666666667</v>
      </c>
      <c r="M95" s="51">
        <f t="shared" si="23"/>
        <v>7.416666666666667</v>
      </c>
      <c r="N95" s="158"/>
    </row>
    <row r="96" spans="2:17" x14ac:dyDescent="0.25">
      <c r="B96" s="49"/>
      <c r="C96" s="49"/>
      <c r="F96" s="216"/>
      <c r="G96" s="30" t="s">
        <v>313</v>
      </c>
      <c r="H96" s="51">
        <f t="shared" ref="H96:M96" si="24">SUM(H90:H95)</f>
        <v>100.03333333333333</v>
      </c>
      <c r="I96" s="51">
        <f t="shared" si="24"/>
        <v>100.33333333333333</v>
      </c>
      <c r="J96" s="51">
        <f t="shared" si="24"/>
        <v>98.7</v>
      </c>
      <c r="K96" s="51">
        <f t="shared" si="24"/>
        <v>100.64999999999999</v>
      </c>
      <c r="L96" s="51">
        <f t="shared" si="24"/>
        <v>102.96666666666667</v>
      </c>
      <c r="M96" s="51">
        <f t="shared" si="24"/>
        <v>113.63333333333333</v>
      </c>
      <c r="N96" s="158"/>
    </row>
    <row r="97" spans="2:15" x14ac:dyDescent="0.25">
      <c r="B97" s="49"/>
      <c r="C97" s="49"/>
    </row>
    <row r="98" spans="2:15" x14ac:dyDescent="0.25">
      <c r="B98" s="49"/>
      <c r="C98" s="49"/>
      <c r="D98" s="67"/>
      <c r="G98" s="67"/>
      <c r="O98" s="67"/>
    </row>
    <row r="99" spans="2:15" x14ac:dyDescent="0.25">
      <c r="B99" s="49"/>
      <c r="C99" s="49"/>
      <c r="D99" s="67"/>
      <c r="G99" s="67"/>
      <c r="O99" s="67"/>
    </row>
    <row r="100" spans="2:15" x14ac:dyDescent="0.25">
      <c r="B100" s="49"/>
      <c r="C100" s="49"/>
      <c r="F100" s="87" t="s">
        <v>400</v>
      </c>
      <c r="G100" s="88"/>
      <c r="H100" s="89">
        <v>20282</v>
      </c>
      <c r="I100" s="89">
        <v>21925</v>
      </c>
      <c r="J100" s="89">
        <v>21710</v>
      </c>
      <c r="K100" s="89">
        <v>23496</v>
      </c>
      <c r="L100" s="89">
        <v>25282</v>
      </c>
      <c r="M100" s="89">
        <v>28675</v>
      </c>
      <c r="N100" s="159"/>
    </row>
    <row r="101" spans="2:15" x14ac:dyDescent="0.25">
      <c r="B101" s="49"/>
      <c r="C101" s="49"/>
      <c r="D101" s="67"/>
      <c r="F101" s="152"/>
      <c r="G101" s="153"/>
      <c r="H101" s="154"/>
      <c r="I101" s="154"/>
      <c r="J101" s="154"/>
      <c r="K101" s="154"/>
      <c r="L101" s="154"/>
      <c r="M101" s="155"/>
      <c r="N101" s="159"/>
      <c r="O101" s="67"/>
    </row>
    <row r="102" spans="2:15" x14ac:dyDescent="0.25">
      <c r="B102" s="49"/>
      <c r="C102" s="49"/>
      <c r="F102" s="2" t="s">
        <v>399</v>
      </c>
      <c r="G102" s="144"/>
      <c r="H102" s="162">
        <f t="shared" ref="H102:M102" si="25">H100/H96</f>
        <v>202.75241586137955</v>
      </c>
      <c r="I102" s="162">
        <f t="shared" si="25"/>
        <v>218.52159468438541</v>
      </c>
      <c r="J102" s="162">
        <f t="shared" si="25"/>
        <v>219.95947315096251</v>
      </c>
      <c r="K102" s="162">
        <f t="shared" si="25"/>
        <v>233.4426229508197</v>
      </c>
      <c r="L102" s="162">
        <f t="shared" si="25"/>
        <v>245.53577209452897</v>
      </c>
      <c r="M102" s="162">
        <f t="shared" si="25"/>
        <v>252.34672924611326</v>
      </c>
      <c r="N102" s="85"/>
    </row>
    <row r="103" spans="2:15" x14ac:dyDescent="0.25">
      <c r="B103" s="49"/>
      <c r="C103" s="49"/>
      <c r="D103" s="67"/>
      <c r="F103" s="32"/>
      <c r="G103" s="49"/>
      <c r="H103" s="85"/>
      <c r="I103" s="85"/>
      <c r="J103" s="85"/>
      <c r="K103" s="85"/>
      <c r="L103" s="85"/>
      <c r="M103" s="85"/>
      <c r="N103" s="85"/>
      <c r="O103" s="67"/>
    </row>
    <row r="104" spans="2:15" x14ac:dyDescent="0.25">
      <c r="B104" s="49"/>
      <c r="C104" s="49"/>
      <c r="G104" s="64" t="s">
        <v>397</v>
      </c>
      <c r="H104" s="33"/>
      <c r="I104" s="33"/>
      <c r="J104" s="33"/>
      <c r="K104" s="33"/>
      <c r="L104" s="33"/>
      <c r="M104" s="33"/>
      <c r="N104" s="33"/>
    </row>
    <row r="105" spans="2:15" x14ac:dyDescent="0.25">
      <c r="B105" s="49"/>
      <c r="C105" s="49"/>
      <c r="F105" s="2" t="s">
        <v>398</v>
      </c>
      <c r="G105" s="79">
        <v>250</v>
      </c>
      <c r="H105" s="84">
        <f t="shared" ref="H105:M105" si="26">H$100/$G105</f>
        <v>81.128</v>
      </c>
      <c r="I105" s="84">
        <f t="shared" si="26"/>
        <v>87.7</v>
      </c>
      <c r="J105" s="84">
        <f t="shared" si="26"/>
        <v>86.84</v>
      </c>
      <c r="K105" s="84">
        <f t="shared" si="26"/>
        <v>93.983999999999995</v>
      </c>
      <c r="L105" s="84">
        <f t="shared" si="26"/>
        <v>101.128</v>
      </c>
      <c r="M105" s="84">
        <f t="shared" si="26"/>
        <v>114.7</v>
      </c>
      <c r="N105" s="160"/>
    </row>
    <row r="106" spans="2:15" x14ac:dyDescent="0.25">
      <c r="B106" s="156"/>
      <c r="C106" s="49"/>
      <c r="F106" s="2" t="s">
        <v>398</v>
      </c>
      <c r="G106" s="79">
        <v>245</v>
      </c>
      <c r="H106" s="84">
        <f t="shared" ref="H106:M115" si="27">H$100/$G106</f>
        <v>82.78367346938775</v>
      </c>
      <c r="I106" s="84">
        <f t="shared" si="27"/>
        <v>89.489795918367349</v>
      </c>
      <c r="J106" s="84">
        <f t="shared" si="27"/>
        <v>88.612244897959187</v>
      </c>
      <c r="K106" s="84">
        <f t="shared" si="27"/>
        <v>95.902040816326533</v>
      </c>
      <c r="L106" s="84">
        <f t="shared" si="27"/>
        <v>103.19183673469388</v>
      </c>
      <c r="M106" s="84">
        <f t="shared" si="27"/>
        <v>117.04081632653062</v>
      </c>
      <c r="N106" s="160"/>
    </row>
    <row r="107" spans="2:15" x14ac:dyDescent="0.25">
      <c r="B107" s="156"/>
      <c r="C107" s="49"/>
      <c r="F107" s="2" t="s">
        <v>398</v>
      </c>
      <c r="G107" s="79">
        <v>240</v>
      </c>
      <c r="H107" s="84">
        <f t="shared" si="27"/>
        <v>84.50833333333334</v>
      </c>
      <c r="I107" s="84">
        <f t="shared" si="27"/>
        <v>91.354166666666671</v>
      </c>
      <c r="J107" s="84">
        <f t="shared" si="27"/>
        <v>90.458333333333329</v>
      </c>
      <c r="K107" s="84">
        <f t="shared" si="27"/>
        <v>97.9</v>
      </c>
      <c r="L107" s="84">
        <f t="shared" si="27"/>
        <v>105.34166666666667</v>
      </c>
      <c r="M107" s="84">
        <f t="shared" si="27"/>
        <v>119.47916666666667</v>
      </c>
      <c r="N107" s="160"/>
    </row>
    <row r="108" spans="2:15" x14ac:dyDescent="0.25">
      <c r="B108" s="156"/>
      <c r="C108" s="49"/>
      <c r="F108" s="2" t="s">
        <v>398</v>
      </c>
      <c r="G108" s="79">
        <v>235</v>
      </c>
      <c r="H108" s="84">
        <f t="shared" si="27"/>
        <v>86.306382978723406</v>
      </c>
      <c r="I108" s="84">
        <f t="shared" si="27"/>
        <v>93.297872340425528</v>
      </c>
      <c r="J108" s="84">
        <f t="shared" si="27"/>
        <v>92.38297872340425</v>
      </c>
      <c r="K108" s="84">
        <f t="shared" si="27"/>
        <v>99.982978723404258</v>
      </c>
      <c r="L108" s="84">
        <f t="shared" si="27"/>
        <v>107.58297872340425</v>
      </c>
      <c r="M108" s="84">
        <f t="shared" si="27"/>
        <v>122.02127659574468</v>
      </c>
      <c r="N108" s="160"/>
    </row>
    <row r="109" spans="2:15" x14ac:dyDescent="0.25">
      <c r="B109" s="156"/>
      <c r="C109" s="49"/>
      <c r="F109" s="2" t="s">
        <v>398</v>
      </c>
      <c r="G109" s="79">
        <v>230</v>
      </c>
      <c r="H109" s="84">
        <f t="shared" si="27"/>
        <v>88.182608695652178</v>
      </c>
      <c r="I109" s="84">
        <f t="shared" si="27"/>
        <v>95.326086956521735</v>
      </c>
      <c r="J109" s="84">
        <f t="shared" si="27"/>
        <v>94.391304347826093</v>
      </c>
      <c r="K109" s="84">
        <f t="shared" si="27"/>
        <v>102.15652173913044</v>
      </c>
      <c r="L109" s="84">
        <f t="shared" si="27"/>
        <v>109.92173913043479</v>
      </c>
      <c r="M109" s="84">
        <f t="shared" si="27"/>
        <v>124.67391304347827</v>
      </c>
      <c r="N109" s="160"/>
    </row>
    <row r="110" spans="2:15" x14ac:dyDescent="0.25">
      <c r="B110" s="156"/>
      <c r="C110" s="49"/>
      <c r="F110" s="2" t="s">
        <v>398</v>
      </c>
      <c r="G110" s="79">
        <v>225</v>
      </c>
      <c r="H110" s="84">
        <f t="shared" si="27"/>
        <v>90.142222222222216</v>
      </c>
      <c r="I110" s="84">
        <f t="shared" si="27"/>
        <v>97.444444444444443</v>
      </c>
      <c r="J110" s="84">
        <f t="shared" si="27"/>
        <v>96.488888888888894</v>
      </c>
      <c r="K110" s="84">
        <f t="shared" si="27"/>
        <v>104.42666666666666</v>
      </c>
      <c r="L110" s="84">
        <f t="shared" si="27"/>
        <v>112.36444444444444</v>
      </c>
      <c r="M110" s="84">
        <f t="shared" si="27"/>
        <v>127.44444444444444</v>
      </c>
      <c r="N110" s="160"/>
    </row>
    <row r="111" spans="2:15" x14ac:dyDescent="0.25">
      <c r="B111" s="156"/>
      <c r="C111" s="49"/>
      <c r="F111" s="2" t="s">
        <v>398</v>
      </c>
      <c r="G111" s="79">
        <v>220</v>
      </c>
      <c r="H111" s="84">
        <f t="shared" si="27"/>
        <v>92.190909090909088</v>
      </c>
      <c r="I111" s="84">
        <f t="shared" si="27"/>
        <v>99.659090909090907</v>
      </c>
      <c r="J111" s="84">
        <f t="shared" si="27"/>
        <v>98.681818181818187</v>
      </c>
      <c r="K111" s="84">
        <f t="shared" si="27"/>
        <v>106.8</v>
      </c>
      <c r="L111" s="84">
        <f t="shared" si="27"/>
        <v>114.91818181818182</v>
      </c>
      <c r="M111" s="84">
        <f t="shared" si="27"/>
        <v>130.34090909090909</v>
      </c>
      <c r="N111" s="160"/>
    </row>
    <row r="112" spans="2:15" x14ac:dyDescent="0.25">
      <c r="B112" s="156"/>
      <c r="C112" s="49"/>
      <c r="F112" s="2" t="s">
        <v>398</v>
      </c>
      <c r="G112" s="79">
        <v>215</v>
      </c>
      <c r="H112" s="84">
        <f t="shared" si="27"/>
        <v>94.334883720930236</v>
      </c>
      <c r="I112" s="84">
        <f t="shared" si="27"/>
        <v>101.97674418604652</v>
      </c>
      <c r="J112" s="84">
        <f t="shared" si="27"/>
        <v>100.97674418604652</v>
      </c>
      <c r="K112" s="84">
        <f t="shared" si="27"/>
        <v>109.28372093023256</v>
      </c>
      <c r="L112" s="84">
        <f t="shared" si="27"/>
        <v>117.59069767441861</v>
      </c>
      <c r="M112" s="84">
        <f t="shared" si="27"/>
        <v>133.37209302325581</v>
      </c>
      <c r="N112" s="160"/>
    </row>
    <row r="113" spans="2:15" x14ac:dyDescent="0.25">
      <c r="B113" s="156"/>
      <c r="C113" s="49"/>
      <c r="F113" s="2" t="s">
        <v>398</v>
      </c>
      <c r="G113" s="79">
        <v>210</v>
      </c>
      <c r="H113" s="84">
        <f t="shared" si="27"/>
        <v>96.580952380952382</v>
      </c>
      <c r="I113" s="84">
        <f t="shared" si="27"/>
        <v>104.4047619047619</v>
      </c>
      <c r="J113" s="84">
        <f t="shared" si="27"/>
        <v>103.38095238095238</v>
      </c>
      <c r="K113" s="84">
        <f t="shared" si="27"/>
        <v>111.88571428571429</v>
      </c>
      <c r="L113" s="84">
        <f t="shared" si="27"/>
        <v>120.39047619047619</v>
      </c>
      <c r="M113" s="84">
        <f t="shared" si="27"/>
        <v>136.54761904761904</v>
      </c>
      <c r="N113" s="160"/>
    </row>
    <row r="114" spans="2:15" x14ac:dyDescent="0.25">
      <c r="B114" s="156"/>
      <c r="C114" s="49"/>
      <c r="F114" s="2" t="s">
        <v>398</v>
      </c>
      <c r="G114" s="79">
        <v>205</v>
      </c>
      <c r="H114" s="86">
        <f t="shared" si="27"/>
        <v>98.936585365853659</v>
      </c>
      <c r="I114" s="86">
        <f t="shared" si="27"/>
        <v>106.95121951219512</v>
      </c>
      <c r="J114" s="86">
        <f t="shared" si="27"/>
        <v>105.90243902439025</v>
      </c>
      <c r="K114" s="86">
        <f t="shared" si="27"/>
        <v>114.61463414634146</v>
      </c>
      <c r="L114" s="86">
        <f t="shared" si="27"/>
        <v>123.32682926829268</v>
      </c>
      <c r="M114" s="86">
        <f t="shared" si="27"/>
        <v>139.8780487804878</v>
      </c>
      <c r="N114" s="161"/>
    </row>
    <row r="115" spans="2:15" x14ac:dyDescent="0.25">
      <c r="B115" s="156"/>
      <c r="C115" s="49"/>
      <c r="F115" s="2" t="s">
        <v>398</v>
      </c>
      <c r="G115" s="79">
        <v>200</v>
      </c>
      <c r="H115" s="84">
        <f t="shared" si="27"/>
        <v>101.41</v>
      </c>
      <c r="I115" s="84">
        <f t="shared" si="27"/>
        <v>109.625</v>
      </c>
      <c r="J115" s="84">
        <f t="shared" si="27"/>
        <v>108.55</v>
      </c>
      <c r="K115" s="84">
        <f t="shared" si="27"/>
        <v>117.48</v>
      </c>
      <c r="L115" s="84">
        <f t="shared" si="27"/>
        <v>126.41</v>
      </c>
      <c r="M115" s="84">
        <f t="shared" si="27"/>
        <v>143.375</v>
      </c>
      <c r="N115" s="160"/>
    </row>
    <row r="116" spans="2:15" x14ac:dyDescent="0.25">
      <c r="B116" s="156"/>
      <c r="C116" s="49"/>
    </row>
    <row r="117" spans="2:15" x14ac:dyDescent="0.25">
      <c r="B117" s="156"/>
      <c r="C117" s="49"/>
    </row>
    <row r="118" spans="2:15" x14ac:dyDescent="0.25">
      <c r="B118" s="156"/>
      <c r="C118" s="49"/>
    </row>
    <row r="119" spans="2:15" x14ac:dyDescent="0.25">
      <c r="B119" s="156"/>
      <c r="C119" s="49"/>
    </row>
    <row r="120" spans="2:15" x14ac:dyDescent="0.25">
      <c r="B120" s="156"/>
      <c r="C120" s="49"/>
      <c r="D120" s="67"/>
      <c r="G120" s="67"/>
      <c r="O120" s="67"/>
    </row>
    <row r="121" spans="2:15" x14ac:dyDescent="0.25">
      <c r="B121" s="156"/>
      <c r="C121" s="49"/>
    </row>
    <row r="122" spans="2:15" x14ac:dyDescent="0.25">
      <c r="B122" s="156"/>
      <c r="C122" s="49"/>
    </row>
    <row r="123" spans="2:15" x14ac:dyDescent="0.25">
      <c r="B123" s="156"/>
      <c r="C123" s="49"/>
      <c r="D123" s="67"/>
      <c r="G123" s="67"/>
      <c r="O123" s="67"/>
    </row>
    <row r="124" spans="2:15" x14ac:dyDescent="0.25">
      <c r="B124" s="156"/>
      <c r="C124" s="49"/>
    </row>
    <row r="125" spans="2:15" x14ac:dyDescent="0.25">
      <c r="B125" s="49"/>
      <c r="C125" s="49"/>
    </row>
    <row r="126" spans="2:15" x14ac:dyDescent="0.25">
      <c r="B126" s="49"/>
      <c r="C126" s="49"/>
    </row>
    <row r="127" spans="2:15" x14ac:dyDescent="0.25">
      <c r="B127" s="49"/>
      <c r="C127" s="49"/>
    </row>
    <row r="128" spans="2:15" x14ac:dyDescent="0.25">
      <c r="B128" s="49"/>
      <c r="C128" s="49"/>
    </row>
    <row r="129" spans="2:3" x14ac:dyDescent="0.25">
      <c r="B129" s="49"/>
      <c r="C129" s="49"/>
    </row>
    <row r="130" spans="2:3" x14ac:dyDescent="0.25">
      <c r="B130" s="49"/>
      <c r="C130" s="49"/>
    </row>
    <row r="131" spans="2:3" x14ac:dyDescent="0.25">
      <c r="B131" s="49"/>
      <c r="C131" s="49"/>
    </row>
    <row r="132" spans="2:3" x14ac:dyDescent="0.25">
      <c r="B132" s="49"/>
      <c r="C132" s="49"/>
    </row>
    <row r="133" spans="2:3" x14ac:dyDescent="0.25">
      <c r="B133" s="49"/>
      <c r="C133" s="49"/>
    </row>
    <row r="134" spans="2:3" x14ac:dyDescent="0.25">
      <c r="B134" s="49"/>
      <c r="C134" s="49"/>
    </row>
    <row r="135" spans="2:3" x14ac:dyDescent="0.25">
      <c r="B135" s="49"/>
      <c r="C135" s="49"/>
    </row>
  </sheetData>
  <mergeCells count="2">
    <mergeCell ref="F90:F96"/>
    <mergeCell ref="F82:F88"/>
  </mergeCells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IMPROVMENT PROJECTS</vt:lpstr>
      <vt:lpstr>Sheet 1</vt:lpstr>
      <vt:lpstr>Offline Prep</vt:lpstr>
      <vt:lpstr>Offline Prep1</vt:lpstr>
      <vt:lpstr>Station1</vt:lpstr>
      <vt:lpstr>Station 2</vt:lpstr>
      <vt:lpstr>Station 3</vt:lpstr>
      <vt:lpstr>Station4</vt:lpstr>
      <vt:lpstr>Station 5</vt:lpstr>
      <vt:lpstr>Station 1 Training</vt:lpstr>
      <vt:lpstr>Employee List</vt:lpstr>
      <vt:lpstr>Station 2 Training</vt:lpstr>
      <vt:lpstr>custom option</vt:lpstr>
      <vt:lpstr>'Station 1 Training'!Print_Area</vt:lpstr>
      <vt:lpstr>Station1!Print_Area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2016-11-18T17:19:01Z</dcterms:modified>
</cp:coreProperties>
</file>