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data/prodSchedule/"/>
    </mc:Choice>
  </mc:AlternateContent>
  <bookViews>
    <workbookView xWindow="0" yWindow="460" windowWidth="28800" windowHeight="16340" tabRatio="500"/>
  </bookViews>
  <sheets>
    <sheet name="St4" sheetId="7" r:id="rId1"/>
    <sheet name="St5 Input" sheetId="1" r:id="rId2"/>
    <sheet name="ST4 Input" sheetId="6" r:id="rId3"/>
    <sheet name="ST2 Input" sheetId="10" r:id="rId4"/>
    <sheet name="ST3 Input" sheetId="11" r:id="rId5"/>
    <sheet name="ST1 Input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7" l="1"/>
  <c r="F269" i="7"/>
  <c r="F226" i="7"/>
  <c r="F173" i="7"/>
  <c r="F98" i="7"/>
  <c r="E41" i="7"/>
  <c r="F41" i="7"/>
  <c r="D11" i="7"/>
  <c r="E11" i="7"/>
  <c r="D9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E269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E226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E173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E98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12" i="7"/>
  <c r="E12" i="7"/>
  <c r="D10" i="7"/>
  <c r="F271" i="7"/>
  <c r="F272" i="7"/>
  <c r="F273" i="7"/>
  <c r="A255" i="7"/>
  <c r="B255" i="7"/>
  <c r="C255" i="7"/>
  <c r="E255" i="7"/>
  <c r="A256" i="7"/>
  <c r="B256" i="7"/>
  <c r="C256" i="7"/>
  <c r="E256" i="7"/>
  <c r="A257" i="7"/>
  <c r="B257" i="7"/>
  <c r="C257" i="7"/>
  <c r="E257" i="7"/>
  <c r="A258" i="7"/>
  <c r="B258" i="7"/>
  <c r="C258" i="7"/>
  <c r="E258" i="7"/>
  <c r="A259" i="7"/>
  <c r="B259" i="7"/>
  <c r="C259" i="7"/>
  <c r="E259" i="7"/>
  <c r="A260" i="7"/>
  <c r="B260" i="7"/>
  <c r="C260" i="7"/>
  <c r="E260" i="7"/>
  <c r="A261" i="7"/>
  <c r="B261" i="7"/>
  <c r="C261" i="7"/>
  <c r="E261" i="7"/>
  <c r="A262" i="7"/>
  <c r="B262" i="7"/>
  <c r="C262" i="7"/>
  <c r="E262" i="7"/>
  <c r="A263" i="7"/>
  <c r="B263" i="7"/>
  <c r="C263" i="7"/>
  <c r="E263" i="7"/>
  <c r="A264" i="7"/>
  <c r="B264" i="7"/>
  <c r="C264" i="7"/>
  <c r="E264" i="7"/>
  <c r="A265" i="7"/>
  <c r="B265" i="7"/>
  <c r="C265" i="7"/>
  <c r="E265" i="7"/>
  <c r="A266" i="7"/>
  <c r="B266" i="7"/>
  <c r="C266" i="7"/>
  <c r="E266" i="7"/>
  <c r="A267" i="7"/>
  <c r="B267" i="7"/>
  <c r="C267" i="7"/>
  <c r="E267" i="7"/>
  <c r="A268" i="7"/>
  <c r="B268" i="7"/>
  <c r="C268" i="7"/>
  <c r="E268" i="7"/>
  <c r="A237" i="7"/>
  <c r="B237" i="7"/>
  <c r="C237" i="7"/>
  <c r="E237" i="7"/>
  <c r="A238" i="7"/>
  <c r="B238" i="7"/>
  <c r="C238" i="7"/>
  <c r="E238" i="7"/>
  <c r="A239" i="7"/>
  <c r="B239" i="7"/>
  <c r="C239" i="7"/>
  <c r="E239" i="7"/>
  <c r="A240" i="7"/>
  <c r="B240" i="7"/>
  <c r="C240" i="7"/>
  <c r="E240" i="7"/>
  <c r="A241" i="7"/>
  <c r="B241" i="7"/>
  <c r="C241" i="7"/>
  <c r="E241" i="7"/>
  <c r="A242" i="7"/>
  <c r="B242" i="7"/>
  <c r="C242" i="7"/>
  <c r="E242" i="7"/>
  <c r="A243" i="7"/>
  <c r="B243" i="7"/>
  <c r="C243" i="7"/>
  <c r="E243" i="7"/>
  <c r="A244" i="7"/>
  <c r="B244" i="7"/>
  <c r="C244" i="7"/>
  <c r="E244" i="7"/>
  <c r="A245" i="7"/>
  <c r="B245" i="7"/>
  <c r="C245" i="7"/>
  <c r="E245" i="7"/>
  <c r="A246" i="7"/>
  <c r="B246" i="7"/>
  <c r="C246" i="7"/>
  <c r="E246" i="7"/>
  <c r="A247" i="7"/>
  <c r="B247" i="7"/>
  <c r="C247" i="7"/>
  <c r="E247" i="7"/>
  <c r="A248" i="7"/>
  <c r="B248" i="7"/>
  <c r="C248" i="7"/>
  <c r="E248" i="7"/>
  <c r="A249" i="7"/>
  <c r="B249" i="7"/>
  <c r="C249" i="7"/>
  <c r="E249" i="7"/>
  <c r="A250" i="7"/>
  <c r="B250" i="7"/>
  <c r="C250" i="7"/>
  <c r="E250" i="7"/>
  <c r="A251" i="7"/>
  <c r="B251" i="7"/>
  <c r="C251" i="7"/>
  <c r="E251" i="7"/>
  <c r="A252" i="7"/>
  <c r="B252" i="7"/>
  <c r="C252" i="7"/>
  <c r="E252" i="7"/>
  <c r="A253" i="7"/>
  <c r="B253" i="7"/>
  <c r="C253" i="7"/>
  <c r="E253" i="7"/>
  <c r="A254" i="7"/>
  <c r="B254" i="7"/>
  <c r="C254" i="7"/>
  <c r="E254" i="7"/>
  <c r="A204" i="7"/>
  <c r="B204" i="7"/>
  <c r="C204" i="7"/>
  <c r="E204" i="7"/>
  <c r="A205" i="7"/>
  <c r="B205" i="7"/>
  <c r="C205" i="7"/>
  <c r="E205" i="7"/>
  <c r="A206" i="7"/>
  <c r="B206" i="7"/>
  <c r="C206" i="7"/>
  <c r="E206" i="7"/>
  <c r="A207" i="7"/>
  <c r="B207" i="7"/>
  <c r="C207" i="7"/>
  <c r="E207" i="7"/>
  <c r="A208" i="7"/>
  <c r="B208" i="7"/>
  <c r="C208" i="7"/>
  <c r="E208" i="7"/>
  <c r="A209" i="7"/>
  <c r="B209" i="7"/>
  <c r="C209" i="7"/>
  <c r="E209" i="7"/>
  <c r="A210" i="7"/>
  <c r="B210" i="7"/>
  <c r="C210" i="7"/>
  <c r="E210" i="7"/>
  <c r="A211" i="7"/>
  <c r="B211" i="7"/>
  <c r="C211" i="7"/>
  <c r="E211" i="7"/>
  <c r="A212" i="7"/>
  <c r="B212" i="7"/>
  <c r="C212" i="7"/>
  <c r="E212" i="7"/>
  <c r="A213" i="7"/>
  <c r="B213" i="7"/>
  <c r="C213" i="7"/>
  <c r="E213" i="7"/>
  <c r="A214" i="7"/>
  <c r="B214" i="7"/>
  <c r="C214" i="7"/>
  <c r="E214" i="7"/>
  <c r="A215" i="7"/>
  <c r="B215" i="7"/>
  <c r="C215" i="7"/>
  <c r="E215" i="7"/>
  <c r="A216" i="7"/>
  <c r="B216" i="7"/>
  <c r="C216" i="7"/>
  <c r="E216" i="7"/>
  <c r="A217" i="7"/>
  <c r="B217" i="7"/>
  <c r="C217" i="7"/>
  <c r="E217" i="7"/>
  <c r="A218" i="7"/>
  <c r="B218" i="7"/>
  <c r="C218" i="7"/>
  <c r="E218" i="7"/>
  <c r="A219" i="7"/>
  <c r="B219" i="7"/>
  <c r="C219" i="7"/>
  <c r="E219" i="7"/>
  <c r="A220" i="7"/>
  <c r="B220" i="7"/>
  <c r="C220" i="7"/>
  <c r="E220" i="7"/>
  <c r="A221" i="7"/>
  <c r="B221" i="7"/>
  <c r="C221" i="7"/>
  <c r="E221" i="7"/>
  <c r="A222" i="7"/>
  <c r="B222" i="7"/>
  <c r="C222" i="7"/>
  <c r="E222" i="7"/>
  <c r="A223" i="7"/>
  <c r="B223" i="7"/>
  <c r="C223" i="7"/>
  <c r="E223" i="7"/>
  <c r="A224" i="7"/>
  <c r="B224" i="7"/>
  <c r="C224" i="7"/>
  <c r="E224" i="7"/>
  <c r="A225" i="7"/>
  <c r="B225" i="7"/>
  <c r="C225" i="7"/>
  <c r="E225" i="7"/>
  <c r="A227" i="7"/>
  <c r="B227" i="7"/>
  <c r="C227" i="7"/>
  <c r="E227" i="7"/>
  <c r="A228" i="7"/>
  <c r="B228" i="7"/>
  <c r="C228" i="7"/>
  <c r="E228" i="7"/>
  <c r="A229" i="7"/>
  <c r="B229" i="7"/>
  <c r="C229" i="7"/>
  <c r="E229" i="7"/>
  <c r="A230" i="7"/>
  <c r="B230" i="7"/>
  <c r="C230" i="7"/>
  <c r="E230" i="7"/>
  <c r="A231" i="7"/>
  <c r="B231" i="7"/>
  <c r="C231" i="7"/>
  <c r="E231" i="7"/>
  <c r="A232" i="7"/>
  <c r="B232" i="7"/>
  <c r="C232" i="7"/>
  <c r="E232" i="7"/>
  <c r="A233" i="7"/>
  <c r="B233" i="7"/>
  <c r="C233" i="7"/>
  <c r="E233" i="7"/>
  <c r="A234" i="7"/>
  <c r="B234" i="7"/>
  <c r="C234" i="7"/>
  <c r="E234" i="7"/>
  <c r="A235" i="7"/>
  <c r="B235" i="7"/>
  <c r="C235" i="7"/>
  <c r="E235" i="7"/>
  <c r="A236" i="7"/>
  <c r="B236" i="7"/>
  <c r="C236" i="7"/>
  <c r="E236" i="7"/>
  <c r="A184" i="7"/>
  <c r="B184" i="7"/>
  <c r="C184" i="7"/>
  <c r="E184" i="7"/>
  <c r="A185" i="7"/>
  <c r="B185" i="7"/>
  <c r="C185" i="7"/>
  <c r="E185" i="7"/>
  <c r="A186" i="7"/>
  <c r="B186" i="7"/>
  <c r="C186" i="7"/>
  <c r="E186" i="7"/>
  <c r="A187" i="7"/>
  <c r="B187" i="7"/>
  <c r="C187" i="7"/>
  <c r="E187" i="7"/>
  <c r="A188" i="7"/>
  <c r="B188" i="7"/>
  <c r="C188" i="7"/>
  <c r="E188" i="7"/>
  <c r="A189" i="7"/>
  <c r="B189" i="7"/>
  <c r="C189" i="7"/>
  <c r="E189" i="7"/>
  <c r="A190" i="7"/>
  <c r="B190" i="7"/>
  <c r="C190" i="7"/>
  <c r="E190" i="7"/>
  <c r="A191" i="7"/>
  <c r="B191" i="7"/>
  <c r="C191" i="7"/>
  <c r="E191" i="7"/>
  <c r="A192" i="7"/>
  <c r="B192" i="7"/>
  <c r="C192" i="7"/>
  <c r="E192" i="7"/>
  <c r="A193" i="7"/>
  <c r="B193" i="7"/>
  <c r="C193" i="7"/>
  <c r="E193" i="7"/>
  <c r="A194" i="7"/>
  <c r="B194" i="7"/>
  <c r="C194" i="7"/>
  <c r="E194" i="7"/>
  <c r="A195" i="7"/>
  <c r="B195" i="7"/>
  <c r="C195" i="7"/>
  <c r="E195" i="7"/>
  <c r="A196" i="7"/>
  <c r="B196" i="7"/>
  <c r="C196" i="7"/>
  <c r="E196" i="7"/>
  <c r="A197" i="7"/>
  <c r="B197" i="7"/>
  <c r="C197" i="7"/>
  <c r="E197" i="7"/>
  <c r="A198" i="7"/>
  <c r="B198" i="7"/>
  <c r="C198" i="7"/>
  <c r="E198" i="7"/>
  <c r="A199" i="7"/>
  <c r="B199" i="7"/>
  <c r="C199" i="7"/>
  <c r="E199" i="7"/>
  <c r="A200" i="7"/>
  <c r="B200" i="7"/>
  <c r="C200" i="7"/>
  <c r="E200" i="7"/>
  <c r="A201" i="7"/>
  <c r="B201" i="7"/>
  <c r="C201" i="7"/>
  <c r="E201" i="7"/>
  <c r="A202" i="7"/>
  <c r="B202" i="7"/>
  <c r="C202" i="7"/>
  <c r="E202" i="7"/>
  <c r="A203" i="7"/>
  <c r="B203" i="7"/>
  <c r="C203" i="7"/>
  <c r="E203" i="7"/>
  <c r="A92" i="7"/>
  <c r="B92" i="7"/>
  <c r="C92" i="7"/>
  <c r="E92" i="7"/>
  <c r="A93" i="7"/>
  <c r="B93" i="7"/>
  <c r="C93" i="7"/>
  <c r="E93" i="7"/>
  <c r="A94" i="7"/>
  <c r="B94" i="7"/>
  <c r="C94" i="7"/>
  <c r="E94" i="7"/>
  <c r="A95" i="7"/>
  <c r="B95" i="7"/>
  <c r="C95" i="7"/>
  <c r="E95" i="7"/>
  <c r="A96" i="7"/>
  <c r="B96" i="7"/>
  <c r="C96" i="7"/>
  <c r="E96" i="7"/>
  <c r="A97" i="7"/>
  <c r="B97" i="7"/>
  <c r="C97" i="7"/>
  <c r="E97" i="7"/>
  <c r="A99" i="7"/>
  <c r="B99" i="7"/>
  <c r="C99" i="7"/>
  <c r="E99" i="7"/>
  <c r="A100" i="7"/>
  <c r="B100" i="7"/>
  <c r="C100" i="7"/>
  <c r="E100" i="7"/>
  <c r="A101" i="7"/>
  <c r="B101" i="7"/>
  <c r="C101" i="7"/>
  <c r="E101" i="7"/>
  <c r="A102" i="7"/>
  <c r="B102" i="7"/>
  <c r="C102" i="7"/>
  <c r="E102" i="7"/>
  <c r="A103" i="7"/>
  <c r="B103" i="7"/>
  <c r="C103" i="7"/>
  <c r="E103" i="7"/>
  <c r="A104" i="7"/>
  <c r="B104" i="7"/>
  <c r="C104" i="7"/>
  <c r="E104" i="7"/>
  <c r="A105" i="7"/>
  <c r="B105" i="7"/>
  <c r="C105" i="7"/>
  <c r="E105" i="7"/>
  <c r="A106" i="7"/>
  <c r="B106" i="7"/>
  <c r="C106" i="7"/>
  <c r="E106" i="7"/>
  <c r="A107" i="7"/>
  <c r="B107" i="7"/>
  <c r="C107" i="7"/>
  <c r="E107" i="7"/>
  <c r="A108" i="7"/>
  <c r="B108" i="7"/>
  <c r="C108" i="7"/>
  <c r="E108" i="7"/>
  <c r="A109" i="7"/>
  <c r="B109" i="7"/>
  <c r="C109" i="7"/>
  <c r="E109" i="7"/>
  <c r="A110" i="7"/>
  <c r="B110" i="7"/>
  <c r="C110" i="7"/>
  <c r="E110" i="7"/>
  <c r="A111" i="7"/>
  <c r="B111" i="7"/>
  <c r="C111" i="7"/>
  <c r="E111" i="7"/>
  <c r="A112" i="7"/>
  <c r="B112" i="7"/>
  <c r="C112" i="7"/>
  <c r="E112" i="7"/>
  <c r="A113" i="7"/>
  <c r="B113" i="7"/>
  <c r="C113" i="7"/>
  <c r="E113" i="7"/>
  <c r="A114" i="7"/>
  <c r="B114" i="7"/>
  <c r="C114" i="7"/>
  <c r="E114" i="7"/>
  <c r="A115" i="7"/>
  <c r="B115" i="7"/>
  <c r="C115" i="7"/>
  <c r="E115" i="7"/>
  <c r="A116" i="7"/>
  <c r="B116" i="7"/>
  <c r="C116" i="7"/>
  <c r="E116" i="7"/>
  <c r="A117" i="7"/>
  <c r="B117" i="7"/>
  <c r="C117" i="7"/>
  <c r="E117" i="7"/>
  <c r="A118" i="7"/>
  <c r="B118" i="7"/>
  <c r="C118" i="7"/>
  <c r="E118" i="7"/>
  <c r="A119" i="7"/>
  <c r="B119" i="7"/>
  <c r="C119" i="7"/>
  <c r="E119" i="7"/>
  <c r="A120" i="7"/>
  <c r="B120" i="7"/>
  <c r="C120" i="7"/>
  <c r="E120" i="7"/>
  <c r="A121" i="7"/>
  <c r="B121" i="7"/>
  <c r="C121" i="7"/>
  <c r="E121" i="7"/>
  <c r="A122" i="7"/>
  <c r="B122" i="7"/>
  <c r="C122" i="7"/>
  <c r="E122" i="7"/>
  <c r="A123" i="7"/>
  <c r="B123" i="7"/>
  <c r="C123" i="7"/>
  <c r="E123" i="7"/>
  <c r="A124" i="7"/>
  <c r="B124" i="7"/>
  <c r="C124" i="7"/>
  <c r="E124" i="7"/>
  <c r="A125" i="7"/>
  <c r="B125" i="7"/>
  <c r="C125" i="7"/>
  <c r="E125" i="7"/>
  <c r="A126" i="7"/>
  <c r="B126" i="7"/>
  <c r="C126" i="7"/>
  <c r="E126" i="7"/>
  <c r="A127" i="7"/>
  <c r="B127" i="7"/>
  <c r="C127" i="7"/>
  <c r="E127" i="7"/>
  <c r="A128" i="7"/>
  <c r="B128" i="7"/>
  <c r="C128" i="7"/>
  <c r="E128" i="7"/>
  <c r="A129" i="7"/>
  <c r="B129" i="7"/>
  <c r="C129" i="7"/>
  <c r="E129" i="7"/>
  <c r="A130" i="7"/>
  <c r="B130" i="7"/>
  <c r="C130" i="7"/>
  <c r="E130" i="7"/>
  <c r="A131" i="7"/>
  <c r="B131" i="7"/>
  <c r="C131" i="7"/>
  <c r="E131" i="7"/>
  <c r="A132" i="7"/>
  <c r="B132" i="7"/>
  <c r="C132" i="7"/>
  <c r="E132" i="7"/>
  <c r="A133" i="7"/>
  <c r="B133" i="7"/>
  <c r="C133" i="7"/>
  <c r="E133" i="7"/>
  <c r="A134" i="7"/>
  <c r="B134" i="7"/>
  <c r="C134" i="7"/>
  <c r="E134" i="7"/>
  <c r="A135" i="7"/>
  <c r="B135" i="7"/>
  <c r="C135" i="7"/>
  <c r="E135" i="7"/>
  <c r="A136" i="7"/>
  <c r="B136" i="7"/>
  <c r="C136" i="7"/>
  <c r="E136" i="7"/>
  <c r="A137" i="7"/>
  <c r="B137" i="7"/>
  <c r="C137" i="7"/>
  <c r="E137" i="7"/>
  <c r="A138" i="7"/>
  <c r="B138" i="7"/>
  <c r="C138" i="7"/>
  <c r="E138" i="7"/>
  <c r="A139" i="7"/>
  <c r="B139" i="7"/>
  <c r="C139" i="7"/>
  <c r="E139" i="7"/>
  <c r="A140" i="7"/>
  <c r="B140" i="7"/>
  <c r="C140" i="7"/>
  <c r="E140" i="7"/>
  <c r="A141" i="7"/>
  <c r="B141" i="7"/>
  <c r="C141" i="7"/>
  <c r="E141" i="7"/>
  <c r="A142" i="7"/>
  <c r="B142" i="7"/>
  <c r="C142" i="7"/>
  <c r="E142" i="7"/>
  <c r="A143" i="7"/>
  <c r="B143" i="7"/>
  <c r="C143" i="7"/>
  <c r="E143" i="7"/>
  <c r="A144" i="7"/>
  <c r="B144" i="7"/>
  <c r="C144" i="7"/>
  <c r="E144" i="7"/>
  <c r="A145" i="7"/>
  <c r="B145" i="7"/>
  <c r="C145" i="7"/>
  <c r="E145" i="7"/>
  <c r="A146" i="7"/>
  <c r="B146" i="7"/>
  <c r="C146" i="7"/>
  <c r="E146" i="7"/>
  <c r="A147" i="7"/>
  <c r="B147" i="7"/>
  <c r="C147" i="7"/>
  <c r="E147" i="7"/>
  <c r="A148" i="7"/>
  <c r="B148" i="7"/>
  <c r="C148" i="7"/>
  <c r="E148" i="7"/>
  <c r="A149" i="7"/>
  <c r="B149" i="7"/>
  <c r="C149" i="7"/>
  <c r="E149" i="7"/>
  <c r="A150" i="7"/>
  <c r="B150" i="7"/>
  <c r="C150" i="7"/>
  <c r="E150" i="7"/>
  <c r="A151" i="7"/>
  <c r="B151" i="7"/>
  <c r="C151" i="7"/>
  <c r="E151" i="7"/>
  <c r="A152" i="7"/>
  <c r="B152" i="7"/>
  <c r="C152" i="7"/>
  <c r="E152" i="7"/>
  <c r="A153" i="7"/>
  <c r="B153" i="7"/>
  <c r="C153" i="7"/>
  <c r="E153" i="7"/>
  <c r="A154" i="7"/>
  <c r="B154" i="7"/>
  <c r="C154" i="7"/>
  <c r="E154" i="7"/>
  <c r="A155" i="7"/>
  <c r="B155" i="7"/>
  <c r="C155" i="7"/>
  <c r="E155" i="7"/>
  <c r="A156" i="7"/>
  <c r="B156" i="7"/>
  <c r="C156" i="7"/>
  <c r="E156" i="7"/>
  <c r="A157" i="7"/>
  <c r="B157" i="7"/>
  <c r="C157" i="7"/>
  <c r="E157" i="7"/>
  <c r="A158" i="7"/>
  <c r="B158" i="7"/>
  <c r="C158" i="7"/>
  <c r="E158" i="7"/>
  <c r="A159" i="7"/>
  <c r="B159" i="7"/>
  <c r="C159" i="7"/>
  <c r="E159" i="7"/>
  <c r="A160" i="7"/>
  <c r="B160" i="7"/>
  <c r="C160" i="7"/>
  <c r="E160" i="7"/>
  <c r="A161" i="7"/>
  <c r="B161" i="7"/>
  <c r="C161" i="7"/>
  <c r="E161" i="7"/>
  <c r="A162" i="7"/>
  <c r="B162" i="7"/>
  <c r="C162" i="7"/>
  <c r="E162" i="7"/>
  <c r="A163" i="7"/>
  <c r="B163" i="7"/>
  <c r="C163" i="7"/>
  <c r="E163" i="7"/>
  <c r="A164" i="7"/>
  <c r="B164" i="7"/>
  <c r="C164" i="7"/>
  <c r="E164" i="7"/>
  <c r="A165" i="7"/>
  <c r="B165" i="7"/>
  <c r="C165" i="7"/>
  <c r="E165" i="7"/>
  <c r="A166" i="7"/>
  <c r="B166" i="7"/>
  <c r="C166" i="7"/>
  <c r="E166" i="7"/>
  <c r="A167" i="7"/>
  <c r="B167" i="7"/>
  <c r="C167" i="7"/>
  <c r="E167" i="7"/>
  <c r="A168" i="7"/>
  <c r="B168" i="7"/>
  <c r="C168" i="7"/>
  <c r="E168" i="7"/>
  <c r="A169" i="7"/>
  <c r="B169" i="7"/>
  <c r="C169" i="7"/>
  <c r="E169" i="7"/>
  <c r="A170" i="7"/>
  <c r="B170" i="7"/>
  <c r="C170" i="7"/>
  <c r="E170" i="7"/>
  <c r="A171" i="7"/>
  <c r="B171" i="7"/>
  <c r="C171" i="7"/>
  <c r="E171" i="7"/>
  <c r="A172" i="7"/>
  <c r="B172" i="7"/>
  <c r="C172" i="7"/>
  <c r="E172" i="7"/>
  <c r="A174" i="7"/>
  <c r="B174" i="7"/>
  <c r="C174" i="7"/>
  <c r="E174" i="7"/>
  <c r="A175" i="7"/>
  <c r="B175" i="7"/>
  <c r="C175" i="7"/>
  <c r="E175" i="7"/>
  <c r="A176" i="7"/>
  <c r="B176" i="7"/>
  <c r="C176" i="7"/>
  <c r="E176" i="7"/>
  <c r="A177" i="7"/>
  <c r="B177" i="7"/>
  <c r="C177" i="7"/>
  <c r="E177" i="7"/>
  <c r="A178" i="7"/>
  <c r="B178" i="7"/>
  <c r="C178" i="7"/>
  <c r="E178" i="7"/>
  <c r="A179" i="7"/>
  <c r="B179" i="7"/>
  <c r="C179" i="7"/>
  <c r="E179" i="7"/>
  <c r="A180" i="7"/>
  <c r="B180" i="7"/>
  <c r="C180" i="7"/>
  <c r="E180" i="7"/>
  <c r="A181" i="7"/>
  <c r="B181" i="7"/>
  <c r="C181" i="7"/>
  <c r="E181" i="7"/>
  <c r="A182" i="7"/>
  <c r="B182" i="7"/>
  <c r="C182" i="7"/>
  <c r="E182" i="7"/>
  <c r="A183" i="7"/>
  <c r="B183" i="7"/>
  <c r="C183" i="7"/>
  <c r="E183" i="7"/>
  <c r="A81" i="7"/>
  <c r="B81" i="7"/>
  <c r="C81" i="7"/>
  <c r="E81" i="7"/>
  <c r="A82" i="7"/>
  <c r="B82" i="7"/>
  <c r="C82" i="7"/>
  <c r="E82" i="7"/>
  <c r="A83" i="7"/>
  <c r="B83" i="7"/>
  <c r="C83" i="7"/>
  <c r="A84" i="7"/>
  <c r="B84" i="7"/>
  <c r="C84" i="7"/>
  <c r="E84" i="7"/>
  <c r="A85" i="7"/>
  <c r="B85" i="7"/>
  <c r="C85" i="7"/>
  <c r="E85" i="7"/>
  <c r="A86" i="7"/>
  <c r="B86" i="7"/>
  <c r="C86" i="7"/>
  <c r="E86" i="7"/>
  <c r="A87" i="7"/>
  <c r="B87" i="7"/>
  <c r="C87" i="7"/>
  <c r="E87" i="7"/>
  <c r="A88" i="7"/>
  <c r="B88" i="7"/>
  <c r="C88" i="7"/>
  <c r="E88" i="7"/>
  <c r="A89" i="7"/>
  <c r="B89" i="7"/>
  <c r="C89" i="7"/>
  <c r="E89" i="7"/>
  <c r="A90" i="7"/>
  <c r="B90" i="7"/>
  <c r="C90" i="7"/>
  <c r="E90" i="7"/>
  <c r="A91" i="7"/>
  <c r="B91" i="7"/>
  <c r="C91" i="7"/>
  <c r="E91" i="7"/>
  <c r="A17" i="7"/>
  <c r="B17" i="7"/>
  <c r="C17" i="7"/>
  <c r="E17" i="7"/>
  <c r="A18" i="7"/>
  <c r="B18" i="7"/>
  <c r="C18" i="7"/>
  <c r="E18" i="7"/>
  <c r="A19" i="7"/>
  <c r="B19" i="7"/>
  <c r="C19" i="7"/>
  <c r="E19" i="7"/>
  <c r="A20" i="7"/>
  <c r="B20" i="7"/>
  <c r="C20" i="7"/>
  <c r="E20" i="7"/>
  <c r="A21" i="7"/>
  <c r="B21" i="7"/>
  <c r="C21" i="7"/>
  <c r="E21" i="7"/>
  <c r="A22" i="7"/>
  <c r="B22" i="7"/>
  <c r="C22" i="7"/>
  <c r="E22" i="7"/>
  <c r="A23" i="7"/>
  <c r="B23" i="7"/>
  <c r="C23" i="7"/>
  <c r="E23" i="7"/>
  <c r="A24" i="7"/>
  <c r="B24" i="7"/>
  <c r="C24" i="7"/>
  <c r="E24" i="7"/>
  <c r="A25" i="7"/>
  <c r="B25" i="7"/>
  <c r="C25" i="7"/>
  <c r="E25" i="7"/>
  <c r="A26" i="7"/>
  <c r="B26" i="7"/>
  <c r="C26" i="7"/>
  <c r="E26" i="7"/>
  <c r="A27" i="7"/>
  <c r="B27" i="7"/>
  <c r="C27" i="7"/>
  <c r="E27" i="7"/>
  <c r="A28" i="7"/>
  <c r="B28" i="7"/>
  <c r="C28" i="7"/>
  <c r="E28" i="7"/>
  <c r="A29" i="7"/>
  <c r="B29" i="7"/>
  <c r="C29" i="7"/>
  <c r="E29" i="7"/>
  <c r="A30" i="7"/>
  <c r="B30" i="7"/>
  <c r="C30" i="7"/>
  <c r="E30" i="7"/>
  <c r="A31" i="7"/>
  <c r="B31" i="7"/>
  <c r="C31" i="7"/>
  <c r="E31" i="7"/>
  <c r="A32" i="7"/>
  <c r="B32" i="7"/>
  <c r="C32" i="7"/>
  <c r="E32" i="7"/>
  <c r="A33" i="7"/>
  <c r="B33" i="7"/>
  <c r="C33" i="7"/>
  <c r="E33" i="7"/>
  <c r="A34" i="7"/>
  <c r="B34" i="7"/>
  <c r="C34" i="7"/>
  <c r="E34" i="7"/>
  <c r="A35" i="7"/>
  <c r="B35" i="7"/>
  <c r="C35" i="7"/>
  <c r="E35" i="7"/>
  <c r="A36" i="7"/>
  <c r="B36" i="7"/>
  <c r="C36" i="7"/>
  <c r="E36" i="7"/>
  <c r="A37" i="7"/>
  <c r="B37" i="7"/>
  <c r="C37" i="7"/>
  <c r="E37" i="7"/>
  <c r="A38" i="7"/>
  <c r="B38" i="7"/>
  <c r="C38" i="7"/>
  <c r="E38" i="7"/>
  <c r="A39" i="7"/>
  <c r="B39" i="7"/>
  <c r="C39" i="7"/>
  <c r="E39" i="7"/>
  <c r="A40" i="7"/>
  <c r="B40" i="7"/>
  <c r="C40" i="7"/>
  <c r="E40" i="7"/>
  <c r="A42" i="7"/>
  <c r="B42" i="7"/>
  <c r="C42" i="7"/>
  <c r="E42" i="7"/>
  <c r="A43" i="7"/>
  <c r="B43" i="7"/>
  <c r="C43" i="7"/>
  <c r="E43" i="7"/>
  <c r="A44" i="7"/>
  <c r="B44" i="7"/>
  <c r="C44" i="7"/>
  <c r="E44" i="7"/>
  <c r="A45" i="7"/>
  <c r="B45" i="7"/>
  <c r="C45" i="7"/>
  <c r="E45" i="7"/>
  <c r="A46" i="7"/>
  <c r="B46" i="7"/>
  <c r="C46" i="7"/>
  <c r="E46" i="7"/>
  <c r="A47" i="7"/>
  <c r="B47" i="7"/>
  <c r="C47" i="7"/>
  <c r="E47" i="7"/>
  <c r="A48" i="7"/>
  <c r="B48" i="7"/>
  <c r="C48" i="7"/>
  <c r="E48" i="7"/>
  <c r="A49" i="7"/>
  <c r="B49" i="7"/>
  <c r="C49" i="7"/>
  <c r="E49" i="7"/>
  <c r="A50" i="7"/>
  <c r="B50" i="7"/>
  <c r="C50" i="7"/>
  <c r="E50" i="7"/>
  <c r="A51" i="7"/>
  <c r="B51" i="7"/>
  <c r="C51" i="7"/>
  <c r="E51" i="7"/>
  <c r="A52" i="7"/>
  <c r="B52" i="7"/>
  <c r="C52" i="7"/>
  <c r="E52" i="7"/>
  <c r="A53" i="7"/>
  <c r="B53" i="7"/>
  <c r="C53" i="7"/>
  <c r="E53" i="7"/>
  <c r="A54" i="7"/>
  <c r="B54" i="7"/>
  <c r="C54" i="7"/>
  <c r="E54" i="7"/>
  <c r="A55" i="7"/>
  <c r="B55" i="7"/>
  <c r="C55" i="7"/>
  <c r="E55" i="7"/>
  <c r="A56" i="7"/>
  <c r="B56" i="7"/>
  <c r="C56" i="7"/>
  <c r="E56" i="7"/>
  <c r="A57" i="7"/>
  <c r="B57" i="7"/>
  <c r="C57" i="7"/>
  <c r="E57" i="7"/>
  <c r="A58" i="7"/>
  <c r="B58" i="7"/>
  <c r="C58" i="7"/>
  <c r="E58" i="7"/>
  <c r="A59" i="7"/>
  <c r="B59" i="7"/>
  <c r="C59" i="7"/>
  <c r="E59" i="7"/>
  <c r="A60" i="7"/>
  <c r="B60" i="7"/>
  <c r="C60" i="7"/>
  <c r="E60" i="7"/>
  <c r="A61" i="7"/>
  <c r="B61" i="7"/>
  <c r="C61" i="7"/>
  <c r="E61" i="7"/>
  <c r="A62" i="7"/>
  <c r="B62" i="7"/>
  <c r="C62" i="7"/>
  <c r="E62" i="7"/>
  <c r="A63" i="7"/>
  <c r="B63" i="7"/>
  <c r="C63" i="7"/>
  <c r="E63" i="7"/>
  <c r="A64" i="7"/>
  <c r="B64" i="7"/>
  <c r="C64" i="7"/>
  <c r="A65" i="7"/>
  <c r="B65" i="7"/>
  <c r="C65" i="7"/>
  <c r="E65" i="7"/>
  <c r="A66" i="7"/>
  <c r="B66" i="7"/>
  <c r="C66" i="7"/>
  <c r="E66" i="7"/>
  <c r="A67" i="7"/>
  <c r="B67" i="7"/>
  <c r="C67" i="7"/>
  <c r="E67" i="7"/>
  <c r="A68" i="7"/>
  <c r="B68" i="7"/>
  <c r="C68" i="7"/>
  <c r="E68" i="7"/>
  <c r="A69" i="7"/>
  <c r="B69" i="7"/>
  <c r="C69" i="7"/>
  <c r="E69" i="7"/>
  <c r="A70" i="7"/>
  <c r="B70" i="7"/>
  <c r="C70" i="7"/>
  <c r="E70" i="7"/>
  <c r="A71" i="7"/>
  <c r="B71" i="7"/>
  <c r="C71" i="7"/>
  <c r="E71" i="7"/>
  <c r="A72" i="7"/>
  <c r="B72" i="7"/>
  <c r="C72" i="7"/>
  <c r="E72" i="7"/>
  <c r="A73" i="7"/>
  <c r="B73" i="7"/>
  <c r="C73" i="7"/>
  <c r="E73" i="7"/>
  <c r="A74" i="7"/>
  <c r="B74" i="7"/>
  <c r="C74" i="7"/>
  <c r="E74" i="7"/>
  <c r="A75" i="7"/>
  <c r="B75" i="7"/>
  <c r="C75" i="7"/>
  <c r="E75" i="7"/>
  <c r="A76" i="7"/>
  <c r="B76" i="7"/>
  <c r="C76" i="7"/>
  <c r="E76" i="7"/>
  <c r="A77" i="7"/>
  <c r="B77" i="7"/>
  <c r="C77" i="7"/>
  <c r="E77" i="7"/>
  <c r="A78" i="7"/>
  <c r="B78" i="7"/>
  <c r="C78" i="7"/>
  <c r="E78" i="7"/>
  <c r="A79" i="7"/>
  <c r="B79" i="7"/>
  <c r="C79" i="7"/>
  <c r="E79" i="7"/>
  <c r="A80" i="7"/>
  <c r="B80" i="7"/>
  <c r="C80" i="7"/>
  <c r="E80" i="7"/>
  <c r="B16" i="7"/>
  <c r="C16" i="7"/>
  <c r="D16" i="7"/>
  <c r="E16" i="7"/>
  <c r="A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D4" i="7"/>
  <c r="D3" i="7"/>
  <c r="D2" i="7"/>
  <c r="D1" i="7"/>
  <c r="BD17" i="7"/>
  <c r="AY17" i="7"/>
  <c r="AT17" i="7"/>
  <c r="AO17" i="7"/>
  <c r="AJ17" i="7"/>
  <c r="AE17" i="7"/>
  <c r="Z17" i="7"/>
  <c r="U17" i="7"/>
  <c r="P17" i="7"/>
  <c r="K17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T68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U68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U19" i="7"/>
  <c r="T19" i="7"/>
  <c r="U18" i="7"/>
  <c r="T18" i="7"/>
  <c r="T17" i="7"/>
  <c r="BD18" i="7"/>
  <c r="AY18" i="7"/>
  <c r="AT18" i="7"/>
  <c r="AO18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J17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H59" i="7"/>
  <c r="AI59" i="7"/>
  <c r="AJ59" i="7"/>
  <c r="AH60" i="7"/>
  <c r="AI60" i="7"/>
  <c r="AJ60" i="7"/>
  <c r="AH61" i="7"/>
  <c r="AI61" i="7"/>
  <c r="AJ61" i="7"/>
  <c r="AH62" i="7"/>
  <c r="AI62" i="7"/>
  <c r="AJ62" i="7"/>
  <c r="AH63" i="7"/>
  <c r="AI63" i="7"/>
  <c r="AJ63" i="7"/>
  <c r="AH64" i="7"/>
  <c r="AI64" i="7"/>
  <c r="AJ64" i="7"/>
  <c r="AH65" i="7"/>
  <c r="AI65" i="7"/>
  <c r="AJ65" i="7"/>
  <c r="AH66" i="7"/>
  <c r="AI66" i="7"/>
  <c r="AJ66" i="7"/>
  <c r="AH67" i="7"/>
  <c r="AI67" i="7"/>
  <c r="AJ67" i="7"/>
  <c r="AH68" i="7"/>
  <c r="AI68" i="7"/>
  <c r="AJ68" i="7"/>
  <c r="AC17" i="7"/>
  <c r="AC18" i="7"/>
  <c r="AC19" i="7"/>
  <c r="AC20" i="7"/>
  <c r="AC21" i="7"/>
  <c r="AC22" i="7"/>
  <c r="AC23" i="7"/>
  <c r="AC24" i="7"/>
  <c r="AC25" i="7"/>
  <c r="AC26" i="7"/>
  <c r="AC27" i="7"/>
  <c r="AD17" i="7"/>
  <c r="AD18" i="7"/>
  <c r="AD19" i="7"/>
  <c r="AD20" i="7"/>
  <c r="AD21" i="7"/>
  <c r="AD22" i="7"/>
  <c r="AD23" i="7"/>
  <c r="AD24" i="7"/>
  <c r="AD25" i="7"/>
  <c r="AD26" i="7"/>
  <c r="AD27" i="7"/>
  <c r="AE18" i="7"/>
  <c r="AE19" i="7"/>
  <c r="AE20" i="7"/>
  <c r="AE21" i="7"/>
  <c r="AE22" i="7"/>
  <c r="AE23" i="7"/>
  <c r="AE24" i="7"/>
  <c r="AE25" i="7"/>
  <c r="AE26" i="7"/>
  <c r="AE27" i="7"/>
  <c r="AC28" i="7"/>
  <c r="AD28" i="7"/>
  <c r="AE28" i="7"/>
  <c r="AC29" i="7"/>
  <c r="AD29" i="7"/>
  <c r="AE29" i="7"/>
  <c r="AC30" i="7"/>
  <c r="AD30" i="7"/>
  <c r="AE30" i="7"/>
  <c r="AC31" i="7"/>
  <c r="AD31" i="7"/>
  <c r="AE31" i="7"/>
  <c r="AC32" i="7"/>
  <c r="AD32" i="7"/>
  <c r="AE32" i="7"/>
  <c r="AC33" i="7"/>
  <c r="AD33" i="7"/>
  <c r="AE33" i="7"/>
  <c r="AC34" i="7"/>
  <c r="AD34" i="7"/>
  <c r="AE34" i="7"/>
  <c r="AC35" i="7"/>
  <c r="AD35" i="7"/>
  <c r="AE35" i="7"/>
  <c r="AC36" i="7"/>
  <c r="AD36" i="7"/>
  <c r="AE36" i="7"/>
  <c r="AC37" i="7"/>
  <c r="AD37" i="7"/>
  <c r="AE37" i="7"/>
  <c r="AC38" i="7"/>
  <c r="AD38" i="7"/>
  <c r="AE38" i="7"/>
  <c r="AC39" i="7"/>
  <c r="AD39" i="7"/>
  <c r="AE39" i="7"/>
  <c r="AC40" i="7"/>
  <c r="AD40" i="7"/>
  <c r="AE40" i="7"/>
  <c r="AC41" i="7"/>
  <c r="AD41" i="7"/>
  <c r="AE41" i="7"/>
  <c r="AC42" i="7"/>
  <c r="AD42" i="7"/>
  <c r="AE42" i="7"/>
  <c r="AC43" i="7"/>
  <c r="AD43" i="7"/>
  <c r="AE43" i="7"/>
  <c r="AC44" i="7"/>
  <c r="AD44" i="7"/>
  <c r="AE44" i="7"/>
  <c r="AC45" i="7"/>
  <c r="AD45" i="7"/>
  <c r="AE45" i="7"/>
  <c r="AC46" i="7"/>
  <c r="AD46" i="7"/>
  <c r="AE46" i="7"/>
  <c r="AC47" i="7"/>
  <c r="AD47" i="7"/>
  <c r="AE47" i="7"/>
  <c r="AC48" i="7"/>
  <c r="AD48" i="7"/>
  <c r="AE48" i="7"/>
  <c r="AC49" i="7"/>
  <c r="AD49" i="7"/>
  <c r="AE49" i="7"/>
  <c r="AC50" i="7"/>
  <c r="AD50" i="7"/>
  <c r="AE50" i="7"/>
  <c r="AC51" i="7"/>
  <c r="AD51" i="7"/>
  <c r="AE51" i="7"/>
  <c r="AC52" i="7"/>
  <c r="AD52" i="7"/>
  <c r="AE52" i="7"/>
  <c r="AC53" i="7"/>
  <c r="AD53" i="7"/>
  <c r="AE53" i="7"/>
  <c r="AC54" i="7"/>
  <c r="AD54" i="7"/>
  <c r="AE54" i="7"/>
  <c r="AC55" i="7"/>
  <c r="AD55" i="7"/>
  <c r="AE55" i="7"/>
  <c r="AC56" i="7"/>
  <c r="AD56" i="7"/>
  <c r="AE56" i="7"/>
  <c r="AC57" i="7"/>
  <c r="AD57" i="7"/>
  <c r="AE57" i="7"/>
  <c r="AC58" i="7"/>
  <c r="AD58" i="7"/>
  <c r="AE58" i="7"/>
  <c r="AC59" i="7"/>
  <c r="AD59" i="7"/>
  <c r="AE59" i="7"/>
  <c r="AC60" i="7"/>
  <c r="AD60" i="7"/>
  <c r="AE60" i="7"/>
  <c r="AC61" i="7"/>
  <c r="AD61" i="7"/>
  <c r="AE61" i="7"/>
  <c r="AC62" i="7"/>
  <c r="AD62" i="7"/>
  <c r="AE62" i="7"/>
  <c r="AC63" i="7"/>
  <c r="AD63" i="7"/>
  <c r="AE63" i="7"/>
  <c r="AC64" i="7"/>
  <c r="AD64" i="7"/>
  <c r="AE64" i="7"/>
  <c r="AC65" i="7"/>
  <c r="AD65" i="7"/>
  <c r="AE65" i="7"/>
  <c r="AC66" i="7"/>
  <c r="AD66" i="7"/>
  <c r="AE66" i="7"/>
  <c r="AC67" i="7"/>
  <c r="AD67" i="7"/>
  <c r="AE67" i="7"/>
  <c r="AC68" i="7"/>
  <c r="AD68" i="7"/>
  <c r="AE68" i="7"/>
  <c r="Y18" i="7"/>
  <c r="Y17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5" i="7"/>
  <c r="Z45" i="7"/>
  <c r="Y46" i="7"/>
  <c r="Z46" i="7"/>
  <c r="Y47" i="7"/>
  <c r="Z47" i="7"/>
  <c r="Y48" i="7"/>
  <c r="Z48" i="7"/>
  <c r="Y49" i="7"/>
  <c r="Z49" i="7"/>
  <c r="Y50" i="7"/>
  <c r="Z50" i="7"/>
  <c r="Y51" i="7"/>
  <c r="Z51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Y30" i="7"/>
  <c r="Z30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AW58" i="7"/>
  <c r="AX58" i="7"/>
  <c r="AY58" i="7"/>
  <c r="BB58" i="7"/>
  <c r="BC58" i="7"/>
  <c r="BD58" i="7"/>
  <c r="AW59" i="7"/>
  <c r="AX59" i="7"/>
  <c r="AY59" i="7"/>
  <c r="BB59" i="7"/>
  <c r="BC59" i="7"/>
  <c r="BD59" i="7"/>
  <c r="AW60" i="7"/>
  <c r="AX60" i="7"/>
  <c r="AY60" i="7"/>
  <c r="BB60" i="7"/>
  <c r="BC60" i="7"/>
  <c r="BD60" i="7"/>
  <c r="AW61" i="7"/>
  <c r="AX61" i="7"/>
  <c r="AY61" i="7"/>
  <c r="BB61" i="7"/>
  <c r="BC61" i="7"/>
  <c r="BD61" i="7"/>
  <c r="AW62" i="7"/>
  <c r="AX62" i="7"/>
  <c r="AY62" i="7"/>
  <c r="BB62" i="7"/>
  <c r="BC62" i="7"/>
  <c r="BD62" i="7"/>
  <c r="AW63" i="7"/>
  <c r="AX63" i="7"/>
  <c r="AY63" i="7"/>
  <c r="BB63" i="7"/>
  <c r="BC63" i="7"/>
  <c r="BD63" i="7"/>
  <c r="AW64" i="7"/>
  <c r="AX64" i="7"/>
  <c r="AY64" i="7"/>
  <c r="BB64" i="7"/>
  <c r="BC64" i="7"/>
  <c r="BD64" i="7"/>
  <c r="AW65" i="7"/>
  <c r="AX65" i="7"/>
  <c r="AY65" i="7"/>
  <c r="BB65" i="7"/>
  <c r="BC65" i="7"/>
  <c r="BD65" i="7"/>
  <c r="AW66" i="7"/>
  <c r="AX66" i="7"/>
  <c r="AY66" i="7"/>
  <c r="BB66" i="7"/>
  <c r="BC66" i="7"/>
  <c r="BD66" i="7"/>
  <c r="AW67" i="7"/>
  <c r="AX67" i="7"/>
  <c r="AY67" i="7"/>
  <c r="BB67" i="7"/>
  <c r="BC67" i="7"/>
  <c r="BD67" i="7"/>
  <c r="AW68" i="7"/>
  <c r="AX68" i="7"/>
  <c r="AY68" i="7"/>
  <c r="BB68" i="7"/>
  <c r="BC68" i="7"/>
  <c r="BD68" i="7"/>
  <c r="I58" i="7"/>
  <c r="J58" i="7"/>
  <c r="K58" i="7"/>
  <c r="N58" i="7"/>
  <c r="AO58" i="7"/>
  <c r="AR58" i="7"/>
  <c r="AS58" i="7"/>
  <c r="AT58" i="7"/>
  <c r="I59" i="7"/>
  <c r="J59" i="7"/>
  <c r="K59" i="7"/>
  <c r="N59" i="7"/>
  <c r="AO59" i="7"/>
  <c r="AR59" i="7"/>
  <c r="AS59" i="7"/>
  <c r="AT59" i="7"/>
  <c r="I60" i="7"/>
  <c r="J60" i="7"/>
  <c r="K60" i="7"/>
  <c r="N60" i="7"/>
  <c r="AO60" i="7"/>
  <c r="AR60" i="7"/>
  <c r="AS60" i="7"/>
  <c r="AT60" i="7"/>
  <c r="I61" i="7"/>
  <c r="J61" i="7"/>
  <c r="K61" i="7"/>
  <c r="N61" i="7"/>
  <c r="AO61" i="7"/>
  <c r="AR61" i="7"/>
  <c r="AS61" i="7"/>
  <c r="AT61" i="7"/>
  <c r="I62" i="7"/>
  <c r="J62" i="7"/>
  <c r="K62" i="7"/>
  <c r="N62" i="7"/>
  <c r="AO62" i="7"/>
  <c r="AR62" i="7"/>
  <c r="AS62" i="7"/>
  <c r="AT62" i="7"/>
  <c r="I63" i="7"/>
  <c r="J63" i="7"/>
  <c r="K63" i="7"/>
  <c r="N63" i="7"/>
  <c r="AO63" i="7"/>
  <c r="AR63" i="7"/>
  <c r="AS63" i="7"/>
  <c r="AT63" i="7"/>
  <c r="I64" i="7"/>
  <c r="J64" i="7"/>
  <c r="K64" i="7"/>
  <c r="N64" i="7"/>
  <c r="AO64" i="7"/>
  <c r="AR64" i="7"/>
  <c r="AS64" i="7"/>
  <c r="AT64" i="7"/>
  <c r="I65" i="7"/>
  <c r="J65" i="7"/>
  <c r="K65" i="7"/>
  <c r="N65" i="7"/>
  <c r="AO65" i="7"/>
  <c r="AR65" i="7"/>
  <c r="AS65" i="7"/>
  <c r="AT65" i="7"/>
  <c r="I66" i="7"/>
  <c r="J66" i="7"/>
  <c r="K66" i="7"/>
  <c r="N66" i="7"/>
  <c r="AO66" i="7"/>
  <c r="AR66" i="7"/>
  <c r="AS66" i="7"/>
  <c r="AT66" i="7"/>
  <c r="I67" i="7"/>
  <c r="J67" i="7"/>
  <c r="K67" i="7"/>
  <c r="N67" i="7"/>
  <c r="AO67" i="7"/>
  <c r="AR67" i="7"/>
  <c r="AS67" i="7"/>
  <c r="AT67" i="7"/>
  <c r="I68" i="7"/>
  <c r="J68" i="7"/>
  <c r="K68" i="7"/>
  <c r="N68" i="7"/>
  <c r="O68" i="7"/>
  <c r="P68" i="7"/>
  <c r="AO68" i="7"/>
  <c r="AR68" i="7"/>
  <c r="AS68" i="7"/>
  <c r="AT68" i="7"/>
  <c r="Z18" i="7"/>
  <c r="D13" i="7"/>
</calcChain>
</file>

<file path=xl/sharedStrings.xml><?xml version="1.0" encoding="utf-8"?>
<sst xmlns="http://schemas.openxmlformats.org/spreadsheetml/2006/main" count="1168" uniqueCount="329">
  <si>
    <t>Station</t>
  </si>
  <si>
    <t xml:space="preserve"> Process_#</t>
  </si>
  <si>
    <t xml:space="preserve"> Process_Name</t>
  </si>
  <si>
    <t xml:space="preserve"> 8.5x20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</si>
  <si>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</si>
  <si>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</si>
  <si>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</si>
  <si>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</si>
  <si>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</si>
  <si>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</si>
  <si>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</si>
  <si>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Shift Start</t>
  </si>
  <si>
    <t>Shift End</t>
  </si>
  <si>
    <t>Available Time</t>
  </si>
  <si>
    <t>End Time</t>
  </si>
  <si>
    <t>Predicted Schedule Time</t>
  </si>
  <si>
    <t>Actual Scheduled Time</t>
  </si>
  <si>
    <t>Comments / Issues</t>
  </si>
  <si>
    <t>Break Start Time</t>
  </si>
  <si>
    <t>Break End Time</t>
  </si>
  <si>
    <t>DAYS</t>
  </si>
  <si>
    <t xml:space="preserve"> Set Generator</t>
  </si>
  <si>
    <t xml:space="preserve"> Generator cover prep</t>
  </si>
  <si>
    <t xml:space="preserve"> cover install</t>
  </si>
  <si>
    <t xml:space="preserve"> Wire in generator to transfer switch</t>
  </si>
  <si>
    <t xml:space="preserve"> Generator test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</si>
  <si>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</si>
  <si>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</si>
  <si>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</si>
  <si>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</si>
  <si>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</si>
  <si>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</si>
  <si>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</si>
  <si>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</si>
  <si>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***5280***</t>
  </si>
  <si>
    <t xml:space="preserve"> Sofa - RS - Rear</t>
  </si>
  <si>
    <t xml:space="preserve"> ***5290***</t>
  </si>
  <si>
    <t xml:space="preserve"> ***5340***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</si>
  <si>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</si>
  <si>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</si>
  <si>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</si>
  <si>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</si>
  <si>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</si>
  <si>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</si>
  <si>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***5400***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</si>
  <si>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</si>
  <si>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</si>
  <si>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</si>
  <si>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</si>
  <si>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 xml:space="preserve"> functionallity test</t>
  </si>
  <si>
    <t xml:space="preserve"> ***5560***</t>
  </si>
  <si>
    <t xml:space="preserve"> ***5570***</t>
  </si>
  <si>
    <t xml:space="preserve"> ***5660***</t>
  </si>
  <si>
    <t xml:space="preserve"> Vinyl Rear Opening</t>
  </si>
  <si>
    <t>Minutes per TAKT (Working Time)</t>
  </si>
  <si>
    <t>Minutes per TAKT (7.5 hr day)</t>
  </si>
  <si>
    <t>SR</t>
  </si>
  <si>
    <t>NT</t>
  </si>
  <si>
    <t>RW</t>
  </si>
  <si>
    <t>Steve Rodman</t>
  </si>
  <si>
    <t>Nate Turner</t>
  </si>
  <si>
    <t>Rex Wert</t>
  </si>
  <si>
    <t>Cristy Miller</t>
  </si>
  <si>
    <t>Tony Chupp</t>
  </si>
  <si>
    <t>Merle Farmwald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</si>
  <si>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</si>
  <si>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</si>
  <si>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</si>
  <si>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</si>
  <si>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</si>
  <si>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</si>
  <si>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</si>
  <si>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</si>
  <si>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</si>
  <si>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</si>
  <si>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</si>
  <si>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</si>
  <si>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</si>
  <si>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</si>
  <si>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</si>
  <si>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Trim Exterior Metal for Wheel Wells (8.5' wide only)</t>
  </si>
  <si>
    <t xml:space="preserve"> Install LP Lines</t>
  </si>
  <si>
    <t xml:space="preserve"> Main Switch Panel Hook Up      No Stereo 45 </t>
  </si>
  <si>
    <t xml:space="preserve"> ***4130***</t>
  </si>
  <si>
    <t xml:space="preserve"> Lower Rub Rail</t>
  </si>
  <si>
    <t xml:space="preserve"> ***4170***</t>
  </si>
  <si>
    <t xml:space="preserve"> Cut Fenders to Proper Length and Front Trim - 8.5 Wide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</si>
  <si>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</si>
  <si>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</si>
  <si>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</si>
  <si>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</si>
  <si>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</si>
  <si>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</si>
  <si>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</si>
  <si>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</si>
  <si>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"Tail Lights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</si>
  <si>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</si>
  <si>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</si>
  <si>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</si>
  <si>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</si>
  <si>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</si>
  <si>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***4400***</t>
  </si>
  <si>
    <t xml:space="preserve"> Wire Loading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</si>
  <si>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</si>
  <si>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</si>
  <si>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</si>
  <si>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</si>
  <si>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***4470***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</si>
  <si>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</si>
  <si>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</si>
  <si>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</si>
  <si>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</si>
  <si>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</si>
  <si>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</si>
  <si>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</si>
  <si>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</si>
  <si>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"LP Test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</si>
  <si>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</si>
  <si>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</si>
  <si>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</si>
  <si>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</si>
  <si>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 cradle                                                             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</si>
  <si>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</si>
  <si>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</si>
  <si>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</si>
  <si>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</si>
  <si>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***4850***</t>
  </si>
  <si>
    <t xml:space="preserve"> Install Sofa - RS - Rear </t>
  </si>
  <si>
    <t xml:space="preserve"> ***4860***</t>
  </si>
  <si>
    <t xml:space="preserve"> Install Dinette CS - Front</t>
  </si>
  <si>
    <t xml:space="preserve"> ***4910***</t>
  </si>
  <si>
    <t xml:space="preserve"> Install Vinyl Zippered Rear Opening</t>
  </si>
  <si>
    <t xml:space="preserve"> Flood Test</t>
  </si>
  <si>
    <t xml:space="preserve"> install &amp; hook up LP tanks</t>
  </si>
  <si>
    <t xml:space="preserve"> 7.0x20</t>
  </si>
  <si>
    <t xml:space="preserve"> Responsible</t>
  </si>
  <si>
    <t xml:space="preserve"> NT</t>
  </si>
  <si>
    <t xml:space="preserve"> Fire Ext. - LP Detector - Carbon Monoxide Detector</t>
  </si>
  <si>
    <t xml:space="preserve"> RW</t>
  </si>
  <si>
    <t xml:space="preserve"> Clean - Bed Door - RS</t>
  </si>
  <si>
    <t xml:space="preserve"> Dinette CS - Rear</t>
  </si>
  <si>
    <t xml:space="preserve"> Bed Door - RS</t>
  </si>
  <si>
    <t xml:space="preserve"> Inspection / Walk Through</t>
  </si>
  <si>
    <t xml:space="preserve"> Standard Rework</t>
  </si>
  <si>
    <t xml:space="preserve"> SR</t>
  </si>
  <si>
    <t xml:space="preserve"> TS</t>
  </si>
  <si>
    <t xml:space="preserve"> JR</t>
  </si>
  <si>
    <t xml:space="preserve"> Radio Hook up</t>
  </si>
  <si>
    <t xml:space="preserve"> Fenders - 7 Wide</t>
  </si>
  <si>
    <t xml:space="preserve"> Fender Lights - 7.0 Wide</t>
  </si>
  <si>
    <t xml:space="preserve"> JW</t>
  </si>
  <si>
    <t xml:space="preserve"> Speaker Covers</t>
  </si>
  <si>
    <t xml:space="preserve"> Install  - Cabinets CS Rear</t>
  </si>
  <si>
    <t xml:space="preserve"> Prep Bed Door - RS</t>
  </si>
  <si>
    <t xml:space="preserve"> Install Bed Door - RS</t>
  </si>
  <si>
    <t xml:space="preserve"> MH</t>
  </si>
  <si>
    <t xml:space="preserve"> 8.5x24</t>
  </si>
  <si>
    <t xml:space="preserve"> install bathroom upper cab. &amp; countertop</t>
  </si>
  <si>
    <t xml:space="preserve"> J.R.</t>
  </si>
  <si>
    <t xml:space="preserve"> install bath backsplash</t>
  </si>
  <si>
    <t xml:space="preserve"> set linen in bathroom</t>
  </si>
  <si>
    <t xml:space="preserve"> set kitchen broom closet</t>
  </si>
  <si>
    <t xml:space="preserve"> install bargman cord &amp; junction box</t>
  </si>
  <si>
    <t xml:space="preserve"> wire electric jack</t>
  </si>
  <si>
    <t xml:space="preserve"> Install Battery</t>
  </si>
  <si>
    <t xml:space="preserve"> Loom Wires Where Needed</t>
  </si>
  <si>
    <t xml:space="preserve"> Low point drains &amp; water lines.     (std. unit)</t>
  </si>
  <si>
    <t xml:space="preserve"> Install Shower</t>
  </si>
  <si>
    <t xml:space="preserve"> Shower Faucet</t>
  </si>
  <si>
    <t xml:space="preserve"> Set Bath Wall and Drill Holes for Plumbing and Wiring</t>
  </si>
  <si>
    <t xml:space="preserve"> Plumb Drain Vents</t>
  </si>
  <si>
    <t xml:space="preserve"> Panel Interior Bathroom</t>
  </si>
  <si>
    <t xml:space="preserve"> Panel Outside of Bath Wall</t>
  </si>
  <si>
    <t xml:space="preserve"> Install remainder of ceiling panals</t>
  </si>
  <si>
    <t xml:space="preserve"> Panel All Interior Walls</t>
  </si>
  <si>
    <t xml:space="preserve"> Install and Hook Up Front Plumbing Kit</t>
  </si>
  <si>
    <t xml:space="preserve"> Mount pump &amp; hook up electric</t>
  </si>
  <si>
    <t xml:space="preserve"> Set Furnace and Install Furnace Vent</t>
  </si>
  <si>
    <t xml:space="preserve"> Refer Cabinet</t>
  </si>
  <si>
    <t xml:space="preserve"> Trim Refer Cabinet</t>
  </si>
  <si>
    <t xml:space="preserve"> Finish installing shower (rivets) &amp; shower head with accesseries</t>
  </si>
  <si>
    <t xml:space="preserve"> Drill External Speaker Holes</t>
  </si>
  <si>
    <t xml:space="preserve"> Install Water Heater</t>
  </si>
  <si>
    <t xml:space="preserve"> Install Plumbing and Vent Pipes</t>
  </si>
  <si>
    <t xml:space="preserve"> Insulate</t>
  </si>
  <si>
    <t xml:space="preserve"> RS</t>
  </si>
  <si>
    <t xml:space="preserve"> Insulate Front End</t>
  </si>
  <si>
    <t xml:space="preserve"> Hang Rear Corners Stainless Steel</t>
  </si>
  <si>
    <t xml:space="preserve"> Prep for CS Metal</t>
  </si>
  <si>
    <t xml:space="preserve"> Degabond CS</t>
  </si>
  <si>
    <t xml:space="preserve"> Hang CS Metal</t>
  </si>
  <si>
    <t xml:space="preserve"> Route CS Metal</t>
  </si>
  <si>
    <t xml:space="preserve"> Prep for RS Metal</t>
  </si>
  <si>
    <t xml:space="preserve"> Degabond RS</t>
  </si>
  <si>
    <t xml:space="preserve"> Hang RS Metal</t>
  </si>
  <si>
    <t xml:space="preserve"> Route RS Metal</t>
  </si>
  <si>
    <t xml:space="preserve"> route exterior shower</t>
  </si>
  <si>
    <t xml:space="preserve"> install flood lights </t>
  </si>
  <si>
    <t xml:space="preserve"> Prep Front End Metal</t>
  </si>
  <si>
    <t xml:space="preserve"> Metal Front End</t>
  </si>
  <si>
    <t xml:space="preserve"> Gravel Guard</t>
  </si>
  <si>
    <t xml:space="preserve"> Front Trim Pieces</t>
  </si>
  <si>
    <t xml:space="preserve"> Route Baggage Doors</t>
  </si>
  <si>
    <t xml:space="preserve"> Set Kitchen Base</t>
  </si>
  <si>
    <t xml:space="preserve"> Insulate Roof</t>
  </si>
  <si>
    <t xml:space="preserve"> Metal Roof and Degabond</t>
  </si>
  <si>
    <t xml:space="preserve"> Bend Down Edge of Metal Roof</t>
  </si>
  <si>
    <t xml:space="preserve"> Intall Front Roof Trim Piece</t>
  </si>
  <si>
    <t xml:space="preserve"> Upper Rub Rail</t>
  </si>
  <si>
    <t xml:space="preserve"> Awning Rail</t>
  </si>
  <si>
    <t xml:space="preserve"> Upper Clearance Lights</t>
  </si>
  <si>
    <t xml:space="preserve"> Holes for Plumbing Vents</t>
  </si>
  <si>
    <t xml:space="preserve"> Route Roof Vents</t>
  </si>
  <si>
    <t xml:space="preserve"> Set AC</t>
  </si>
  <si>
    <t xml:space="preserve"> Install Vents and Seal MaxAir Brackets</t>
  </si>
  <si>
    <t xml:space="preserve"> Install Plumbing and Vent Covers and Tail Pipes</t>
  </si>
  <si>
    <t xml:space="preserve"> Clean Roof</t>
  </si>
  <si>
    <t xml:space="preserve"> Seal Roof</t>
  </si>
  <si>
    <t xml:space="preserve"> Seal Under Front Radius and Down Front Edge</t>
  </si>
  <si>
    <t xml:space="preserve"> Refer Vent Cap</t>
  </si>
  <si>
    <t xml:space="preserve"> digital antenna</t>
  </si>
  <si>
    <t xml:space="preserve"> Upper Flow Thru Vent - Scene Light - Speakers</t>
  </si>
  <si>
    <t xml:space="preserve"> Seal Under Rub Rail</t>
  </si>
  <si>
    <t xml:space="preserve"> Kitchen Plumbing</t>
  </si>
  <si>
    <t xml:space="preserve"> Install Kitchen Counter Top</t>
  </si>
  <si>
    <t xml:space="preserve"> install kitchen backsplash</t>
  </si>
  <si>
    <t xml:space="preserve"> Wire Upper Cleanance and Loading Lights (Int. Hook Up)</t>
  </si>
  <si>
    <t xml:space="preserve"> drill holes for scene lights</t>
  </si>
  <si>
    <t xml:space="preserve"> install scene lights</t>
  </si>
  <si>
    <t xml:space="preserve"> Trim Wheel Wells (8.5' wide only)</t>
  </si>
  <si>
    <t xml:space="preserve"> Top weld and axles</t>
  </si>
  <si>
    <t xml:space="preserve"> Tator</t>
  </si>
  <si>
    <t xml:space="preserve"> Install Coupler</t>
  </si>
  <si>
    <t xml:space="preserve"> Cut A-Track Slots</t>
  </si>
  <si>
    <t xml:space="preserve"> cut first piece of flooring  (7' wide)</t>
  </si>
  <si>
    <t xml:space="preserve"> Level Frame</t>
  </si>
  <si>
    <t xml:space="preserve"> BM</t>
  </si>
  <si>
    <t xml:space="preserve"> Grind Top Welds</t>
  </si>
  <si>
    <t xml:space="preserve"> Set Wheel wells or Wheel Well Metal</t>
  </si>
  <si>
    <t xml:space="preserve"> Install flooring ( 2 people)</t>
  </si>
  <si>
    <t xml:space="preserve"> Weld in A-Track Backer</t>
  </si>
  <si>
    <t xml:space="preserve"> LS</t>
  </si>
  <si>
    <t xml:space="preserve"> Install A-Track</t>
  </si>
  <si>
    <t xml:space="preserve"> Drill Plumbing Holes and Toilet Drains</t>
  </si>
  <si>
    <t xml:space="preserve"> Drill Holes for Gas Lines and Low Points</t>
  </si>
  <si>
    <t xml:space="preserve"> install 3'' grommmets for holes</t>
  </si>
  <si>
    <t xml:space="preserve"> mark wall lines on floor/cover floor</t>
  </si>
  <si>
    <t xml:space="preserve"> cover floor</t>
  </si>
  <si>
    <t xml:space="preserve"> Set Walls - Rear Header - Front Walls</t>
  </si>
  <si>
    <t xml:space="preserve"> Set and Weld Roof</t>
  </si>
  <si>
    <t xml:space="preserve"> Final Weld on Sidewalls</t>
  </si>
  <si>
    <t xml:space="preserve"> final weld on front walls</t>
  </si>
  <si>
    <t xml:space="preserve"> Drill Holes for Wiring</t>
  </si>
  <si>
    <t xml:space="preserve"> Grommet All Holes Where Needed</t>
  </si>
  <si>
    <t xml:space="preserve"> Install Ground Wires</t>
  </si>
  <si>
    <t xml:space="preserve"> Rough Wire Unit (Front Bedroom: 4.5 hrs)</t>
  </si>
  <si>
    <t xml:space="preserve"> Happijac - Rear</t>
  </si>
  <si>
    <t xml:space="preserve"> A/C - 1st</t>
  </si>
  <si>
    <t xml:space="preserve"> Stereo</t>
  </si>
  <si>
    <t xml:space="preserve"> Grind Sidewalls</t>
  </si>
  <si>
    <t xml:space="preserve"> Square Front and Rear Ends</t>
  </si>
  <si>
    <t xml:space="preserve"> Cut Out Flooring for Doorway </t>
  </si>
  <si>
    <t xml:space="preserve"> Caulk Floor Around Outside Edge</t>
  </si>
  <si>
    <t xml:space="preserve"> Radius Blocks in Window Corners</t>
  </si>
  <si>
    <t xml:space="preserve"> Azdel Front End</t>
  </si>
  <si>
    <t xml:space="preserve"> Set Interior Front Wall and Cage</t>
  </si>
  <si>
    <t xml:space="preserve"> Water Shelf</t>
  </si>
  <si>
    <t xml:space="preserve"> Water Heater Hookup</t>
  </si>
  <si>
    <t xml:space="preserve"> Undercoat Wheel Well</t>
  </si>
  <si>
    <t xml:space="preserve"> Paint at Openings (Windows - etc)</t>
  </si>
  <si>
    <t xml:space="preserve"> VBH on End Tubes and at Wheels</t>
  </si>
  <si>
    <t xml:space="preserve"> install /remove scaffold</t>
  </si>
  <si>
    <t xml:space="preserve"> Azdel Inside Front Wall</t>
  </si>
  <si>
    <t xml:space="preserve"> Install 1st Piece of Azdel On Each Side of Sidewall</t>
  </si>
  <si>
    <t xml:space="preserve"> install rest of azdel</t>
  </si>
  <si>
    <t xml:space="preserve"> RS/BM</t>
  </si>
  <si>
    <t xml:space="preserve"> Route Azdel Openings</t>
  </si>
  <si>
    <t xml:space="preserve"> Fasten Backers for Ducting and Above Cove</t>
  </si>
  <si>
    <t xml:space="preserve"> insulate entire exterior</t>
  </si>
  <si>
    <t xml:space="preserve"> Panel Interior Front Wall Bath</t>
  </si>
  <si>
    <t xml:space="preserve"> caulk  exterior corners of wheelwells</t>
  </si>
  <si>
    <t xml:space="preserve"> cut all holes for switches &amp; recepts</t>
  </si>
  <si>
    <t xml:space="preserve"> add backers for switches &amp; recepts</t>
  </si>
  <si>
    <t xml:space="preserve"> install recepts</t>
  </si>
  <si>
    <t xml:space="preserve"> install switches</t>
  </si>
  <si>
    <t xml:space="preserve"> Weld front radius wall x 2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</si>
  <si>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</si>
  <si>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</si>
  <si>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</si>
  <si>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</si>
  <si>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</si>
  <si>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</si>
  <si>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Weld 1 pc roof 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</si>
  <si>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</si>
  <si>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</si>
  <si>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</si>
  <si>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</si>
  <si>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</si>
  <si>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</si>
  <si>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</si>
  <si>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</si>
  <si>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</si>
  <si>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</si>
  <si>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</si>
  <si>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</si>
  <si>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</si>
  <si>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</si>
  <si>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</si>
  <si>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</si>
  <si>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Airline Track</t>
  </si>
  <si>
    <t xml:space="preserve"> Tack Frame</t>
  </si>
  <si>
    <t xml:space="preserve"> Weld frame</t>
  </si>
  <si>
    <t xml:space="preserve"> 4in Addition Ht Sub Frame</t>
  </si>
  <si>
    <t xml:space="preserve"> Tongue Tray - STD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</si>
  <si>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</si>
  <si>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</si>
  <si>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</si>
  <si>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</si>
  <si>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</si>
  <si>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</si>
  <si>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</si>
  <si>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</si>
  <si>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</si>
  <si>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</si>
  <si>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</si>
  <si>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min</t>
  </si>
  <si>
    <t>hrs</t>
  </si>
  <si>
    <t>11 man-hrs</t>
  </si>
  <si>
    <t>Minutes Per Person Per Takt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</si>
</sst>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3"/>
  <sheetViews>
    <sheetView tabSelected="1" topLeftCell="A14" workbookViewId="0">
      <selection activeCell="K27" sqref="K27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11" style="1" customWidth="1"/>
    <col min="6" max="6" width="44.33203125" style="1" customWidth="1"/>
    <col min="7" max="7" width="4.5" style="1" customWidth="1"/>
    <col min="8" max="8" width="6.5" style="9" customWidth="1"/>
    <col min="9" max="9" width="9" style="1" customWidth="1"/>
    <col min="10" max="10" width="8.5" style="9" customWidth="1"/>
    <col min="11" max="11" width="6.5" style="9" customWidth="1"/>
    <col min="12" max="12" width="6.5" style="1" customWidth="1"/>
    <col min="13" max="13" width="6.5" style="9" customWidth="1"/>
    <col min="14" max="14" width="8" style="1" customWidth="1"/>
    <col min="15" max="15" width="7.6640625" style="9" customWidth="1"/>
    <col min="16" max="18" width="6.5" style="9" customWidth="1"/>
    <col min="19" max="19" width="8" style="9" customWidth="1"/>
    <col min="20" max="23" width="6.5" style="9" customWidth="1"/>
    <col min="24" max="24" width="9" style="9" customWidth="1"/>
    <col min="25" max="28" width="6.5" style="9" customWidth="1"/>
    <col min="29" max="29" width="8" style="9" customWidth="1"/>
    <col min="30" max="33" width="6.5" style="9" customWidth="1"/>
    <col min="34" max="34" width="8" style="9" customWidth="1"/>
    <col min="35" max="36" width="6.5" style="9" customWidth="1"/>
    <col min="37" max="37" width="6.5" style="12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2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14" customWidth="1"/>
    <col min="48" max="48" width="5.83203125" style="9" customWidth="1"/>
    <col min="49" max="49" width="9" style="1" customWidth="1"/>
    <col min="50" max="50" width="9.83203125" style="1" customWidth="1"/>
    <col min="51" max="51" width="7.6640625" style="3" customWidth="1"/>
    <col min="52" max="52" width="5.1640625" style="3" customWidth="1"/>
    <col min="53" max="53" width="6" style="9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  <col min="58" max="58" width="10.83203125" style="1"/>
  </cols>
  <sheetData>
    <row r="1" spans="1:61" x14ac:dyDescent="0.2">
      <c r="C1" s="1" t="s">
        <v>11</v>
      </c>
      <c r="D1" s="5">
        <f>TIME(5,5,0)</f>
        <v>0.21180555555555555</v>
      </c>
      <c r="E1" s="3"/>
      <c r="M1" s="17" t="s">
        <v>62</v>
      </c>
      <c r="AN1" s="3"/>
      <c r="AS1" s="3"/>
    </row>
    <row r="2" spans="1:61" x14ac:dyDescent="0.2">
      <c r="C2" s="1" t="s">
        <v>18</v>
      </c>
      <c r="D2" s="5">
        <f>TIME(8,50,0)</f>
        <v>0.36805555555555558</v>
      </c>
      <c r="E2" s="3"/>
      <c r="M2" s="17" t="s">
        <v>63</v>
      </c>
      <c r="AN2" s="3"/>
      <c r="AS2" s="3"/>
    </row>
    <row r="3" spans="1:61" x14ac:dyDescent="0.2">
      <c r="C3" s="1" t="s">
        <v>19</v>
      </c>
      <c r="D3" s="5">
        <f>TIME(9,5,0)</f>
        <v>0.37847222222222227</v>
      </c>
      <c r="E3" s="3"/>
      <c r="M3" s="17" t="s">
        <v>65</v>
      </c>
      <c r="AN3" s="3"/>
      <c r="AS3" s="3"/>
    </row>
    <row r="4" spans="1:61" x14ac:dyDescent="0.2">
      <c r="C4" s="1" t="s">
        <v>12</v>
      </c>
      <c r="D4" s="5">
        <f>TIME(13,5,0)</f>
        <v>0.54513888888888895</v>
      </c>
      <c r="E4" s="3"/>
      <c r="M4" s="17" t="s">
        <v>66</v>
      </c>
      <c r="AN4" s="5"/>
      <c r="AS4" s="5"/>
    </row>
    <row r="5" spans="1:61" x14ac:dyDescent="0.2">
      <c r="C5" s="1" t="s">
        <v>8</v>
      </c>
      <c r="D5" s="2">
        <v>42685.322916666664</v>
      </c>
      <c r="E5" s="3"/>
      <c r="M5" s="17" t="s">
        <v>73</v>
      </c>
    </row>
    <row r="6" spans="1:61" x14ac:dyDescent="0.2">
      <c r="C6" s="1" t="s">
        <v>14</v>
      </c>
      <c r="D6" s="2"/>
      <c r="E6" s="3"/>
      <c r="AN6" s="5"/>
      <c r="AS6" s="5"/>
    </row>
    <row r="7" spans="1:61" x14ac:dyDescent="0.2">
      <c r="C7" s="1" t="s">
        <v>9</v>
      </c>
      <c r="D7" s="1">
        <v>8</v>
      </c>
      <c r="E7" s="3"/>
      <c r="M7" s="17"/>
    </row>
    <row r="8" spans="1:61" x14ac:dyDescent="0.2">
      <c r="C8" s="1" t="s">
        <v>10</v>
      </c>
      <c r="D8" s="1">
        <v>1.65</v>
      </c>
      <c r="E8" s="3" t="s">
        <v>20</v>
      </c>
      <c r="M8" s="17"/>
    </row>
    <row r="9" spans="1:61" x14ac:dyDescent="0.2">
      <c r="C9" s="1" t="s">
        <v>328</v>
      </c>
      <c r="D9" s="1">
        <f>D8*450</f>
        <v>742.5</v>
      </c>
      <c r="E9" s="3" t="s">
        <v>325</v>
      </c>
      <c r="M9" s="17"/>
    </row>
    <row r="10" spans="1:61" x14ac:dyDescent="0.2">
      <c r="C10" s="1" t="s">
        <v>55</v>
      </c>
      <c r="D10" s="1">
        <f>D8*7.5*60*D7</f>
        <v>5940</v>
      </c>
      <c r="E10" s="3" t="s">
        <v>325</v>
      </c>
      <c r="M10" s="17"/>
    </row>
    <row r="11" spans="1:61" x14ac:dyDescent="0.2">
      <c r="C11" s="1" t="s">
        <v>54</v>
      </c>
      <c r="D11" s="9">
        <f>D8*(((D4-D3)+(D2-D1))*24)*60*D7</f>
        <v>6138.0000000000009</v>
      </c>
      <c r="E11" s="9">
        <f>D11/D7</f>
        <v>767.25000000000011</v>
      </c>
    </row>
    <row r="12" spans="1:61" x14ac:dyDescent="0.2">
      <c r="C12" s="1" t="s">
        <v>15</v>
      </c>
      <c r="D12" s="9">
        <f>SUM(D17:D363)</f>
        <v>6265.5</v>
      </c>
      <c r="E12" s="9">
        <f>D12/D7</f>
        <v>783.1875</v>
      </c>
      <c r="M12" s="17"/>
    </row>
    <row r="13" spans="1:61" x14ac:dyDescent="0.2">
      <c r="C13" s="1" t="s">
        <v>13</v>
      </c>
      <c r="D13" s="1">
        <f>D11-D12</f>
        <v>-127.49999999999909</v>
      </c>
      <c r="E13" s="3"/>
    </row>
    <row r="14" spans="1:61" x14ac:dyDescent="0.2">
      <c r="C14" s="1" t="s">
        <v>16</v>
      </c>
      <c r="E14" s="3"/>
    </row>
    <row r="15" spans="1:61" x14ac:dyDescent="0.2">
      <c r="BH15" s="6"/>
      <c r="BI15" s="6"/>
    </row>
    <row r="16" spans="1:61" x14ac:dyDescent="0.2">
      <c r="A16" s="22" t="str">
        <f>'St5 Input'!A1</f>
        <v>Station</v>
      </c>
      <c r="B16" s="22" t="str">
        <f>'St5 Input'!B1</f>
        <v xml:space="preserve"> Process_#</v>
      </c>
      <c r="C16" s="22" t="str">
        <f>'St5 Input'!C1</f>
        <v xml:space="preserve"> Process_Name</v>
      </c>
      <c r="D16" s="22" t="str">
        <f>'St5 Input'!D1</f>
        <v xml:space="preserve"> 7.0x20</v>
      </c>
      <c r="E16" s="22" t="str">
        <f>'St5 Input'!E1</f>
        <v xml:space="preserve"> People</v>
      </c>
      <c r="F16" s="6" t="s">
        <v>17</v>
      </c>
      <c r="G16" s="12"/>
      <c r="H16" s="20" t="s">
        <v>68</v>
      </c>
      <c r="I16" s="20"/>
      <c r="J16" s="20"/>
      <c r="K16" s="20"/>
      <c r="L16" s="12"/>
      <c r="M16" s="20" t="s">
        <v>67</v>
      </c>
      <c r="N16" s="20"/>
      <c r="O16" s="20"/>
      <c r="P16" s="20"/>
      <c r="Q16" s="12"/>
      <c r="R16" s="21" t="s">
        <v>64</v>
      </c>
      <c r="S16" s="21"/>
      <c r="T16" s="21"/>
      <c r="U16" s="21"/>
      <c r="V16" s="12"/>
      <c r="W16" s="21" t="s">
        <v>72</v>
      </c>
      <c r="X16" s="21"/>
      <c r="Y16" s="21"/>
      <c r="Z16" s="21"/>
      <c r="AA16" s="12"/>
      <c r="AB16" s="21" t="s">
        <v>71</v>
      </c>
      <c r="AC16" s="21"/>
      <c r="AD16" s="21"/>
      <c r="AE16" s="21"/>
      <c r="AF16" s="12"/>
      <c r="AG16" s="21" t="s">
        <v>70</v>
      </c>
      <c r="AH16" s="21"/>
      <c r="AI16" s="21"/>
      <c r="AJ16" s="21"/>
      <c r="AL16" s="21" t="s">
        <v>69</v>
      </c>
      <c r="AM16" s="21"/>
      <c r="AN16" s="21"/>
      <c r="AO16" s="21"/>
      <c r="AQ16" s="20" t="s">
        <v>59</v>
      </c>
      <c r="AR16" s="20"/>
      <c r="AS16" s="20"/>
      <c r="AT16" s="20"/>
      <c r="AU16" s="12"/>
      <c r="AV16" s="20" t="s">
        <v>60</v>
      </c>
      <c r="AW16" s="20"/>
      <c r="AX16" s="20"/>
      <c r="AY16" s="20"/>
      <c r="AZ16"/>
      <c r="BA16" s="20" t="s">
        <v>61</v>
      </c>
      <c r="BB16" s="20"/>
      <c r="BC16" s="20"/>
      <c r="BD16" s="20"/>
      <c r="BE16"/>
      <c r="BF16"/>
    </row>
    <row r="17" spans="1:58" x14ac:dyDescent="0.2">
      <c r="A17" s="6">
        <f>'St5 Input'!A2</f>
        <v>5</v>
      </c>
      <c r="B17" s="6">
        <f>'St5 Input'!B2</f>
        <v>5060</v>
      </c>
      <c r="C17" s="6" t="str">
        <f>'St5 Input'!C2</f>
        <v xml:space="preserve"> Ramp Door Install</v>
      </c>
      <c r="D17" s="6">
        <f>'St5 Input'!D2</f>
        <v>30</v>
      </c>
      <c r="E17" s="6" t="str">
        <f>'St5 Input'!E2</f>
        <v xml:space="preserve"> </v>
      </c>
      <c r="F17" s="8"/>
      <c r="G17" s="13"/>
      <c r="H17" s="11"/>
      <c r="I17" s="8">
        <f>IF(IF(H17,1,0),IF(IF(MOD((D$5+TIME(0,D17,0)),1)&gt;D$1,1,0),IF(IF(MOD((D$5+TIME(0,D17,0)),1)&lt;D$4,1,0),D$5+TIME(0,D17,0),(MOD(D$5+TIME(0,D17,0),1)-D$4)+D$1),"Under"),D$5)</f>
        <v>42685.322916666664</v>
      </c>
      <c r="J17" s="11">
        <f>IF(H17,D17,0)</f>
        <v>0</v>
      </c>
      <c r="K17" s="11">
        <f>IF(H17,D11-D17,D11)</f>
        <v>6138.0000000000009</v>
      </c>
      <c r="L17" s="13"/>
      <c r="M17" s="11"/>
      <c r="N17" s="8">
        <f>IF(IF(M17,1,0),IF(IF(MOD((D$5+TIME(0,D17,0)),1)&gt;D$1,1,0),IF(IF(MOD((D$5+TIME(0,D17,0)),1)&lt;D$4,1,0),D$5+TIME(0,D17,0),(MOD(D$5+TIME(0,D17,0),1)-D$4)+D$1),"Under"),D$5)</f>
        <v>42685.322916666664</v>
      </c>
      <c r="O17" s="11">
        <f>IF(M17,D17,0)</f>
        <v>0</v>
      </c>
      <c r="P17" s="11">
        <f>IF(M17,D11-D17,D11)</f>
        <v>6138.0000000000009</v>
      </c>
      <c r="Q17" s="15"/>
      <c r="R17" s="7"/>
      <c r="S17" s="8">
        <f>IF(IF(R17,1,0),IF(IF(MOD((D$5+TIME(0,D17,0)),1)&gt;D$1,1,0),IF(IF(MOD((D$5+TIME(0,D17,0)),1)&lt;D$4,1,0),D$5+TIME(0,D17,0),(MOD(D$5+TIME(0,D17,0),1)-D$4)+D$1),"Under"),D$5)</f>
        <v>42685.322916666664</v>
      </c>
      <c r="T17" s="7">
        <f>IF(R17,D17,0)</f>
        <v>0</v>
      </c>
      <c r="U17" s="11">
        <f>IF(R17,D11-D17,D11)</f>
        <v>6138.0000000000009</v>
      </c>
      <c r="V17" s="15"/>
      <c r="W17" s="7"/>
      <c r="X17" s="8">
        <f>IF(IF(W17,1,0),IF(IF(MOD((D$5+TIME(0,D17,0)),1)&gt;D$1,1,0),IF(IF(MOD((D$5+TIME(0,D17,0)),1)&lt;D$4,1,0),D$5+TIME(0,D17,0),(MOD(D$5+TIME(0,D17,0),1)-D$4)+D$1),"Under"),D$5)</f>
        <v>42685.322916666664</v>
      </c>
      <c r="Y17" s="7">
        <f>IF(W17,D17,0)</f>
        <v>0</v>
      </c>
      <c r="Z17" s="11">
        <f>IF(W17,D11-D17,D11)</f>
        <v>6138.0000000000009</v>
      </c>
      <c r="AA17" s="15"/>
      <c r="AB17" s="7"/>
      <c r="AC17" s="8">
        <f>IF(IF(AB17,1,0),IF(IF(MOD((D$5+TIME(0,D17,0)),1)&gt;D$1,1,0),IF(IF(MOD((D$5+TIME(0,D17,0)),1)&lt;D$4,1,0),D$5+TIME(0,D17,0),(MOD(D$5+TIME(0,D17,0),1)-D$4)+D$1),"Under"),D$5)</f>
        <v>42685.322916666664</v>
      </c>
      <c r="AD17" s="7">
        <f>IF(AB17,D17,0)</f>
        <v>0</v>
      </c>
      <c r="AE17" s="11">
        <f>IF(AB17,D11-D17,D11)</f>
        <v>6138.0000000000009</v>
      </c>
      <c r="AF17" s="15"/>
      <c r="AG17" s="7"/>
      <c r="AH17" s="8">
        <f>IF(IF(AG17,1,0),IF(IF(MOD((D$5+TIME(0,D17,0)),1)&gt;D$1,1,0),IF(IF(MOD((D$5+TIME(0,D17,0)),1)&lt;D$4,1,0),D$5+TIME(0,D17,0),(MOD(D$5+TIME(0,D17,0),1)-D$4)+D$1),"Under"),D$5)</f>
        <v>42685.322916666664</v>
      </c>
      <c r="AI17" s="7">
        <f>IF(AG17,D17,0)</f>
        <v>0</v>
      </c>
      <c r="AJ17" s="11">
        <f>IF(AG17,D11-D17,D11)</f>
        <v>6138.0000000000009</v>
      </c>
      <c r="AK17" s="13"/>
      <c r="AL17" s="7"/>
      <c r="AM17" s="8">
        <f>IF(IF(AL17,1,0),IF(IF(MOD((D$5+TIME(0,D17,0)),1)&gt;D$1,1,0),IF(IF(MOD((D$5+TIME(0,D17,0)),1)&lt;D$4,1,0),D$5+TIME(0,D17,0),(MOD(D$5+TIME(0,D17,0),1)-D$4)+D$1),"Under"),D$5)</f>
        <v>42685.322916666664</v>
      </c>
      <c r="AN17" s="7">
        <f>IF(AL17,D17,0)</f>
        <v>0</v>
      </c>
      <c r="AO17" s="11">
        <f>IF(AL17,D11-D17,D11)</f>
        <v>6138.0000000000009</v>
      </c>
      <c r="AP17" s="13"/>
      <c r="AQ17" s="7"/>
      <c r="AR17" s="8">
        <f>IF(IF(AQ17,1,0),IF(IF(MOD((D$5+TIME(0,D17,0)),1)&gt;D$1,1,0),IF(IF(MOD((D$5+TIME(0,D17,0)),1)&lt;D$4,1,0),D$5+TIME(0,D17,0),(MOD(D$5+TIME(0,D17,0),1)-D$4)+D$1),"Under"),D$5)</f>
        <v>42685.322916666664</v>
      </c>
      <c r="AS17" s="7">
        <f>IF(AQ17,D17,0)</f>
        <v>0</v>
      </c>
      <c r="AT17" s="7">
        <f>IF(AQ17,D11-D17,D11)</f>
        <v>6138.0000000000009</v>
      </c>
      <c r="AV17" s="11"/>
      <c r="AW17" s="8">
        <f>IF(IF(AV17,1,0),IF(IF(MOD((D$5+TIME(0,D17,0)),1)&gt;D$1,1,0),IF(IF(MOD((D$5+TIME(0,D17,0)),1)&lt;D$4,1,0),D$5+TIME(0,D17,0),(MOD(D$5+TIME(0,D17,0),1)-D$4)+D$1),"Under"),D$5)</f>
        <v>42685.322916666664</v>
      </c>
      <c r="AX17" s="7">
        <f>IF(AV17,D17,0)</f>
        <v>0</v>
      </c>
      <c r="AY17" s="11">
        <f>IF(AV17,D11-D17,D11)</f>
        <v>6138.0000000000009</v>
      </c>
      <c r="AZ17"/>
      <c r="BA17" s="11">
        <v>1</v>
      </c>
      <c r="BB17" s="8">
        <f>IF(IF(BA17,1,0),IF(IF(MOD((D$5+TIME(0,D17,0)),1)&gt;D$1,1,0),IF(IF(MOD((D$5+TIME(0,D17,0)),1)&lt;D$4,1,0),D$5+TIME(0,D17,0),(MOD(D$5+TIME(0,D17,0),1)-D$4)+D$1),"Under"),D$5)</f>
        <v>42685.34375</v>
      </c>
      <c r="BC17" s="6">
        <f>IF(BA17,D17,0)</f>
        <v>30</v>
      </c>
      <c r="BD17" s="11">
        <f>IF(BA17,D11-D17,D11)</f>
        <v>6108.0000000000009</v>
      </c>
      <c r="BE17"/>
      <c r="BF17"/>
    </row>
    <row r="18" spans="1:58" x14ac:dyDescent="0.2">
      <c r="A18" s="6">
        <f>'St5 Input'!A3</f>
        <v>5</v>
      </c>
      <c r="B18" s="6">
        <f>'St5 Input'!B3</f>
        <v>5080</v>
      </c>
      <c r="C18" s="6" t="str">
        <f>'St5 Input'!C3</f>
        <v xml:space="preserve"> License Plate</v>
      </c>
      <c r="D18" s="6">
        <f>'St5 Input'!D3</f>
        <v>2</v>
      </c>
      <c r="E18" s="6" t="str">
        <f>'St5 Input'!E3</f>
        <v xml:space="preserve"> </v>
      </c>
      <c r="F18" s="8"/>
      <c r="G18" s="13"/>
      <c r="H18" s="11"/>
      <c r="I18" s="8">
        <f>IF(IF(H18,1,0),IF(IF(MOD((I17+TIME(0,D18,0)),1)&gt;D$1,1,0),IF(IF(MOD((I17+TIME(0,D18,0)),1)&lt;D$4,1,0),I17+TIME(0,D18,0),(MOD(I17+TIME(0,D18,0),1)-D$4)+D$1),"Under"),I17)</f>
        <v>42685.322916666664</v>
      </c>
      <c r="J18" s="11">
        <f>IF(H18,J17+D18,J17)</f>
        <v>0</v>
      </c>
      <c r="K18" s="11">
        <f>IF(H18,K17-D18,K17)</f>
        <v>6138.0000000000009</v>
      </c>
      <c r="L18" s="13"/>
      <c r="M18" s="11"/>
      <c r="N18" s="8">
        <f t="shared" ref="N18:N40" si="0">IF(IF(M18,1,0),IF(IF(MOD((N17+TIME(0,D18,0)),1)&gt;D$1,1,0),IF(IF(MOD((N17+TIME(0,D18,0)),1)&lt;D$4,1,0),N17+TIME(0,D18,0),(MOD(N17+TIME(0,D18,0),1)-D$4)+D$1),"Under"),N17)</f>
        <v>42685.322916666664</v>
      </c>
      <c r="O18" s="11">
        <f>IF(M18,O17+D18,O17)</f>
        <v>0</v>
      </c>
      <c r="P18" s="11">
        <f>IF(M18,P17-D18,P17)</f>
        <v>6138.0000000000009</v>
      </c>
      <c r="Q18" s="15"/>
      <c r="R18" s="7"/>
      <c r="S18" s="8">
        <f>IF(IF(R18,1,0),IF(IF(MOD((S17+TIME(0,D18,0)),1)&gt;D$1,1,0),IF(IF(MOD((S17+TIME(0,D18,0)),1)&lt;D$4,1,0),S17+TIME(0,D18,0),(MOD(S17+TIME(0,D18,0),1)-D$4)+D$1),"Under"),S17)</f>
        <v>42685.322916666664</v>
      </c>
      <c r="T18" s="7">
        <f>IF(W18,O17+D18,O17)</f>
        <v>0</v>
      </c>
      <c r="U18" s="11">
        <f>IF(M18,P17-D18,P17)</f>
        <v>6138.0000000000009</v>
      </c>
      <c r="V18" s="15"/>
      <c r="W18" s="7"/>
      <c r="X18" s="8">
        <f t="shared" ref="X18:X49" si="1">IF(IF(W18,1,0),IF(IF(MOD((X17+TIME(0,D18,0)),1)&gt;D$1,1,0),IF(IF(MOD((X17+TIME(0,D18,0)),1)&lt;D$4,1,0),X17+TIME(0,D18,0),(MOD(X17+TIME(0,D18,0),1)-D$4)+D$1),"Under"),X17)</f>
        <v>42685.322916666664</v>
      </c>
      <c r="Y18" s="7">
        <f>IF(AB18,O17+D18,O17)</f>
        <v>0</v>
      </c>
      <c r="Z18" s="11">
        <f t="shared" ref="Z18:Z49" si="2">IF(M18,P17-D18,P17)</f>
        <v>6138.0000000000009</v>
      </c>
      <c r="AA18" s="15"/>
      <c r="AB18" s="7"/>
      <c r="AC18" s="8">
        <f t="shared" ref="AC18:AC49" si="3">IF(IF(AB18,1,0),IF(IF(MOD((AC17+TIME(0,D18,0)),1)&gt;D$1,1,0),IF(IF(MOD((AC17+TIME(0,D18,0)),1)&lt;D$4,1,0),AC17+TIME(0,D18,0),(MOD(AC17+TIME(0,D18,0),1)-D$4)+D$1),"Under"),AC17)</f>
        <v>42685.322916666664</v>
      </c>
      <c r="AD18" s="7">
        <f t="shared" ref="AD18:AD49" si="4">IF(AB18,AD17+D18,AD17)</f>
        <v>0</v>
      </c>
      <c r="AE18" s="11">
        <f t="shared" ref="AE18:AE49" si="5">IF(AB18,AE17-D18,AE17)</f>
        <v>6138.0000000000009</v>
      </c>
      <c r="AF18" s="15"/>
      <c r="AG18" s="7"/>
      <c r="AH18" s="8">
        <f t="shared" ref="AH18:AH49" si="6">IF(IF(AG18,1,0),IF(IF(MOD((AH17+TIME(0,D18,0)),1)&gt;D$1,1,0),IF(IF(MOD((AH17+TIME(0,D18,0)),1)&lt;D$4,1,0),AH17+TIME(0,D18,0),(MOD(AH17+TIME(0,D18,0),1)-D$4)+D$1),"Under"),AH17)</f>
        <v>42685.322916666664</v>
      </c>
      <c r="AI18" s="7">
        <f t="shared" ref="AI18:AI49" si="7">IF(AG18,AI17+D18,AI17)</f>
        <v>0</v>
      </c>
      <c r="AJ18" s="11">
        <f t="shared" ref="AJ18:AJ49" si="8">IF(AG18,AJ17-D18,AJ17)</f>
        <v>6138.0000000000009</v>
      </c>
      <c r="AK18" s="13"/>
      <c r="AL18" s="7"/>
      <c r="AM18" s="16">
        <f t="shared" ref="AM18:AM49" si="9">IF(IF(AL18,1,0),IF(IF(MOD((AM17+TIME(0,D18,0)),1)&gt;D$1,1,0),IF(IF(MOD((AM17+TIME(0,D18,0)),1)&lt;D$4,1,0),AM17+TIME(0,D18,0),(MOD(AM17+TIME(0,D18,0),1)-D$4)+D$1),"Under"),AM17)</f>
        <v>42685.322916666664</v>
      </c>
      <c r="AN18" s="7">
        <f>IF(AL18,AN17+D18,AN17)</f>
        <v>0</v>
      </c>
      <c r="AO18" s="7">
        <f>IF(AL18,AO17+D18,AO17)</f>
        <v>6138.0000000000009</v>
      </c>
      <c r="AP18" s="13"/>
      <c r="AQ18" s="7"/>
      <c r="AR18" s="8">
        <f t="shared" ref="AR18:AR49" si="10">IF(IF(AQ18,1,0),IF(IF(MOD((AR17+TIME(0,D18,0)),1)&gt;D$1,1,0),IF(IF(MOD((AR17+TIME(0,D18,0)),1)&lt;D$4,1,0),AR17+TIME(0,D18,0),(MOD(AR17+TIME(0,D18,0),1)-D$4)+D$1),"Under"),AR17)</f>
        <v>42685.322916666664</v>
      </c>
      <c r="AS18" s="7">
        <f t="shared" ref="AS18:AS49" si="11">IF(AQ18,AS17+D18,AS17)</f>
        <v>0</v>
      </c>
      <c r="AT18" s="7">
        <f t="shared" ref="AT18:AT49" si="12">IF(AQ18,AT17-D18,AT17)</f>
        <v>6138.0000000000009</v>
      </c>
      <c r="AV18" s="11"/>
      <c r="AW18" s="8">
        <f t="shared" ref="AW18:AW49" si="13">IF(IF(AV18,1,0),IF(IF(MOD((AW17+TIME(0,D18,0)),1)&gt;D$1,1,0),IF(IF(MOD((AW17+TIME(0,D18,0)),1)&lt;D$4,1,0),AW17+TIME(0,D18,0),(MOD(AW17+TIME(0,D18,0),1)-D$4)+D$1),"Under"),AW17)</f>
        <v>42685.322916666664</v>
      </c>
      <c r="AX18" s="7">
        <f t="shared" ref="AX18:AX49" si="14">IF(AV18,AX17+D18,AX17)</f>
        <v>0</v>
      </c>
      <c r="AY18" s="11">
        <f t="shared" ref="AY18:AY49" si="15">IF(AV18,AY17-D18,AY17)</f>
        <v>6138.0000000000009</v>
      </c>
      <c r="AZ18"/>
      <c r="BA18" s="11">
        <v>1</v>
      </c>
      <c r="BB18" s="8">
        <f t="shared" ref="BB18:BB49" si="16">IF(IF(BA18,1,0),IF(IF(MOD((BB17+TIME(0,D18,0)),1)&gt;D$1,1,0),IF(IF(MOD((BB17+TIME(0,D18,0)),1)&lt;D$4,1,0),BB17+TIME(0,D18,0),(MOD(BB17+TIME(0,D18,0),1)-D$4)+D$1),"Under"),BB17)</f>
        <v>42685.345138888886</v>
      </c>
      <c r="BC18" s="6">
        <f t="shared" ref="BC18:BC49" si="17">IF(BA18,BC17+D18,BC17)</f>
        <v>32</v>
      </c>
      <c r="BD18" s="11">
        <f t="shared" ref="BD18:BD49" si="18">IF(BA18,BD17-D18,BD17)</f>
        <v>6106.0000000000009</v>
      </c>
      <c r="BE18"/>
      <c r="BF18"/>
    </row>
    <row r="19" spans="1:58" x14ac:dyDescent="0.2">
      <c r="A19" s="6">
        <f>'St5 Input'!A4</f>
        <v>5</v>
      </c>
      <c r="B19" s="6">
        <f>'St5 Input'!B4</f>
        <v>5090</v>
      </c>
      <c r="C19" s="6" t="str">
        <f>'St5 Input'!C4</f>
        <v xml:space="preserve"> Grab Handles (Ramp)</v>
      </c>
      <c r="D19" s="6">
        <f>'St5 Input'!D4</f>
        <v>10</v>
      </c>
      <c r="E19" s="6" t="str">
        <f>'St5 Input'!E4</f>
        <v xml:space="preserve"> </v>
      </c>
      <c r="F19" s="8"/>
      <c r="G19" s="13"/>
      <c r="H19" s="11"/>
      <c r="I19" s="8">
        <f t="shared" ref="I19:I40" si="19">IF(IF(H19,1,0),IF(IF(MOD((I18+TIME(0,D19,0)),1)&gt;D$1,1,0),IF(IF(MOD((I18+TIME(0,D19,0)),1)&lt;D$4,1,0),I18+TIME(0,D19,0),(MOD(I18+TIME(0,D19,0),1)-D$4)+D$1),"Under"),I18)</f>
        <v>42685.322916666664</v>
      </c>
      <c r="J19" s="11">
        <f t="shared" ref="J19:J40" si="20">IF(H19,J18+D19,J18)</f>
        <v>0</v>
      </c>
      <c r="K19" s="11">
        <f t="shared" ref="K19:K40" si="21">IF(H19,K18-D19,K18)</f>
        <v>6138.0000000000009</v>
      </c>
      <c r="L19" s="13"/>
      <c r="M19" s="11"/>
      <c r="N19" s="8">
        <f t="shared" si="0"/>
        <v>42685.322916666664</v>
      </c>
      <c r="O19" s="11">
        <f t="shared" ref="O19:O40" si="22">IF(M19,O18+D19,O18)</f>
        <v>0</v>
      </c>
      <c r="P19" s="11">
        <f t="shared" ref="P19:P40" si="23">IF(M19,P18-D19,P18)</f>
        <v>6138.0000000000009</v>
      </c>
      <c r="Q19" s="15"/>
      <c r="R19" s="7"/>
      <c r="S19" s="8">
        <f>IF(IF(R19,1,0),IF(IF(MOD((S18+TIME(0,D19,0)),1)&gt;D$1,1,0),IF(IF(MOD((S18+TIME(0,D19,0)),1)&lt;D$4,1,0),S18+TIME(0,D19,0),(MOD(S18+TIME(0,D19,0),1)-D$4)+D$1),"Under"),S18)</f>
        <v>42685.322916666664</v>
      </c>
      <c r="T19" s="7">
        <f>IF(M19,O18+D19,O18)</f>
        <v>0</v>
      </c>
      <c r="U19" s="11">
        <f>IF(M19,P18-D19,P18)</f>
        <v>6138.0000000000009</v>
      </c>
      <c r="V19" s="15"/>
      <c r="W19" s="7"/>
      <c r="X19" s="8">
        <f t="shared" si="1"/>
        <v>42685.322916666664</v>
      </c>
      <c r="Y19" s="7">
        <f t="shared" ref="Y19:Y50" si="24">IF(M19,O18+D19,O18)</f>
        <v>0</v>
      </c>
      <c r="Z19" s="11">
        <f t="shared" si="2"/>
        <v>6138.0000000000009</v>
      </c>
      <c r="AA19" s="15"/>
      <c r="AB19" s="7"/>
      <c r="AC19" s="8">
        <f t="shared" si="3"/>
        <v>42685.322916666664</v>
      </c>
      <c r="AD19" s="7">
        <f t="shared" si="4"/>
        <v>0</v>
      </c>
      <c r="AE19" s="11">
        <f t="shared" si="5"/>
        <v>6138.0000000000009</v>
      </c>
      <c r="AF19" s="15"/>
      <c r="AG19" s="7"/>
      <c r="AH19" s="8">
        <f t="shared" si="6"/>
        <v>42685.322916666664</v>
      </c>
      <c r="AI19" s="7">
        <f t="shared" si="7"/>
        <v>0</v>
      </c>
      <c r="AJ19" s="11">
        <f t="shared" si="8"/>
        <v>6138.0000000000009</v>
      </c>
      <c r="AK19" s="13"/>
      <c r="AL19" s="7"/>
      <c r="AM19" s="16">
        <f t="shared" si="9"/>
        <v>42685.322916666664</v>
      </c>
      <c r="AN19" s="7">
        <f t="shared" ref="AN19:AN68" si="25">IF(AL19,AN18+D19,AN18)</f>
        <v>0</v>
      </c>
      <c r="AO19" s="7">
        <f>IF(AL19,AO18-#REF!,AO18)</f>
        <v>6138.0000000000009</v>
      </c>
      <c r="AP19" s="13"/>
      <c r="AQ19" s="7"/>
      <c r="AR19" s="8">
        <f t="shared" si="10"/>
        <v>42685.322916666664</v>
      </c>
      <c r="AS19" s="7">
        <f t="shared" si="11"/>
        <v>0</v>
      </c>
      <c r="AT19" s="7">
        <f t="shared" si="12"/>
        <v>6138.0000000000009</v>
      </c>
      <c r="AV19" s="11"/>
      <c r="AW19" s="8">
        <f t="shared" si="13"/>
        <v>42685.322916666664</v>
      </c>
      <c r="AX19" s="7">
        <f t="shared" si="14"/>
        <v>0</v>
      </c>
      <c r="AY19" s="11">
        <f t="shared" si="15"/>
        <v>6138.0000000000009</v>
      </c>
      <c r="AZ19"/>
      <c r="BA19" s="11">
        <v>1</v>
      </c>
      <c r="BB19" s="8">
        <f t="shared" si="16"/>
        <v>42685.352083333331</v>
      </c>
      <c r="BC19" s="6">
        <f t="shared" si="17"/>
        <v>42</v>
      </c>
      <c r="BD19" s="11">
        <f t="shared" si="18"/>
        <v>6096.0000000000009</v>
      </c>
      <c r="BE19"/>
      <c r="BF19"/>
    </row>
    <row r="20" spans="1:58" x14ac:dyDescent="0.2">
      <c r="A20" s="6">
        <f>'St5 Input'!A5</f>
        <v>5</v>
      </c>
      <c r="B20" s="6">
        <f>'St5 Input'!B5</f>
        <v>5100</v>
      </c>
      <c r="C20" s="6" t="str">
        <f>'St5 Input'!C5</f>
        <v xml:space="preserve"> Fire Ext. - LP Detector - Carbon Monoxide Detector</v>
      </c>
      <c r="D20" s="6">
        <f>'St5 Input'!D5</f>
        <v>15</v>
      </c>
      <c r="E20" s="6" t="str">
        <f>'St5 Input'!E5</f>
        <v xml:space="preserve"> </v>
      </c>
      <c r="F20" s="8"/>
      <c r="G20" s="13"/>
      <c r="H20" s="11"/>
      <c r="I20" s="8">
        <f t="shared" si="19"/>
        <v>42685.322916666664</v>
      </c>
      <c r="J20" s="11">
        <f t="shared" si="20"/>
        <v>0</v>
      </c>
      <c r="K20" s="11">
        <f t="shared" si="21"/>
        <v>6138.0000000000009</v>
      </c>
      <c r="L20" s="13"/>
      <c r="M20" s="11"/>
      <c r="N20" s="8">
        <f t="shared" si="0"/>
        <v>42685.322916666664</v>
      </c>
      <c r="O20" s="11">
        <f t="shared" si="22"/>
        <v>0</v>
      </c>
      <c r="P20" s="11">
        <f t="shared" si="23"/>
        <v>6138.0000000000009</v>
      </c>
      <c r="Q20" s="15"/>
      <c r="R20" s="7"/>
      <c r="S20" s="8">
        <f t="shared" ref="S20:S33" si="26">IF(IF(R20,1,0),IF(IF(MOD((S19+TIME(0,D20,0)),1)&gt;D$1,1,0),IF(IF(MOD((S19+TIME(0,D20,0)),1)&lt;D$4,1,0),S19+TIME(0,D20,0),(MOD(S19+TIME(0,D20,0),1)-D$4)+D$1),"Under"),S19)</f>
        <v>42685.322916666664</v>
      </c>
      <c r="T20" s="7">
        <f t="shared" ref="T20:T33" si="27">IF(M20,O19+D20,O19)</f>
        <v>0</v>
      </c>
      <c r="U20" s="11">
        <f t="shared" ref="U20:U33" si="28">IF(M20,P19-D20,P19)</f>
        <v>6138.0000000000009</v>
      </c>
      <c r="V20" s="15"/>
      <c r="W20" s="7"/>
      <c r="X20" s="8">
        <f t="shared" si="1"/>
        <v>42685.322916666664</v>
      </c>
      <c r="Y20" s="7">
        <f t="shared" si="24"/>
        <v>0</v>
      </c>
      <c r="Z20" s="11">
        <f t="shared" si="2"/>
        <v>6138.0000000000009</v>
      </c>
      <c r="AA20" s="15"/>
      <c r="AB20" s="7"/>
      <c r="AC20" s="8">
        <f t="shared" si="3"/>
        <v>42685.322916666664</v>
      </c>
      <c r="AD20" s="7">
        <f t="shared" si="4"/>
        <v>0</v>
      </c>
      <c r="AE20" s="11">
        <f t="shared" si="5"/>
        <v>6138.0000000000009</v>
      </c>
      <c r="AF20" s="15"/>
      <c r="AG20" s="7"/>
      <c r="AH20" s="8">
        <f t="shared" si="6"/>
        <v>42685.322916666664</v>
      </c>
      <c r="AI20" s="7">
        <f t="shared" si="7"/>
        <v>0</v>
      </c>
      <c r="AJ20" s="11">
        <f t="shared" si="8"/>
        <v>6138.0000000000009</v>
      </c>
      <c r="AK20" s="13"/>
      <c r="AL20" s="7"/>
      <c r="AM20" s="16">
        <f t="shared" si="9"/>
        <v>42685.322916666664</v>
      </c>
      <c r="AN20" s="7">
        <f t="shared" si="25"/>
        <v>0</v>
      </c>
      <c r="AO20" s="7">
        <f>IF(AL20,AO19-#REF!,AO19)</f>
        <v>6138.0000000000009</v>
      </c>
      <c r="AP20" s="13"/>
      <c r="AQ20" s="7"/>
      <c r="AR20" s="8">
        <f t="shared" si="10"/>
        <v>42685.322916666664</v>
      </c>
      <c r="AS20" s="7">
        <f t="shared" si="11"/>
        <v>0</v>
      </c>
      <c r="AT20" s="7">
        <f t="shared" si="12"/>
        <v>6138.0000000000009</v>
      </c>
      <c r="AV20" s="11"/>
      <c r="AW20" s="8">
        <f t="shared" si="13"/>
        <v>42685.322916666664</v>
      </c>
      <c r="AX20" s="7">
        <f t="shared" si="14"/>
        <v>0</v>
      </c>
      <c r="AY20" s="11">
        <f t="shared" si="15"/>
        <v>6138.0000000000009</v>
      </c>
      <c r="AZ20" s="4"/>
      <c r="BA20" s="11">
        <v>1</v>
      </c>
      <c r="BB20" s="8">
        <f t="shared" si="16"/>
        <v>42685.362499999996</v>
      </c>
      <c r="BC20" s="6">
        <f t="shared" si="17"/>
        <v>57</v>
      </c>
      <c r="BD20" s="11">
        <f t="shared" si="18"/>
        <v>6081.0000000000009</v>
      </c>
      <c r="BE20" s="4"/>
      <c r="BF20"/>
    </row>
    <row r="21" spans="1:58" x14ac:dyDescent="0.2">
      <c r="A21" s="6">
        <f>'St5 Input'!A6</f>
        <v>5</v>
      </c>
      <c r="B21" s="6">
        <f>'St5 Input'!B6</f>
        <v>5110</v>
      </c>
      <c r="C21" s="6" t="str">
        <f>'St5 Input'!C6</f>
        <v xml:space="preserve"> Clean Exterior</v>
      </c>
      <c r="D21" s="6">
        <f>'St5 Input'!D6</f>
        <v>35</v>
      </c>
      <c r="E21" s="6" t="str">
        <f>'St5 Input'!E6</f>
        <v xml:space="preserve"> </v>
      </c>
      <c r="F21" s="8"/>
      <c r="G21" s="13"/>
      <c r="H21" s="11"/>
      <c r="I21" s="8">
        <f t="shared" si="19"/>
        <v>42685.322916666664</v>
      </c>
      <c r="J21" s="11">
        <f t="shared" si="20"/>
        <v>0</v>
      </c>
      <c r="K21" s="11">
        <f t="shared" si="21"/>
        <v>6138.0000000000009</v>
      </c>
      <c r="L21" s="13"/>
      <c r="M21" s="11"/>
      <c r="N21" s="8">
        <f t="shared" si="0"/>
        <v>42685.322916666664</v>
      </c>
      <c r="O21" s="11">
        <f t="shared" si="22"/>
        <v>0</v>
      </c>
      <c r="P21" s="11">
        <f t="shared" si="23"/>
        <v>6138.0000000000009</v>
      </c>
      <c r="Q21" s="15"/>
      <c r="R21" s="7"/>
      <c r="S21" s="8">
        <f t="shared" si="26"/>
        <v>42685.322916666664</v>
      </c>
      <c r="T21" s="7">
        <f t="shared" si="27"/>
        <v>0</v>
      </c>
      <c r="U21" s="11">
        <f t="shared" si="28"/>
        <v>6138.0000000000009</v>
      </c>
      <c r="V21" s="15"/>
      <c r="W21" s="7"/>
      <c r="X21" s="8">
        <f t="shared" si="1"/>
        <v>42685.322916666664</v>
      </c>
      <c r="Y21" s="7">
        <f t="shared" si="24"/>
        <v>0</v>
      </c>
      <c r="Z21" s="11">
        <f t="shared" si="2"/>
        <v>6138.0000000000009</v>
      </c>
      <c r="AA21" s="15"/>
      <c r="AB21" s="7"/>
      <c r="AC21" s="8">
        <f t="shared" si="3"/>
        <v>42685.322916666664</v>
      </c>
      <c r="AD21" s="7">
        <f t="shared" si="4"/>
        <v>0</v>
      </c>
      <c r="AE21" s="11">
        <f t="shared" si="5"/>
        <v>6138.0000000000009</v>
      </c>
      <c r="AF21" s="15"/>
      <c r="AG21" s="7"/>
      <c r="AH21" s="8">
        <f t="shared" si="6"/>
        <v>42685.322916666664</v>
      </c>
      <c r="AI21" s="7">
        <f t="shared" si="7"/>
        <v>0</v>
      </c>
      <c r="AJ21" s="11">
        <f t="shared" si="8"/>
        <v>6138.0000000000009</v>
      </c>
      <c r="AK21" s="13"/>
      <c r="AL21" s="7"/>
      <c r="AM21" s="16">
        <f t="shared" si="9"/>
        <v>42685.322916666664</v>
      </c>
      <c r="AN21" s="7">
        <f t="shared" si="25"/>
        <v>0</v>
      </c>
      <c r="AO21" s="7">
        <f>IF(AL21,AO20-#REF!,AO20)</f>
        <v>6138.0000000000009</v>
      </c>
      <c r="AP21" s="13"/>
      <c r="AQ21" s="7"/>
      <c r="AR21" s="8">
        <f t="shared" si="10"/>
        <v>42685.322916666664</v>
      </c>
      <c r="AS21" s="7">
        <f t="shared" si="11"/>
        <v>0</v>
      </c>
      <c r="AT21" s="7">
        <f t="shared" si="12"/>
        <v>6138.0000000000009</v>
      </c>
      <c r="AV21" s="11"/>
      <c r="AW21" s="8">
        <f t="shared" si="13"/>
        <v>42685.322916666664</v>
      </c>
      <c r="AX21" s="7">
        <f t="shared" si="14"/>
        <v>0</v>
      </c>
      <c r="AY21" s="11">
        <f t="shared" si="15"/>
        <v>6138.0000000000009</v>
      </c>
      <c r="AZ21"/>
      <c r="BA21" s="11">
        <v>1</v>
      </c>
      <c r="BB21" s="8">
        <f t="shared" si="16"/>
        <v>42685.38680555555</v>
      </c>
      <c r="BC21" s="6">
        <f t="shared" si="17"/>
        <v>92</v>
      </c>
      <c r="BD21" s="11">
        <f t="shared" si="18"/>
        <v>6046.0000000000009</v>
      </c>
      <c r="BE21"/>
      <c r="BF21"/>
    </row>
    <row r="22" spans="1:58" x14ac:dyDescent="0.2">
      <c r="A22" s="6">
        <f>'St5 Input'!A7</f>
        <v>5</v>
      </c>
      <c r="B22" s="6">
        <f>'St5 Input'!B7</f>
        <v>5120</v>
      </c>
      <c r="C22" s="6" t="str">
        <f>'St5 Input'!C7</f>
        <v xml:space="preserve"> Exterior Stickers and Logos</v>
      </c>
      <c r="D22" s="6">
        <f>'St5 Input'!D7</f>
        <v>20</v>
      </c>
      <c r="E22" s="6" t="str">
        <f>'St5 Input'!E7</f>
        <v xml:space="preserve"> </v>
      </c>
      <c r="F22" s="8"/>
      <c r="G22" s="13"/>
      <c r="H22" s="11"/>
      <c r="I22" s="8">
        <f t="shared" si="19"/>
        <v>42685.322916666664</v>
      </c>
      <c r="J22" s="11">
        <f t="shared" si="20"/>
        <v>0</v>
      </c>
      <c r="K22" s="11">
        <f t="shared" si="21"/>
        <v>6138.0000000000009</v>
      </c>
      <c r="L22" s="13"/>
      <c r="M22" s="11"/>
      <c r="N22" s="8">
        <f t="shared" si="0"/>
        <v>42685.322916666664</v>
      </c>
      <c r="O22" s="11">
        <f t="shared" si="22"/>
        <v>0</v>
      </c>
      <c r="P22" s="11">
        <f t="shared" si="23"/>
        <v>6138.0000000000009</v>
      </c>
      <c r="Q22" s="15"/>
      <c r="R22" s="7"/>
      <c r="S22" s="8">
        <f t="shared" si="26"/>
        <v>42685.322916666664</v>
      </c>
      <c r="T22" s="7">
        <f t="shared" si="27"/>
        <v>0</v>
      </c>
      <c r="U22" s="11">
        <f t="shared" si="28"/>
        <v>6138.0000000000009</v>
      </c>
      <c r="V22" s="15"/>
      <c r="W22" s="7"/>
      <c r="X22" s="8">
        <f t="shared" si="1"/>
        <v>42685.322916666664</v>
      </c>
      <c r="Y22" s="7">
        <f t="shared" si="24"/>
        <v>0</v>
      </c>
      <c r="Z22" s="11">
        <f t="shared" si="2"/>
        <v>6138.0000000000009</v>
      </c>
      <c r="AA22" s="15"/>
      <c r="AB22" s="7"/>
      <c r="AC22" s="8">
        <f t="shared" si="3"/>
        <v>42685.322916666664</v>
      </c>
      <c r="AD22" s="7">
        <f t="shared" si="4"/>
        <v>0</v>
      </c>
      <c r="AE22" s="11">
        <f t="shared" si="5"/>
        <v>6138.0000000000009</v>
      </c>
      <c r="AF22" s="15"/>
      <c r="AG22" s="7"/>
      <c r="AH22" s="8">
        <f t="shared" si="6"/>
        <v>42685.322916666664</v>
      </c>
      <c r="AI22" s="7">
        <f t="shared" si="7"/>
        <v>0</v>
      </c>
      <c r="AJ22" s="11">
        <f t="shared" si="8"/>
        <v>6138.0000000000009</v>
      </c>
      <c r="AK22" s="13"/>
      <c r="AL22" s="7"/>
      <c r="AM22" s="16">
        <f t="shared" si="9"/>
        <v>42685.322916666664</v>
      </c>
      <c r="AN22" s="7">
        <f t="shared" si="25"/>
        <v>0</v>
      </c>
      <c r="AO22" s="7">
        <f>IF(AL22,AO21-#REF!,AO21)</f>
        <v>6138.0000000000009</v>
      </c>
      <c r="AP22" s="13"/>
      <c r="AQ22" s="7"/>
      <c r="AR22" s="8">
        <f t="shared" si="10"/>
        <v>42685.322916666664</v>
      </c>
      <c r="AS22" s="7">
        <f t="shared" si="11"/>
        <v>0</v>
      </c>
      <c r="AT22" s="7">
        <f t="shared" si="12"/>
        <v>6138.0000000000009</v>
      </c>
      <c r="AV22" s="11"/>
      <c r="AW22" s="8">
        <f t="shared" si="13"/>
        <v>42685.322916666664</v>
      </c>
      <c r="AX22" s="7">
        <f t="shared" si="14"/>
        <v>0</v>
      </c>
      <c r="AY22" s="11">
        <f t="shared" si="15"/>
        <v>6138.0000000000009</v>
      </c>
      <c r="AZ22"/>
      <c r="BA22" s="11">
        <v>1</v>
      </c>
      <c r="BB22" s="8">
        <f t="shared" si="16"/>
        <v>42685.400694444441</v>
      </c>
      <c r="BC22" s="6">
        <f t="shared" si="17"/>
        <v>112</v>
      </c>
      <c r="BD22" s="11">
        <f t="shared" si="18"/>
        <v>6026.0000000000009</v>
      </c>
      <c r="BE22"/>
      <c r="BF22"/>
    </row>
    <row r="23" spans="1:58" x14ac:dyDescent="0.2">
      <c r="A23" s="6">
        <f>'St5 Input'!A8</f>
        <v>5</v>
      </c>
      <c r="B23" s="6">
        <f>'St5 Input'!B8</f>
        <v>5130</v>
      </c>
      <c r="C23" s="6" t="str">
        <f>'St5 Input'!C8</f>
        <v xml:space="preserve"> Caulk Exterior</v>
      </c>
      <c r="D23" s="6">
        <f>'St5 Input'!D8</f>
        <v>40</v>
      </c>
      <c r="E23" s="6" t="str">
        <f>'St5 Input'!E8</f>
        <v xml:space="preserve"> </v>
      </c>
      <c r="F23" s="8"/>
      <c r="G23" s="13"/>
      <c r="H23" s="11"/>
      <c r="I23" s="8">
        <f t="shared" si="19"/>
        <v>42685.322916666664</v>
      </c>
      <c r="J23" s="11">
        <f t="shared" si="20"/>
        <v>0</v>
      </c>
      <c r="K23" s="11">
        <f t="shared" si="21"/>
        <v>6138.0000000000009</v>
      </c>
      <c r="L23" s="13"/>
      <c r="M23" s="11"/>
      <c r="N23" s="8">
        <f t="shared" si="0"/>
        <v>42685.322916666664</v>
      </c>
      <c r="O23" s="11">
        <f t="shared" si="22"/>
        <v>0</v>
      </c>
      <c r="P23" s="11">
        <f t="shared" si="23"/>
        <v>6138.0000000000009</v>
      </c>
      <c r="Q23" s="15"/>
      <c r="R23" s="7"/>
      <c r="S23" s="8">
        <f t="shared" si="26"/>
        <v>42685.322916666664</v>
      </c>
      <c r="T23" s="7">
        <f t="shared" si="27"/>
        <v>0</v>
      </c>
      <c r="U23" s="11">
        <f t="shared" si="28"/>
        <v>6138.0000000000009</v>
      </c>
      <c r="V23" s="15"/>
      <c r="W23" s="7"/>
      <c r="X23" s="8">
        <f t="shared" si="1"/>
        <v>42685.322916666664</v>
      </c>
      <c r="Y23" s="7">
        <f t="shared" si="24"/>
        <v>0</v>
      </c>
      <c r="Z23" s="11">
        <f t="shared" si="2"/>
        <v>6138.0000000000009</v>
      </c>
      <c r="AA23" s="15"/>
      <c r="AB23" s="7"/>
      <c r="AC23" s="8">
        <f t="shared" si="3"/>
        <v>42685.322916666664</v>
      </c>
      <c r="AD23" s="7">
        <f t="shared" si="4"/>
        <v>0</v>
      </c>
      <c r="AE23" s="11">
        <f t="shared" si="5"/>
        <v>6138.0000000000009</v>
      </c>
      <c r="AF23" s="15"/>
      <c r="AG23" s="7"/>
      <c r="AH23" s="8">
        <f t="shared" si="6"/>
        <v>42685.322916666664</v>
      </c>
      <c r="AI23" s="7">
        <f t="shared" si="7"/>
        <v>0</v>
      </c>
      <c r="AJ23" s="11">
        <f t="shared" si="8"/>
        <v>6138.0000000000009</v>
      </c>
      <c r="AK23" s="13"/>
      <c r="AL23" s="7"/>
      <c r="AM23" s="16">
        <f t="shared" si="9"/>
        <v>42685.322916666664</v>
      </c>
      <c r="AN23" s="7">
        <f t="shared" si="25"/>
        <v>0</v>
      </c>
      <c r="AO23" s="7">
        <f>IF(AL23,AO22-#REF!,AO22)</f>
        <v>6138.0000000000009</v>
      </c>
      <c r="AP23" s="13"/>
      <c r="AQ23" s="7"/>
      <c r="AR23" s="8">
        <f t="shared" si="10"/>
        <v>42685.322916666664</v>
      </c>
      <c r="AS23" s="7">
        <f t="shared" si="11"/>
        <v>0</v>
      </c>
      <c r="AT23" s="7">
        <f t="shared" si="12"/>
        <v>6138.0000000000009</v>
      </c>
      <c r="AV23" s="11"/>
      <c r="AW23" s="8">
        <f t="shared" si="13"/>
        <v>42685.322916666664</v>
      </c>
      <c r="AX23" s="7">
        <f t="shared" si="14"/>
        <v>0</v>
      </c>
      <c r="AY23" s="11">
        <f t="shared" si="15"/>
        <v>6138.0000000000009</v>
      </c>
      <c r="AZ23"/>
      <c r="BA23" s="11">
        <v>1</v>
      </c>
      <c r="BB23" s="8">
        <f t="shared" si="16"/>
        <v>42685.428472222222</v>
      </c>
      <c r="BC23" s="6">
        <f t="shared" si="17"/>
        <v>152</v>
      </c>
      <c r="BD23" s="11">
        <f t="shared" si="18"/>
        <v>5986.0000000000009</v>
      </c>
      <c r="BE23"/>
      <c r="BF23"/>
    </row>
    <row r="24" spans="1:58" x14ac:dyDescent="0.2">
      <c r="A24" s="6">
        <f>'St5 Input'!A9</f>
        <v>5</v>
      </c>
      <c r="B24" s="6">
        <f>'St5 Input'!B9</f>
        <v>5140</v>
      </c>
      <c r="C24" s="6" t="str">
        <f>'St5 Input'!C9</f>
        <v xml:space="preserve"> Clean Interior</v>
      </c>
      <c r="D24" s="6">
        <f>'St5 Input'!D9</f>
        <v>70</v>
      </c>
      <c r="E24" s="6" t="str">
        <f>'St5 Input'!E9</f>
        <v xml:space="preserve"> </v>
      </c>
      <c r="F24" s="8"/>
      <c r="G24" s="13"/>
      <c r="H24" s="11"/>
      <c r="I24" s="8">
        <f t="shared" si="19"/>
        <v>42685.322916666664</v>
      </c>
      <c r="J24" s="11">
        <f t="shared" si="20"/>
        <v>0</v>
      </c>
      <c r="K24" s="11">
        <f t="shared" si="21"/>
        <v>6138.0000000000009</v>
      </c>
      <c r="L24" s="13"/>
      <c r="M24" s="11"/>
      <c r="N24" s="8">
        <f t="shared" si="0"/>
        <v>42685.322916666664</v>
      </c>
      <c r="O24" s="11">
        <f t="shared" si="22"/>
        <v>0</v>
      </c>
      <c r="P24" s="11">
        <f t="shared" si="23"/>
        <v>6138.0000000000009</v>
      </c>
      <c r="Q24" s="15"/>
      <c r="R24" s="7"/>
      <c r="S24" s="8">
        <f t="shared" si="26"/>
        <v>42685.322916666664</v>
      </c>
      <c r="T24" s="7">
        <f t="shared" si="27"/>
        <v>0</v>
      </c>
      <c r="U24" s="11">
        <f t="shared" si="28"/>
        <v>6138.0000000000009</v>
      </c>
      <c r="V24" s="15"/>
      <c r="W24" s="7"/>
      <c r="X24" s="8">
        <f t="shared" si="1"/>
        <v>42685.322916666664</v>
      </c>
      <c r="Y24" s="7">
        <f t="shared" si="24"/>
        <v>0</v>
      </c>
      <c r="Z24" s="11">
        <f t="shared" si="2"/>
        <v>6138.0000000000009</v>
      </c>
      <c r="AA24" s="15"/>
      <c r="AB24" s="7"/>
      <c r="AC24" s="8">
        <f t="shared" si="3"/>
        <v>42685.322916666664</v>
      </c>
      <c r="AD24" s="7">
        <f t="shared" si="4"/>
        <v>0</v>
      </c>
      <c r="AE24" s="11">
        <f t="shared" si="5"/>
        <v>6138.0000000000009</v>
      </c>
      <c r="AF24" s="15"/>
      <c r="AG24" s="7"/>
      <c r="AH24" s="8">
        <f t="shared" si="6"/>
        <v>42685.322916666664</v>
      </c>
      <c r="AI24" s="7">
        <f t="shared" si="7"/>
        <v>0</v>
      </c>
      <c r="AJ24" s="11">
        <f t="shared" si="8"/>
        <v>6138.0000000000009</v>
      </c>
      <c r="AK24" s="13"/>
      <c r="AL24" s="7"/>
      <c r="AM24" s="16">
        <f t="shared" si="9"/>
        <v>42685.322916666664</v>
      </c>
      <c r="AN24" s="7">
        <f t="shared" si="25"/>
        <v>0</v>
      </c>
      <c r="AO24" s="7">
        <f>IF(AL24,AO23-#REF!,AO23)</f>
        <v>6138.0000000000009</v>
      </c>
      <c r="AP24" s="13"/>
      <c r="AQ24" s="7"/>
      <c r="AR24" s="8">
        <f t="shared" si="10"/>
        <v>42685.322916666664</v>
      </c>
      <c r="AS24" s="7">
        <f t="shared" si="11"/>
        <v>0</v>
      </c>
      <c r="AT24" s="7">
        <f t="shared" si="12"/>
        <v>6138.0000000000009</v>
      </c>
      <c r="AV24" s="11"/>
      <c r="AW24" s="8">
        <f t="shared" si="13"/>
        <v>42685.322916666664</v>
      </c>
      <c r="AX24" s="7">
        <f t="shared" si="14"/>
        <v>0</v>
      </c>
      <c r="AY24" s="11">
        <f t="shared" si="15"/>
        <v>6138.0000000000009</v>
      </c>
      <c r="AZ24"/>
      <c r="BA24" s="11">
        <v>1</v>
      </c>
      <c r="BB24" s="8">
        <f t="shared" si="16"/>
        <v>42685.477083333331</v>
      </c>
      <c r="BC24" s="6">
        <f t="shared" si="17"/>
        <v>222</v>
      </c>
      <c r="BD24" s="11">
        <f t="shared" si="18"/>
        <v>5916.0000000000009</v>
      </c>
      <c r="BE24"/>
      <c r="BF24"/>
    </row>
    <row r="25" spans="1:58" x14ac:dyDescent="0.2">
      <c r="A25" s="6">
        <f>'St5 Input'!A10</f>
        <v>5</v>
      </c>
      <c r="B25" s="6">
        <f>'St5 Input'!B10</f>
        <v>5210</v>
      </c>
      <c r="C25" s="6" t="str">
        <f>'St5 Input'!C10</f>
        <v xml:space="preserve"> Clean - Bed Door - RS</v>
      </c>
      <c r="D25" s="6">
        <f>'St5 Input'!D10</f>
        <v>5</v>
      </c>
      <c r="E25" s="6" t="str">
        <f>'St5 Input'!E10</f>
        <v xml:space="preserve"> </v>
      </c>
      <c r="F25" s="8"/>
      <c r="G25" s="13"/>
      <c r="H25" s="11"/>
      <c r="I25" s="8">
        <f t="shared" si="19"/>
        <v>42685.322916666664</v>
      </c>
      <c r="J25" s="11">
        <f t="shared" si="20"/>
        <v>0</v>
      </c>
      <c r="K25" s="11">
        <f t="shared" si="21"/>
        <v>6138.0000000000009</v>
      </c>
      <c r="L25" s="13"/>
      <c r="M25" s="11"/>
      <c r="N25" s="8">
        <f t="shared" si="0"/>
        <v>42685.322916666664</v>
      </c>
      <c r="O25" s="11">
        <f t="shared" si="22"/>
        <v>0</v>
      </c>
      <c r="P25" s="11">
        <f t="shared" si="23"/>
        <v>6138.0000000000009</v>
      </c>
      <c r="Q25" s="15"/>
      <c r="R25" s="7"/>
      <c r="S25" s="8">
        <f t="shared" si="26"/>
        <v>42685.322916666664</v>
      </c>
      <c r="T25" s="7">
        <f t="shared" si="27"/>
        <v>0</v>
      </c>
      <c r="U25" s="11">
        <f t="shared" si="28"/>
        <v>6138.0000000000009</v>
      </c>
      <c r="V25" s="15"/>
      <c r="W25" s="7"/>
      <c r="X25" s="8">
        <f t="shared" si="1"/>
        <v>42685.322916666664</v>
      </c>
      <c r="Y25" s="7">
        <f t="shared" si="24"/>
        <v>0</v>
      </c>
      <c r="Z25" s="11">
        <f t="shared" si="2"/>
        <v>6138.0000000000009</v>
      </c>
      <c r="AA25" s="15"/>
      <c r="AB25" s="7"/>
      <c r="AC25" s="8">
        <f t="shared" si="3"/>
        <v>42685.322916666664</v>
      </c>
      <c r="AD25" s="7">
        <f t="shared" si="4"/>
        <v>0</v>
      </c>
      <c r="AE25" s="11">
        <f t="shared" si="5"/>
        <v>6138.0000000000009</v>
      </c>
      <c r="AF25" s="15"/>
      <c r="AG25" s="7"/>
      <c r="AH25" s="8">
        <f t="shared" si="6"/>
        <v>42685.322916666664</v>
      </c>
      <c r="AI25" s="7">
        <f t="shared" si="7"/>
        <v>0</v>
      </c>
      <c r="AJ25" s="11">
        <f t="shared" si="8"/>
        <v>6138.0000000000009</v>
      </c>
      <c r="AK25" s="13"/>
      <c r="AL25" s="7"/>
      <c r="AM25" s="16">
        <f t="shared" si="9"/>
        <v>42685.322916666664</v>
      </c>
      <c r="AN25" s="7">
        <f t="shared" si="25"/>
        <v>0</v>
      </c>
      <c r="AO25" s="7">
        <f>IF(AL25,AO24-#REF!,AO24)</f>
        <v>6138.0000000000009</v>
      </c>
      <c r="AP25" s="13"/>
      <c r="AQ25" s="7"/>
      <c r="AR25" s="8">
        <f t="shared" si="10"/>
        <v>42685.322916666664</v>
      </c>
      <c r="AS25" s="7">
        <f t="shared" si="11"/>
        <v>0</v>
      </c>
      <c r="AT25" s="7">
        <f t="shared" si="12"/>
        <v>6138.0000000000009</v>
      </c>
      <c r="AV25" s="11"/>
      <c r="AW25" s="8">
        <f t="shared" si="13"/>
        <v>42685.322916666664</v>
      </c>
      <c r="AX25" s="7">
        <f t="shared" si="14"/>
        <v>0</v>
      </c>
      <c r="AY25" s="11">
        <f t="shared" si="15"/>
        <v>6138.0000000000009</v>
      </c>
      <c r="AZ25"/>
      <c r="BA25" s="11">
        <v>1</v>
      </c>
      <c r="BB25" s="8">
        <f t="shared" si="16"/>
        <v>42685.48055555555</v>
      </c>
      <c r="BC25" s="6">
        <f t="shared" si="17"/>
        <v>227</v>
      </c>
      <c r="BD25" s="11">
        <f t="shared" si="18"/>
        <v>5911.0000000000009</v>
      </c>
      <c r="BE25"/>
      <c r="BF25"/>
    </row>
    <row r="26" spans="1:58" x14ac:dyDescent="0.2">
      <c r="A26" s="6">
        <f>'St5 Input'!A11</f>
        <v>5</v>
      </c>
      <c r="B26" s="6">
        <f>'St5 Input'!B11</f>
        <v>5310</v>
      </c>
      <c r="C26" s="6" t="str">
        <f>'St5 Input'!C11</f>
        <v xml:space="preserve"> Dinette CS - Rear</v>
      </c>
      <c r="D26" s="6">
        <f>'St5 Input'!D11</f>
        <v>5</v>
      </c>
      <c r="E26" s="6" t="str">
        <f>'St5 Input'!E11</f>
        <v xml:space="preserve"> </v>
      </c>
      <c r="F26" s="8"/>
      <c r="G26" s="13"/>
      <c r="H26" s="11"/>
      <c r="I26" s="8">
        <f t="shared" si="19"/>
        <v>42685.322916666664</v>
      </c>
      <c r="J26" s="11">
        <f t="shared" si="20"/>
        <v>0</v>
      </c>
      <c r="K26" s="11">
        <f t="shared" si="21"/>
        <v>6138.0000000000009</v>
      </c>
      <c r="L26" s="13"/>
      <c r="M26" s="11"/>
      <c r="N26" s="8">
        <f t="shared" si="0"/>
        <v>42685.322916666664</v>
      </c>
      <c r="O26" s="11">
        <f t="shared" si="22"/>
        <v>0</v>
      </c>
      <c r="P26" s="11">
        <f t="shared" si="23"/>
        <v>6138.0000000000009</v>
      </c>
      <c r="Q26" s="15"/>
      <c r="R26" s="7"/>
      <c r="S26" s="8">
        <f t="shared" si="26"/>
        <v>42685.322916666664</v>
      </c>
      <c r="T26" s="7">
        <f t="shared" si="27"/>
        <v>0</v>
      </c>
      <c r="U26" s="11">
        <f t="shared" si="28"/>
        <v>6138.0000000000009</v>
      </c>
      <c r="V26" s="15"/>
      <c r="W26" s="7"/>
      <c r="X26" s="8">
        <f t="shared" si="1"/>
        <v>42685.322916666664</v>
      </c>
      <c r="Y26" s="7">
        <f t="shared" si="24"/>
        <v>0</v>
      </c>
      <c r="Z26" s="11">
        <f t="shared" si="2"/>
        <v>6138.0000000000009</v>
      </c>
      <c r="AA26" s="15"/>
      <c r="AB26" s="7"/>
      <c r="AC26" s="8">
        <f t="shared" si="3"/>
        <v>42685.322916666664</v>
      </c>
      <c r="AD26" s="7">
        <f t="shared" si="4"/>
        <v>0</v>
      </c>
      <c r="AE26" s="11">
        <f t="shared" si="5"/>
        <v>6138.0000000000009</v>
      </c>
      <c r="AF26" s="15"/>
      <c r="AG26" s="7"/>
      <c r="AH26" s="8">
        <f t="shared" si="6"/>
        <v>42685.322916666664</v>
      </c>
      <c r="AI26" s="7">
        <f t="shared" si="7"/>
        <v>0</v>
      </c>
      <c r="AJ26" s="11">
        <f t="shared" si="8"/>
        <v>6138.0000000000009</v>
      </c>
      <c r="AK26" s="13"/>
      <c r="AL26" s="7"/>
      <c r="AM26" s="16">
        <f t="shared" si="9"/>
        <v>42685.322916666664</v>
      </c>
      <c r="AN26" s="7">
        <f t="shared" si="25"/>
        <v>0</v>
      </c>
      <c r="AO26" s="7">
        <f>IF(AL26,AO25-#REF!,AO25)</f>
        <v>6138.0000000000009</v>
      </c>
      <c r="AP26" s="13"/>
      <c r="AQ26" s="7"/>
      <c r="AR26" s="8">
        <f t="shared" si="10"/>
        <v>42685.322916666664</v>
      </c>
      <c r="AS26" s="7">
        <f t="shared" si="11"/>
        <v>0</v>
      </c>
      <c r="AT26" s="7">
        <f t="shared" si="12"/>
        <v>6138.0000000000009</v>
      </c>
      <c r="AV26" s="11"/>
      <c r="AW26" s="8">
        <f t="shared" si="13"/>
        <v>42685.322916666664</v>
      </c>
      <c r="AX26" s="7">
        <f t="shared" si="14"/>
        <v>0</v>
      </c>
      <c r="AY26" s="11">
        <f t="shared" si="15"/>
        <v>6138.0000000000009</v>
      </c>
      <c r="AZ26"/>
      <c r="BA26" s="11">
        <v>1</v>
      </c>
      <c r="BB26" s="8">
        <f t="shared" si="16"/>
        <v>42685.484027777769</v>
      </c>
      <c r="BC26" s="6">
        <f t="shared" si="17"/>
        <v>232</v>
      </c>
      <c r="BD26" s="11">
        <f t="shared" si="18"/>
        <v>5906.0000000000009</v>
      </c>
      <c r="BE26"/>
      <c r="BF26"/>
    </row>
    <row r="27" spans="1:58" x14ac:dyDescent="0.2">
      <c r="A27" s="6">
        <f>'St5 Input'!A12</f>
        <v>5</v>
      </c>
      <c r="B27" s="6">
        <f>'St5 Input'!B12</f>
        <v>5350</v>
      </c>
      <c r="C27" s="6" t="str">
        <f>'St5 Input'!C12</f>
        <v xml:space="preserve"> Interior Stickers</v>
      </c>
      <c r="D27" s="6">
        <f>'St5 Input'!D12</f>
        <v>11</v>
      </c>
      <c r="E27" s="6" t="str">
        <f>'St5 Input'!E12</f>
        <v xml:space="preserve"> </v>
      </c>
      <c r="F27" s="8"/>
      <c r="G27" s="13"/>
      <c r="H27" s="11"/>
      <c r="I27" s="8">
        <f t="shared" si="19"/>
        <v>42685.322916666664</v>
      </c>
      <c r="J27" s="11">
        <f t="shared" si="20"/>
        <v>0</v>
      </c>
      <c r="K27" s="11">
        <f t="shared" si="21"/>
        <v>6138.0000000000009</v>
      </c>
      <c r="L27" s="13"/>
      <c r="M27" s="11"/>
      <c r="N27" s="8">
        <f t="shared" si="0"/>
        <v>42685.322916666664</v>
      </c>
      <c r="O27" s="11">
        <f t="shared" si="22"/>
        <v>0</v>
      </c>
      <c r="P27" s="11">
        <f t="shared" si="23"/>
        <v>6138.0000000000009</v>
      </c>
      <c r="Q27" s="15"/>
      <c r="R27" s="7"/>
      <c r="S27" s="8">
        <f t="shared" si="26"/>
        <v>42685.322916666664</v>
      </c>
      <c r="T27" s="7">
        <f t="shared" si="27"/>
        <v>0</v>
      </c>
      <c r="U27" s="11">
        <f t="shared" si="28"/>
        <v>6138.0000000000009</v>
      </c>
      <c r="V27" s="15"/>
      <c r="W27" s="7"/>
      <c r="X27" s="8">
        <f t="shared" si="1"/>
        <v>42685.322916666664</v>
      </c>
      <c r="Y27" s="7">
        <f t="shared" si="24"/>
        <v>0</v>
      </c>
      <c r="Z27" s="11">
        <f t="shared" si="2"/>
        <v>6138.0000000000009</v>
      </c>
      <c r="AA27" s="15"/>
      <c r="AB27" s="7"/>
      <c r="AC27" s="8">
        <f t="shared" si="3"/>
        <v>42685.322916666664</v>
      </c>
      <c r="AD27" s="7">
        <f t="shared" si="4"/>
        <v>0</v>
      </c>
      <c r="AE27" s="11">
        <f t="shared" si="5"/>
        <v>6138.0000000000009</v>
      </c>
      <c r="AF27" s="15"/>
      <c r="AG27" s="7"/>
      <c r="AH27" s="8">
        <f t="shared" si="6"/>
        <v>42685.322916666664</v>
      </c>
      <c r="AI27" s="7">
        <f t="shared" si="7"/>
        <v>0</v>
      </c>
      <c r="AJ27" s="11">
        <f t="shared" si="8"/>
        <v>6138.0000000000009</v>
      </c>
      <c r="AK27" s="13"/>
      <c r="AL27" s="7"/>
      <c r="AM27" s="16">
        <f t="shared" si="9"/>
        <v>42685.322916666664</v>
      </c>
      <c r="AN27" s="7">
        <f t="shared" si="25"/>
        <v>0</v>
      </c>
      <c r="AO27" s="7">
        <f>IF(AL27,AO26-#REF!,AO26)</f>
        <v>6138.0000000000009</v>
      </c>
      <c r="AP27" s="13"/>
      <c r="AQ27" s="7"/>
      <c r="AR27" s="8">
        <f t="shared" si="10"/>
        <v>42685.322916666664</v>
      </c>
      <c r="AS27" s="7">
        <f t="shared" si="11"/>
        <v>0</v>
      </c>
      <c r="AT27" s="7">
        <f t="shared" si="12"/>
        <v>6138.0000000000009</v>
      </c>
      <c r="AV27" s="11"/>
      <c r="AW27" s="8">
        <f t="shared" si="13"/>
        <v>42685.322916666664</v>
      </c>
      <c r="AX27" s="7">
        <f t="shared" si="14"/>
        <v>0</v>
      </c>
      <c r="AY27" s="11">
        <f t="shared" si="15"/>
        <v>6138.0000000000009</v>
      </c>
      <c r="AZ27"/>
      <c r="BA27" s="11">
        <v>1</v>
      </c>
      <c r="BB27" s="8">
        <f t="shared" si="16"/>
        <v>42685.491666666661</v>
      </c>
      <c r="BC27" s="6">
        <f t="shared" si="17"/>
        <v>243</v>
      </c>
      <c r="BD27" s="11">
        <f t="shared" si="18"/>
        <v>5895.0000000000009</v>
      </c>
      <c r="BE27"/>
      <c r="BF27"/>
    </row>
    <row r="28" spans="1:58" x14ac:dyDescent="0.2">
      <c r="A28" s="6">
        <f>'St5 Input'!A13</f>
        <v>5</v>
      </c>
      <c r="B28" s="6">
        <f>'St5 Input'!B13</f>
        <v>5360</v>
      </c>
      <c r="C28" s="6" t="str">
        <f>'St5 Input'!C13</f>
        <v xml:space="preserve"> Caulk Interior</v>
      </c>
      <c r="D28" s="6">
        <f>'St5 Input'!D13</f>
        <v>60</v>
      </c>
      <c r="E28" s="6" t="str">
        <f>'St5 Input'!E13</f>
        <v xml:space="preserve"> </v>
      </c>
      <c r="F28" s="8"/>
      <c r="G28" s="13"/>
      <c r="H28" s="11"/>
      <c r="I28" s="8">
        <f t="shared" si="19"/>
        <v>42685.322916666664</v>
      </c>
      <c r="J28" s="11">
        <f t="shared" si="20"/>
        <v>0</v>
      </c>
      <c r="K28" s="11">
        <f t="shared" si="21"/>
        <v>6138.0000000000009</v>
      </c>
      <c r="L28" s="13"/>
      <c r="M28" s="11"/>
      <c r="N28" s="8">
        <f t="shared" si="0"/>
        <v>42685.322916666664</v>
      </c>
      <c r="O28" s="11">
        <f t="shared" si="22"/>
        <v>0</v>
      </c>
      <c r="P28" s="11">
        <f t="shared" si="23"/>
        <v>6138.0000000000009</v>
      </c>
      <c r="Q28" s="15"/>
      <c r="R28" s="7"/>
      <c r="S28" s="8">
        <f t="shared" si="26"/>
        <v>42685.322916666664</v>
      </c>
      <c r="T28" s="7">
        <f t="shared" si="27"/>
        <v>0</v>
      </c>
      <c r="U28" s="11">
        <f t="shared" si="28"/>
        <v>6138.0000000000009</v>
      </c>
      <c r="V28" s="15"/>
      <c r="W28" s="7"/>
      <c r="X28" s="8">
        <f t="shared" si="1"/>
        <v>42685.322916666664</v>
      </c>
      <c r="Y28" s="7">
        <f t="shared" si="24"/>
        <v>0</v>
      </c>
      <c r="Z28" s="11">
        <f t="shared" si="2"/>
        <v>6138.0000000000009</v>
      </c>
      <c r="AA28" s="15"/>
      <c r="AB28" s="7"/>
      <c r="AC28" s="8">
        <f t="shared" si="3"/>
        <v>42685.322916666664</v>
      </c>
      <c r="AD28" s="7">
        <f t="shared" si="4"/>
        <v>0</v>
      </c>
      <c r="AE28" s="11">
        <f t="shared" si="5"/>
        <v>6138.0000000000009</v>
      </c>
      <c r="AF28" s="15"/>
      <c r="AG28" s="7"/>
      <c r="AH28" s="8">
        <f t="shared" si="6"/>
        <v>42685.322916666664</v>
      </c>
      <c r="AI28" s="7">
        <f t="shared" si="7"/>
        <v>0</v>
      </c>
      <c r="AJ28" s="11">
        <f t="shared" si="8"/>
        <v>6138.0000000000009</v>
      </c>
      <c r="AK28" s="13"/>
      <c r="AL28" s="7"/>
      <c r="AM28" s="16">
        <f t="shared" si="9"/>
        <v>42685.322916666664</v>
      </c>
      <c r="AN28" s="7">
        <f t="shared" si="25"/>
        <v>0</v>
      </c>
      <c r="AO28" s="7">
        <f>IF(AL28,AO27-#REF!,AO27)</f>
        <v>6138.0000000000009</v>
      </c>
      <c r="AP28" s="13"/>
      <c r="AQ28" s="7"/>
      <c r="AR28" s="8">
        <f t="shared" si="10"/>
        <v>42685.322916666664</v>
      </c>
      <c r="AS28" s="7">
        <f t="shared" si="11"/>
        <v>0</v>
      </c>
      <c r="AT28" s="7">
        <f t="shared" si="12"/>
        <v>6138.0000000000009</v>
      </c>
      <c r="AV28" s="11"/>
      <c r="AW28" s="8">
        <f t="shared" si="13"/>
        <v>42685.322916666664</v>
      </c>
      <c r="AX28" s="7">
        <f t="shared" si="14"/>
        <v>0</v>
      </c>
      <c r="AY28" s="11">
        <f t="shared" si="15"/>
        <v>6138.0000000000009</v>
      </c>
      <c r="AZ28"/>
      <c r="BA28" s="11">
        <v>1</v>
      </c>
      <c r="BB28" s="8">
        <f t="shared" si="16"/>
        <v>42685.533333333326</v>
      </c>
      <c r="BC28" s="6">
        <f t="shared" si="17"/>
        <v>303</v>
      </c>
      <c r="BD28" s="11">
        <f t="shared" si="18"/>
        <v>5835.0000000000009</v>
      </c>
      <c r="BE28"/>
      <c r="BF28"/>
    </row>
    <row r="29" spans="1:58" x14ac:dyDescent="0.2">
      <c r="A29" s="6">
        <f>'St5 Input'!A14</f>
        <v>5</v>
      </c>
      <c r="B29" s="6">
        <f>'St5 Input'!B14</f>
        <v>5370</v>
      </c>
      <c r="C29" s="6" t="str">
        <f>'St5 Input'!C14</f>
        <v xml:space="preserve"> Shower Curtain</v>
      </c>
      <c r="D29" s="6">
        <f>'St5 Input'!D14</f>
        <v>5</v>
      </c>
      <c r="E29" s="6" t="str">
        <f>'St5 Input'!E14</f>
        <v xml:space="preserve"> </v>
      </c>
      <c r="F29" s="8"/>
      <c r="G29" s="13"/>
      <c r="H29" s="11"/>
      <c r="I29" s="8">
        <f t="shared" si="19"/>
        <v>42685.322916666664</v>
      </c>
      <c r="J29" s="11">
        <f t="shared" si="20"/>
        <v>0</v>
      </c>
      <c r="K29" s="11">
        <f t="shared" si="21"/>
        <v>6138.0000000000009</v>
      </c>
      <c r="L29" s="13"/>
      <c r="M29" s="11"/>
      <c r="N29" s="8">
        <f t="shared" si="0"/>
        <v>42685.322916666664</v>
      </c>
      <c r="O29" s="11">
        <f t="shared" si="22"/>
        <v>0</v>
      </c>
      <c r="P29" s="11">
        <f t="shared" si="23"/>
        <v>6138.0000000000009</v>
      </c>
      <c r="Q29" s="15"/>
      <c r="R29" s="7"/>
      <c r="S29" s="8">
        <f t="shared" si="26"/>
        <v>42685.322916666664</v>
      </c>
      <c r="T29" s="7">
        <f t="shared" si="27"/>
        <v>0</v>
      </c>
      <c r="U29" s="11">
        <f t="shared" si="28"/>
        <v>6138.0000000000009</v>
      </c>
      <c r="V29" s="15"/>
      <c r="W29" s="7"/>
      <c r="X29" s="8">
        <f t="shared" si="1"/>
        <v>42685.322916666664</v>
      </c>
      <c r="Y29" s="7">
        <f t="shared" si="24"/>
        <v>0</v>
      </c>
      <c r="Z29" s="11">
        <f t="shared" si="2"/>
        <v>6138.0000000000009</v>
      </c>
      <c r="AA29" s="15"/>
      <c r="AB29" s="7"/>
      <c r="AC29" s="8">
        <f t="shared" si="3"/>
        <v>42685.322916666664</v>
      </c>
      <c r="AD29" s="7">
        <f t="shared" si="4"/>
        <v>0</v>
      </c>
      <c r="AE29" s="11">
        <f t="shared" si="5"/>
        <v>6138.0000000000009</v>
      </c>
      <c r="AF29" s="15"/>
      <c r="AG29" s="7"/>
      <c r="AH29" s="8">
        <f t="shared" si="6"/>
        <v>42685.322916666664</v>
      </c>
      <c r="AI29" s="7">
        <f t="shared" si="7"/>
        <v>0</v>
      </c>
      <c r="AJ29" s="11">
        <f t="shared" si="8"/>
        <v>6138.0000000000009</v>
      </c>
      <c r="AK29" s="13"/>
      <c r="AL29" s="7"/>
      <c r="AM29" s="16">
        <f t="shared" si="9"/>
        <v>42685.322916666664</v>
      </c>
      <c r="AN29" s="7">
        <f t="shared" si="25"/>
        <v>0</v>
      </c>
      <c r="AO29" s="7">
        <f>IF(AL29,AO28-#REF!,AO28)</f>
        <v>6138.0000000000009</v>
      </c>
      <c r="AP29" s="13"/>
      <c r="AQ29" s="7"/>
      <c r="AR29" s="8">
        <f t="shared" si="10"/>
        <v>42685.322916666664</v>
      </c>
      <c r="AS29" s="7">
        <f t="shared" si="11"/>
        <v>0</v>
      </c>
      <c r="AT29" s="7">
        <f t="shared" si="12"/>
        <v>6138.0000000000009</v>
      </c>
      <c r="AV29" s="11"/>
      <c r="AW29" s="8">
        <f t="shared" si="13"/>
        <v>42685.322916666664</v>
      </c>
      <c r="AX29" s="7">
        <f t="shared" si="14"/>
        <v>0</v>
      </c>
      <c r="AY29" s="11">
        <f t="shared" si="15"/>
        <v>6138.0000000000009</v>
      </c>
      <c r="AZ29"/>
      <c r="BA29" s="11">
        <v>1</v>
      </c>
      <c r="BB29" s="8">
        <f t="shared" si="16"/>
        <v>42685.536805555545</v>
      </c>
      <c r="BC29" s="6">
        <f t="shared" si="17"/>
        <v>308</v>
      </c>
      <c r="BD29" s="11">
        <f t="shared" si="18"/>
        <v>5830.0000000000009</v>
      </c>
      <c r="BE29"/>
      <c r="BF29"/>
    </row>
    <row r="30" spans="1:58" x14ac:dyDescent="0.2">
      <c r="A30" s="6">
        <f>'St5 Input'!A15</f>
        <v>5</v>
      </c>
      <c r="B30" s="6">
        <f>'St5 Input'!B15</f>
        <v>5380</v>
      </c>
      <c r="C30" s="6" t="str">
        <f>'St5 Input'!C15</f>
        <v xml:space="preserve"> Grease Caps</v>
      </c>
      <c r="D30" s="6">
        <f>'St5 Input'!D15</f>
        <v>2</v>
      </c>
      <c r="E30" s="6" t="str">
        <f>'St5 Input'!E15</f>
        <v xml:space="preserve"> </v>
      </c>
      <c r="F30" s="8"/>
      <c r="G30" s="13"/>
      <c r="H30" s="11"/>
      <c r="I30" s="8">
        <f t="shared" si="19"/>
        <v>42685.322916666664</v>
      </c>
      <c r="J30" s="11">
        <f t="shared" si="20"/>
        <v>0</v>
      </c>
      <c r="K30" s="11">
        <f t="shared" si="21"/>
        <v>6138.0000000000009</v>
      </c>
      <c r="L30" s="13"/>
      <c r="M30" s="11"/>
      <c r="N30" s="8">
        <f t="shared" si="0"/>
        <v>42685.322916666664</v>
      </c>
      <c r="O30" s="11">
        <f t="shared" si="22"/>
        <v>0</v>
      </c>
      <c r="P30" s="11">
        <f t="shared" si="23"/>
        <v>6138.0000000000009</v>
      </c>
      <c r="Q30" s="15"/>
      <c r="R30" s="7"/>
      <c r="S30" s="8">
        <f t="shared" si="26"/>
        <v>42685.322916666664</v>
      </c>
      <c r="T30" s="7">
        <f t="shared" si="27"/>
        <v>0</v>
      </c>
      <c r="U30" s="11">
        <f t="shared" si="28"/>
        <v>6138.0000000000009</v>
      </c>
      <c r="V30" s="15"/>
      <c r="W30" s="7"/>
      <c r="X30" s="8">
        <f t="shared" si="1"/>
        <v>42685.322916666664</v>
      </c>
      <c r="Y30" s="7">
        <f t="shared" si="24"/>
        <v>0</v>
      </c>
      <c r="Z30" s="11">
        <f t="shared" si="2"/>
        <v>6138.0000000000009</v>
      </c>
      <c r="AA30" s="15"/>
      <c r="AB30" s="7"/>
      <c r="AC30" s="8">
        <f t="shared" si="3"/>
        <v>42685.322916666664</v>
      </c>
      <c r="AD30" s="7">
        <f t="shared" si="4"/>
        <v>0</v>
      </c>
      <c r="AE30" s="11">
        <f t="shared" si="5"/>
        <v>6138.0000000000009</v>
      </c>
      <c r="AF30" s="15"/>
      <c r="AG30" s="7"/>
      <c r="AH30" s="8">
        <f t="shared" si="6"/>
        <v>42685.322916666664</v>
      </c>
      <c r="AI30" s="7">
        <f t="shared" si="7"/>
        <v>0</v>
      </c>
      <c r="AJ30" s="11">
        <f t="shared" si="8"/>
        <v>6138.0000000000009</v>
      </c>
      <c r="AK30" s="13"/>
      <c r="AL30" s="7"/>
      <c r="AM30" s="16">
        <f t="shared" si="9"/>
        <v>42685.322916666664</v>
      </c>
      <c r="AN30" s="7">
        <f t="shared" si="25"/>
        <v>0</v>
      </c>
      <c r="AO30" s="7">
        <f>IF(AL30,AO29-#REF!,AO29)</f>
        <v>6138.0000000000009</v>
      </c>
      <c r="AP30" s="13"/>
      <c r="AQ30" s="7"/>
      <c r="AR30" s="8">
        <f t="shared" si="10"/>
        <v>42685.322916666664</v>
      </c>
      <c r="AS30" s="7">
        <f t="shared" si="11"/>
        <v>0</v>
      </c>
      <c r="AT30" s="7">
        <f t="shared" si="12"/>
        <v>6138.0000000000009</v>
      </c>
      <c r="AV30" s="11"/>
      <c r="AW30" s="8">
        <f t="shared" si="13"/>
        <v>42685.322916666664</v>
      </c>
      <c r="AX30" s="7">
        <f t="shared" si="14"/>
        <v>0</v>
      </c>
      <c r="AY30" s="11">
        <f t="shared" si="15"/>
        <v>6138.0000000000009</v>
      </c>
      <c r="AZ30"/>
      <c r="BA30" s="11">
        <v>1</v>
      </c>
      <c r="BB30" s="8">
        <f t="shared" si="16"/>
        <v>42685.538194444431</v>
      </c>
      <c r="BC30" s="6">
        <f t="shared" si="17"/>
        <v>310</v>
      </c>
      <c r="BD30" s="11">
        <f t="shared" si="18"/>
        <v>5828.0000000000009</v>
      </c>
      <c r="BE30"/>
      <c r="BF30"/>
    </row>
    <row r="31" spans="1:58" x14ac:dyDescent="0.2">
      <c r="A31" s="6">
        <f>'St5 Input'!A16</f>
        <v>5</v>
      </c>
      <c r="B31" s="6">
        <f>'St5 Input'!B16</f>
        <v>5390</v>
      </c>
      <c r="C31" s="6" t="str">
        <f>'St5 Input'!C16</f>
        <v xml:space="preserve"> Tighten Wheel Lugs &amp; check air presure in tires</v>
      </c>
      <c r="D31" s="6">
        <f>'St5 Input'!D16</f>
        <v>5</v>
      </c>
      <c r="E31" s="6" t="str">
        <f>'St5 Input'!E16</f>
        <v xml:space="preserve"> </v>
      </c>
      <c r="F31" s="8"/>
      <c r="G31" s="13"/>
      <c r="H31" s="11"/>
      <c r="I31" s="8">
        <f t="shared" si="19"/>
        <v>42685.322916666664</v>
      </c>
      <c r="J31" s="11">
        <f t="shared" si="20"/>
        <v>0</v>
      </c>
      <c r="K31" s="11">
        <f t="shared" si="21"/>
        <v>6138.0000000000009</v>
      </c>
      <c r="L31" s="13"/>
      <c r="M31" s="11"/>
      <c r="N31" s="8">
        <f t="shared" si="0"/>
        <v>42685.322916666664</v>
      </c>
      <c r="O31" s="11">
        <f t="shared" si="22"/>
        <v>0</v>
      </c>
      <c r="P31" s="11">
        <f t="shared" si="23"/>
        <v>6138.0000000000009</v>
      </c>
      <c r="Q31" s="15"/>
      <c r="R31" s="7"/>
      <c r="S31" s="8">
        <f t="shared" si="26"/>
        <v>42685.322916666664</v>
      </c>
      <c r="T31" s="7">
        <f t="shared" si="27"/>
        <v>0</v>
      </c>
      <c r="U31" s="11">
        <f t="shared" si="28"/>
        <v>6138.0000000000009</v>
      </c>
      <c r="V31" s="15"/>
      <c r="W31" s="7"/>
      <c r="X31" s="8">
        <f t="shared" si="1"/>
        <v>42685.322916666664</v>
      </c>
      <c r="Y31" s="7">
        <f t="shared" si="24"/>
        <v>0</v>
      </c>
      <c r="Z31" s="11">
        <f t="shared" si="2"/>
        <v>6138.0000000000009</v>
      </c>
      <c r="AA31" s="15"/>
      <c r="AB31" s="7"/>
      <c r="AC31" s="8">
        <f t="shared" si="3"/>
        <v>42685.322916666664</v>
      </c>
      <c r="AD31" s="7">
        <f t="shared" si="4"/>
        <v>0</v>
      </c>
      <c r="AE31" s="11">
        <f t="shared" si="5"/>
        <v>6138.0000000000009</v>
      </c>
      <c r="AF31" s="15"/>
      <c r="AG31" s="7"/>
      <c r="AH31" s="8">
        <f t="shared" si="6"/>
        <v>42685.322916666664</v>
      </c>
      <c r="AI31" s="7">
        <f t="shared" si="7"/>
        <v>0</v>
      </c>
      <c r="AJ31" s="11">
        <f t="shared" si="8"/>
        <v>6138.0000000000009</v>
      </c>
      <c r="AK31" s="13"/>
      <c r="AL31" s="7"/>
      <c r="AM31" s="16">
        <f t="shared" si="9"/>
        <v>42685.322916666664</v>
      </c>
      <c r="AN31" s="7">
        <f t="shared" si="25"/>
        <v>0</v>
      </c>
      <c r="AO31" s="7">
        <f>IF(AL31,AO30-#REF!,AO30)</f>
        <v>6138.0000000000009</v>
      </c>
      <c r="AP31" s="13"/>
      <c r="AQ31" s="7"/>
      <c r="AR31" s="8">
        <f t="shared" si="10"/>
        <v>42685.322916666664</v>
      </c>
      <c r="AS31" s="7">
        <f t="shared" si="11"/>
        <v>0</v>
      </c>
      <c r="AT31" s="7">
        <f t="shared" si="12"/>
        <v>6138.0000000000009</v>
      </c>
      <c r="AV31" s="11"/>
      <c r="AW31" s="8">
        <f t="shared" si="13"/>
        <v>42685.322916666664</v>
      </c>
      <c r="AX31" s="7">
        <f t="shared" si="14"/>
        <v>0</v>
      </c>
      <c r="AY31" s="11">
        <f t="shared" si="15"/>
        <v>6138.0000000000009</v>
      </c>
      <c r="AZ31"/>
      <c r="BA31" s="11">
        <v>1</v>
      </c>
      <c r="BB31" s="8">
        <f t="shared" si="16"/>
        <v>42685.54166666665</v>
      </c>
      <c r="BC31" s="6">
        <f t="shared" si="17"/>
        <v>315</v>
      </c>
      <c r="BD31" s="11">
        <f t="shared" si="18"/>
        <v>5823.0000000000009</v>
      </c>
      <c r="BE31"/>
      <c r="BF31"/>
    </row>
    <row r="32" spans="1:58" x14ac:dyDescent="0.2">
      <c r="A32" s="6">
        <f>'St5 Input'!A17</f>
        <v>5</v>
      </c>
      <c r="B32" s="6">
        <f>'St5 Input'!B17</f>
        <v>5400</v>
      </c>
      <c r="C32" s="6" t="str">
        <f>'St5 Input'!C17</f>
        <v xml:space="preserve"> Install Graphics</v>
      </c>
      <c r="D32" s="6">
        <f>'St5 Input'!D17</f>
        <v>120</v>
      </c>
      <c r="E32" s="6" t="str">
        <f>'St5 Input'!E17</f>
        <v xml:space="preserve"> </v>
      </c>
      <c r="F32" s="8"/>
      <c r="G32" s="13"/>
      <c r="H32" s="11"/>
      <c r="I32" s="8">
        <f t="shared" si="19"/>
        <v>42685.322916666664</v>
      </c>
      <c r="J32" s="11">
        <f t="shared" si="20"/>
        <v>0</v>
      </c>
      <c r="K32" s="11">
        <f t="shared" si="21"/>
        <v>6138.0000000000009</v>
      </c>
      <c r="L32" s="13"/>
      <c r="M32" s="11"/>
      <c r="N32" s="8">
        <f t="shared" si="0"/>
        <v>42685.322916666664</v>
      </c>
      <c r="O32" s="11">
        <f t="shared" si="22"/>
        <v>0</v>
      </c>
      <c r="P32" s="11">
        <f t="shared" si="23"/>
        <v>6138.0000000000009</v>
      </c>
      <c r="Q32" s="15"/>
      <c r="R32" s="7"/>
      <c r="S32" s="8">
        <f t="shared" si="26"/>
        <v>42685.322916666664</v>
      </c>
      <c r="T32" s="7">
        <f t="shared" si="27"/>
        <v>0</v>
      </c>
      <c r="U32" s="11">
        <f t="shared" si="28"/>
        <v>6138.0000000000009</v>
      </c>
      <c r="V32" s="15"/>
      <c r="W32" s="7"/>
      <c r="X32" s="8">
        <f t="shared" si="1"/>
        <v>42685.322916666664</v>
      </c>
      <c r="Y32" s="7">
        <f t="shared" si="24"/>
        <v>0</v>
      </c>
      <c r="Z32" s="11">
        <f t="shared" si="2"/>
        <v>6138.0000000000009</v>
      </c>
      <c r="AA32" s="15"/>
      <c r="AB32" s="7"/>
      <c r="AC32" s="8">
        <f t="shared" si="3"/>
        <v>42685.322916666664</v>
      </c>
      <c r="AD32" s="7">
        <f t="shared" si="4"/>
        <v>0</v>
      </c>
      <c r="AE32" s="11">
        <f t="shared" si="5"/>
        <v>6138.0000000000009</v>
      </c>
      <c r="AF32" s="15"/>
      <c r="AG32" s="7"/>
      <c r="AH32" s="8">
        <f t="shared" si="6"/>
        <v>42685.322916666664</v>
      </c>
      <c r="AI32" s="7">
        <f t="shared" si="7"/>
        <v>0</v>
      </c>
      <c r="AJ32" s="11">
        <f t="shared" si="8"/>
        <v>6138.0000000000009</v>
      </c>
      <c r="AK32" s="13"/>
      <c r="AL32" s="7"/>
      <c r="AM32" s="16">
        <f t="shared" si="9"/>
        <v>42685.322916666664</v>
      </c>
      <c r="AN32" s="7">
        <f t="shared" si="25"/>
        <v>0</v>
      </c>
      <c r="AO32" s="7">
        <f>IF(AL32,AO31-#REF!,AO31)</f>
        <v>6138.0000000000009</v>
      </c>
      <c r="AP32" s="13"/>
      <c r="AQ32" s="7"/>
      <c r="AR32" s="8">
        <f t="shared" si="10"/>
        <v>42685.322916666664</v>
      </c>
      <c r="AS32" s="7">
        <f t="shared" si="11"/>
        <v>0</v>
      </c>
      <c r="AT32" s="7">
        <f t="shared" si="12"/>
        <v>6138.0000000000009</v>
      </c>
      <c r="AV32" s="11"/>
      <c r="AW32" s="8">
        <f t="shared" si="13"/>
        <v>42685.322916666664</v>
      </c>
      <c r="AX32" s="7">
        <f t="shared" si="14"/>
        <v>0</v>
      </c>
      <c r="AY32" s="11">
        <f t="shared" si="15"/>
        <v>6138.0000000000009</v>
      </c>
      <c r="AZ32"/>
      <c r="BA32" s="11">
        <v>1</v>
      </c>
      <c r="BB32" s="8">
        <f t="shared" si="16"/>
        <v>0.29166666665211471</v>
      </c>
      <c r="BC32" s="6">
        <f t="shared" si="17"/>
        <v>435</v>
      </c>
      <c r="BD32" s="11">
        <f t="shared" si="18"/>
        <v>5703.0000000000009</v>
      </c>
      <c r="BE32"/>
      <c r="BF32"/>
    </row>
    <row r="33" spans="1:58" x14ac:dyDescent="0.2">
      <c r="A33" s="6">
        <f>'St5 Input'!A18</f>
        <v>5</v>
      </c>
      <c r="B33" s="6">
        <f>'St5 Input'!B18</f>
        <v>5440</v>
      </c>
      <c r="C33" s="6" t="str">
        <f>'St5 Input'!C18</f>
        <v xml:space="preserve"> Tie Down Rings</v>
      </c>
      <c r="D33" s="6">
        <f>'St5 Input'!D18</f>
        <v>2</v>
      </c>
      <c r="E33" s="6" t="str">
        <f>'St5 Input'!E18</f>
        <v xml:space="preserve"> </v>
      </c>
      <c r="F33" s="8"/>
      <c r="G33" s="13"/>
      <c r="H33" s="11"/>
      <c r="I33" s="8">
        <f t="shared" si="19"/>
        <v>42685.322916666664</v>
      </c>
      <c r="J33" s="11">
        <f t="shared" si="20"/>
        <v>0</v>
      </c>
      <c r="K33" s="11">
        <f t="shared" si="21"/>
        <v>6138.0000000000009</v>
      </c>
      <c r="L33" s="13"/>
      <c r="M33" s="11"/>
      <c r="N33" s="8">
        <f t="shared" si="0"/>
        <v>42685.322916666664</v>
      </c>
      <c r="O33" s="11">
        <f t="shared" si="22"/>
        <v>0</v>
      </c>
      <c r="P33" s="11">
        <f t="shared" si="23"/>
        <v>6138.0000000000009</v>
      </c>
      <c r="Q33" s="15"/>
      <c r="R33" s="7"/>
      <c r="S33" s="8">
        <f t="shared" si="26"/>
        <v>42685.322916666664</v>
      </c>
      <c r="T33" s="7">
        <f t="shared" si="27"/>
        <v>0</v>
      </c>
      <c r="U33" s="11">
        <f t="shared" si="28"/>
        <v>6138.0000000000009</v>
      </c>
      <c r="V33" s="15"/>
      <c r="W33" s="7"/>
      <c r="X33" s="8">
        <f t="shared" si="1"/>
        <v>42685.322916666664</v>
      </c>
      <c r="Y33" s="7">
        <f t="shared" si="24"/>
        <v>0</v>
      </c>
      <c r="Z33" s="11">
        <f t="shared" si="2"/>
        <v>6138.0000000000009</v>
      </c>
      <c r="AA33" s="15"/>
      <c r="AB33" s="7"/>
      <c r="AC33" s="8">
        <f t="shared" si="3"/>
        <v>42685.322916666664</v>
      </c>
      <c r="AD33" s="7">
        <f t="shared" si="4"/>
        <v>0</v>
      </c>
      <c r="AE33" s="11">
        <f t="shared" si="5"/>
        <v>6138.0000000000009</v>
      </c>
      <c r="AF33" s="15"/>
      <c r="AG33" s="7"/>
      <c r="AH33" s="8">
        <f t="shared" si="6"/>
        <v>42685.322916666664</v>
      </c>
      <c r="AI33" s="7">
        <f t="shared" si="7"/>
        <v>0</v>
      </c>
      <c r="AJ33" s="11">
        <f t="shared" si="8"/>
        <v>6138.0000000000009</v>
      </c>
      <c r="AK33" s="13"/>
      <c r="AL33" s="7"/>
      <c r="AM33" s="16">
        <f t="shared" si="9"/>
        <v>42685.322916666664</v>
      </c>
      <c r="AN33" s="7">
        <f t="shared" si="25"/>
        <v>0</v>
      </c>
      <c r="AO33" s="7">
        <f>IF(AL33,AO32-#REF!,AO32)</f>
        <v>6138.0000000000009</v>
      </c>
      <c r="AP33" s="13"/>
      <c r="AQ33" s="7"/>
      <c r="AR33" s="8">
        <f t="shared" si="10"/>
        <v>42685.322916666664</v>
      </c>
      <c r="AS33" s="7">
        <f t="shared" si="11"/>
        <v>0</v>
      </c>
      <c r="AT33" s="7">
        <f t="shared" si="12"/>
        <v>6138.0000000000009</v>
      </c>
      <c r="AV33" s="11"/>
      <c r="AW33" s="8">
        <f t="shared" si="13"/>
        <v>42685.322916666664</v>
      </c>
      <c r="AX33" s="7">
        <f t="shared" si="14"/>
        <v>0</v>
      </c>
      <c r="AY33" s="11">
        <f t="shared" si="15"/>
        <v>6138.0000000000009</v>
      </c>
      <c r="AZ33"/>
      <c r="BA33" s="11">
        <v>1</v>
      </c>
      <c r="BB33" s="8">
        <f t="shared" si="16"/>
        <v>0.2930555555410036</v>
      </c>
      <c r="BC33" s="6">
        <f t="shared" si="17"/>
        <v>437</v>
      </c>
      <c r="BD33" s="11">
        <f t="shared" si="18"/>
        <v>5701.0000000000009</v>
      </c>
      <c r="BE33"/>
      <c r="BF33"/>
    </row>
    <row r="34" spans="1:58" x14ac:dyDescent="0.2">
      <c r="A34" s="6">
        <f>'St5 Input'!A19</f>
        <v>5</v>
      </c>
      <c r="B34" s="6">
        <f>'St5 Input'!B19</f>
        <v>5450</v>
      </c>
      <c r="C34" s="6" t="str">
        <f>'St5 Input'!C19</f>
        <v xml:space="preserve"> Hi-Pot Test</v>
      </c>
      <c r="D34" s="6">
        <f>'St5 Input'!D19</f>
        <v>10</v>
      </c>
      <c r="E34" s="6" t="str">
        <f>'St5 Input'!E19</f>
        <v xml:space="preserve"> </v>
      </c>
      <c r="F34" s="8"/>
      <c r="G34" s="13"/>
      <c r="H34" s="11"/>
      <c r="I34" s="8">
        <f t="shared" si="19"/>
        <v>42685.322916666664</v>
      </c>
      <c r="J34" s="11">
        <f t="shared" si="20"/>
        <v>0</v>
      </c>
      <c r="K34" s="11">
        <f t="shared" si="21"/>
        <v>6138.0000000000009</v>
      </c>
      <c r="L34" s="13"/>
      <c r="M34" s="11"/>
      <c r="N34" s="8">
        <f t="shared" si="0"/>
        <v>42685.322916666664</v>
      </c>
      <c r="O34" s="11">
        <f t="shared" si="22"/>
        <v>0</v>
      </c>
      <c r="P34" s="11">
        <f t="shared" si="23"/>
        <v>6138.0000000000009</v>
      </c>
      <c r="Q34" s="15"/>
      <c r="R34" s="7"/>
      <c r="S34" s="8">
        <f t="shared" ref="S34:S54" si="29">IF(IF(R34,1,0),IF(IF(MOD((S33+TIME(0,D34,0)),1)&gt;D$1,1,0),IF(IF(MOD((S33+TIME(0,D34,0)),1)&lt;D$4,1,0),S33+TIME(0,D34,0),(MOD(S33+TIME(0,D34,0),1)-D$4)+D$1),"Under"),S33)</f>
        <v>42685.322916666664</v>
      </c>
      <c r="T34" s="7">
        <f t="shared" ref="T34:T54" si="30">IF(M34,O33+D34,O33)</f>
        <v>0</v>
      </c>
      <c r="U34" s="11">
        <f t="shared" ref="U34:U54" si="31">IF(M34,P33-D34,P33)</f>
        <v>6138.0000000000009</v>
      </c>
      <c r="V34" s="15"/>
      <c r="W34" s="7"/>
      <c r="X34" s="8">
        <f t="shared" si="1"/>
        <v>42685.322916666664</v>
      </c>
      <c r="Y34" s="7">
        <f t="shared" si="24"/>
        <v>0</v>
      </c>
      <c r="Z34" s="11">
        <f t="shared" si="2"/>
        <v>6138.0000000000009</v>
      </c>
      <c r="AA34" s="15"/>
      <c r="AB34" s="7"/>
      <c r="AC34" s="8">
        <f t="shared" si="3"/>
        <v>42685.322916666664</v>
      </c>
      <c r="AD34" s="7">
        <f t="shared" si="4"/>
        <v>0</v>
      </c>
      <c r="AE34" s="11">
        <f t="shared" si="5"/>
        <v>6138.0000000000009</v>
      </c>
      <c r="AF34" s="15"/>
      <c r="AG34" s="7"/>
      <c r="AH34" s="8">
        <f t="shared" si="6"/>
        <v>42685.322916666664</v>
      </c>
      <c r="AI34" s="7">
        <f t="shared" si="7"/>
        <v>0</v>
      </c>
      <c r="AJ34" s="11">
        <f t="shared" si="8"/>
        <v>6138.0000000000009</v>
      </c>
      <c r="AK34" s="13"/>
      <c r="AL34" s="7"/>
      <c r="AM34" s="16">
        <f t="shared" si="9"/>
        <v>42685.322916666664</v>
      </c>
      <c r="AN34" s="7">
        <f t="shared" si="25"/>
        <v>0</v>
      </c>
      <c r="AO34" s="7">
        <f>IF(AL34,AO33-#REF!,AO33)</f>
        <v>6138.0000000000009</v>
      </c>
      <c r="AP34" s="13"/>
      <c r="AQ34" s="7"/>
      <c r="AR34" s="8">
        <f t="shared" si="10"/>
        <v>42685.322916666664</v>
      </c>
      <c r="AS34" s="7">
        <f t="shared" si="11"/>
        <v>0</v>
      </c>
      <c r="AT34" s="7">
        <f t="shared" si="12"/>
        <v>6138.0000000000009</v>
      </c>
      <c r="AV34" s="11"/>
      <c r="AW34" s="8">
        <f t="shared" si="13"/>
        <v>42685.322916666664</v>
      </c>
      <c r="AX34" s="7">
        <f t="shared" si="14"/>
        <v>0</v>
      </c>
      <c r="AY34" s="11">
        <f t="shared" si="15"/>
        <v>6138.0000000000009</v>
      </c>
      <c r="AZ34"/>
      <c r="BA34" s="11"/>
      <c r="BB34" s="8">
        <f t="shared" si="16"/>
        <v>0.2930555555410036</v>
      </c>
      <c r="BC34" s="6">
        <f t="shared" si="17"/>
        <v>437</v>
      </c>
      <c r="BD34" s="11">
        <f t="shared" si="18"/>
        <v>5701.0000000000009</v>
      </c>
      <c r="BE34"/>
      <c r="BF34"/>
    </row>
    <row r="35" spans="1:58" x14ac:dyDescent="0.2">
      <c r="A35" s="6">
        <f>'St5 Input'!A20</f>
        <v>5</v>
      </c>
      <c r="B35" s="6">
        <f>'St5 Input'!B20</f>
        <v>5460</v>
      </c>
      <c r="C35" s="6" t="str">
        <f>'St5 Input'!C20</f>
        <v xml:space="preserve"> Electrical Systems check</v>
      </c>
      <c r="D35" s="6">
        <f>'St5 Input'!D20</f>
        <v>45</v>
      </c>
      <c r="E35" s="6" t="str">
        <f>'St5 Input'!E20</f>
        <v xml:space="preserve"> </v>
      </c>
      <c r="F35" s="8"/>
      <c r="G35" s="13"/>
      <c r="H35" s="11"/>
      <c r="I35" s="8">
        <f t="shared" si="19"/>
        <v>42685.322916666664</v>
      </c>
      <c r="J35" s="11">
        <f t="shared" si="20"/>
        <v>0</v>
      </c>
      <c r="K35" s="11">
        <f t="shared" si="21"/>
        <v>6138.0000000000009</v>
      </c>
      <c r="L35" s="13"/>
      <c r="M35" s="11"/>
      <c r="N35" s="8">
        <f t="shared" si="0"/>
        <v>42685.322916666664</v>
      </c>
      <c r="O35" s="11">
        <f t="shared" si="22"/>
        <v>0</v>
      </c>
      <c r="P35" s="11">
        <f t="shared" si="23"/>
        <v>6138.0000000000009</v>
      </c>
      <c r="Q35" s="15"/>
      <c r="R35" s="7"/>
      <c r="S35" s="8">
        <f t="shared" si="29"/>
        <v>42685.322916666664</v>
      </c>
      <c r="T35" s="7">
        <f t="shared" si="30"/>
        <v>0</v>
      </c>
      <c r="U35" s="11">
        <f t="shared" si="31"/>
        <v>6138.0000000000009</v>
      </c>
      <c r="V35" s="15"/>
      <c r="W35" s="7"/>
      <c r="X35" s="8">
        <f t="shared" si="1"/>
        <v>42685.322916666664</v>
      </c>
      <c r="Y35" s="7">
        <f t="shared" si="24"/>
        <v>0</v>
      </c>
      <c r="Z35" s="11">
        <f t="shared" si="2"/>
        <v>6138.0000000000009</v>
      </c>
      <c r="AA35" s="15"/>
      <c r="AB35" s="7"/>
      <c r="AC35" s="8">
        <f t="shared" si="3"/>
        <v>42685.322916666664</v>
      </c>
      <c r="AD35" s="7">
        <f t="shared" si="4"/>
        <v>0</v>
      </c>
      <c r="AE35" s="11">
        <f t="shared" si="5"/>
        <v>6138.0000000000009</v>
      </c>
      <c r="AF35" s="15"/>
      <c r="AG35" s="7"/>
      <c r="AH35" s="8">
        <f t="shared" si="6"/>
        <v>42685.322916666664</v>
      </c>
      <c r="AI35" s="7">
        <f t="shared" si="7"/>
        <v>0</v>
      </c>
      <c r="AJ35" s="11">
        <f t="shared" si="8"/>
        <v>6138.0000000000009</v>
      </c>
      <c r="AK35" s="13"/>
      <c r="AL35" s="7"/>
      <c r="AM35" s="16">
        <f t="shared" si="9"/>
        <v>42685.322916666664</v>
      </c>
      <c r="AN35" s="7">
        <f t="shared" si="25"/>
        <v>0</v>
      </c>
      <c r="AO35" s="7">
        <f>IF(AL35,AO34-#REF!,AO34)</f>
        <v>6138.0000000000009</v>
      </c>
      <c r="AP35" s="13"/>
      <c r="AQ35" s="7"/>
      <c r="AR35" s="8">
        <f t="shared" si="10"/>
        <v>42685.322916666664</v>
      </c>
      <c r="AS35" s="7">
        <f t="shared" si="11"/>
        <v>0</v>
      </c>
      <c r="AT35" s="7">
        <f t="shared" si="12"/>
        <v>6138.0000000000009</v>
      </c>
      <c r="AV35" s="11"/>
      <c r="AW35" s="8">
        <f t="shared" si="13"/>
        <v>42685.322916666664</v>
      </c>
      <c r="AX35" s="7">
        <f t="shared" si="14"/>
        <v>0</v>
      </c>
      <c r="AY35" s="11">
        <f t="shared" si="15"/>
        <v>6138.0000000000009</v>
      </c>
      <c r="AZ35"/>
      <c r="BA35" s="11"/>
      <c r="BB35" s="8">
        <f t="shared" si="16"/>
        <v>0.2930555555410036</v>
      </c>
      <c r="BC35" s="6">
        <f t="shared" si="17"/>
        <v>437</v>
      </c>
      <c r="BD35" s="11">
        <f t="shared" si="18"/>
        <v>5701.0000000000009</v>
      </c>
      <c r="BE35"/>
      <c r="BF35"/>
    </row>
    <row r="36" spans="1:58" x14ac:dyDescent="0.2">
      <c r="A36" s="6">
        <f>'St5 Input'!A21</f>
        <v>5</v>
      </c>
      <c r="B36" s="6">
        <f>'St5 Input'!B21</f>
        <v>5470</v>
      </c>
      <c r="C36" s="6" t="str">
        <f>'St5 Input'!C21</f>
        <v xml:space="preserve"> functionallity test</v>
      </c>
      <c r="D36" s="6">
        <f>'St5 Input'!D21</f>
        <v>20</v>
      </c>
      <c r="E36" s="6" t="str">
        <f>'St5 Input'!E21</f>
        <v xml:space="preserve"> </v>
      </c>
      <c r="F36" s="8"/>
      <c r="G36" s="13"/>
      <c r="H36" s="11"/>
      <c r="I36" s="8">
        <f t="shared" si="19"/>
        <v>42685.322916666664</v>
      </c>
      <c r="J36" s="11">
        <f t="shared" si="20"/>
        <v>0</v>
      </c>
      <c r="K36" s="11">
        <f t="shared" si="21"/>
        <v>6138.0000000000009</v>
      </c>
      <c r="L36" s="13"/>
      <c r="M36" s="11"/>
      <c r="N36" s="8">
        <f t="shared" si="0"/>
        <v>42685.322916666664</v>
      </c>
      <c r="O36" s="11">
        <f t="shared" si="22"/>
        <v>0</v>
      </c>
      <c r="P36" s="11">
        <f t="shared" si="23"/>
        <v>6138.0000000000009</v>
      </c>
      <c r="Q36" s="15"/>
      <c r="R36" s="7"/>
      <c r="S36" s="8">
        <f t="shared" si="29"/>
        <v>42685.322916666664</v>
      </c>
      <c r="T36" s="7">
        <f t="shared" si="30"/>
        <v>0</v>
      </c>
      <c r="U36" s="11">
        <f t="shared" si="31"/>
        <v>6138.0000000000009</v>
      </c>
      <c r="V36" s="15"/>
      <c r="W36" s="7"/>
      <c r="X36" s="8">
        <f t="shared" si="1"/>
        <v>42685.322916666664</v>
      </c>
      <c r="Y36" s="7">
        <f t="shared" si="24"/>
        <v>0</v>
      </c>
      <c r="Z36" s="11">
        <f t="shared" si="2"/>
        <v>6138.0000000000009</v>
      </c>
      <c r="AA36" s="15"/>
      <c r="AB36" s="7"/>
      <c r="AC36" s="8">
        <f t="shared" si="3"/>
        <v>42685.322916666664</v>
      </c>
      <c r="AD36" s="7">
        <f t="shared" si="4"/>
        <v>0</v>
      </c>
      <c r="AE36" s="11">
        <f t="shared" si="5"/>
        <v>6138.0000000000009</v>
      </c>
      <c r="AF36" s="15"/>
      <c r="AG36" s="7"/>
      <c r="AH36" s="8">
        <f t="shared" si="6"/>
        <v>42685.322916666664</v>
      </c>
      <c r="AI36" s="7">
        <f t="shared" si="7"/>
        <v>0</v>
      </c>
      <c r="AJ36" s="11">
        <f t="shared" si="8"/>
        <v>6138.0000000000009</v>
      </c>
      <c r="AK36" s="13"/>
      <c r="AL36" s="7"/>
      <c r="AM36" s="16">
        <f t="shared" si="9"/>
        <v>42685.322916666664</v>
      </c>
      <c r="AN36" s="7">
        <f t="shared" si="25"/>
        <v>0</v>
      </c>
      <c r="AO36" s="7">
        <f>IF(AL36,AO35-#REF!,AO35)</f>
        <v>6138.0000000000009</v>
      </c>
      <c r="AP36" s="13"/>
      <c r="AQ36" s="7"/>
      <c r="AR36" s="8">
        <f t="shared" si="10"/>
        <v>42685.322916666664</v>
      </c>
      <c r="AS36" s="7">
        <f t="shared" si="11"/>
        <v>0</v>
      </c>
      <c r="AT36" s="7">
        <f t="shared" si="12"/>
        <v>6138.0000000000009</v>
      </c>
      <c r="AV36" s="11"/>
      <c r="AW36" s="8">
        <f t="shared" si="13"/>
        <v>42685.322916666664</v>
      </c>
      <c r="AX36" s="7">
        <f t="shared" si="14"/>
        <v>0</v>
      </c>
      <c r="AY36" s="11">
        <f t="shared" si="15"/>
        <v>6138.0000000000009</v>
      </c>
      <c r="AZ36"/>
      <c r="BA36" s="11"/>
      <c r="BB36" s="8">
        <f t="shared" si="16"/>
        <v>0.2930555555410036</v>
      </c>
      <c r="BC36" s="6">
        <f t="shared" si="17"/>
        <v>437</v>
      </c>
      <c r="BD36" s="11">
        <f t="shared" si="18"/>
        <v>5701.0000000000009</v>
      </c>
      <c r="BE36"/>
      <c r="BF36"/>
    </row>
    <row r="37" spans="1:58" x14ac:dyDescent="0.2">
      <c r="A37" s="6">
        <f>'St5 Input'!A22</f>
        <v>5</v>
      </c>
      <c r="B37" s="6">
        <f>'St5 Input'!B22</f>
        <v>5490</v>
      </c>
      <c r="C37" s="6" t="str">
        <f>'St5 Input'!C22</f>
        <v xml:space="preserve"> Bed Door - RS</v>
      </c>
      <c r="D37" s="6">
        <f>'St5 Input'!D22</f>
        <v>5</v>
      </c>
      <c r="E37" s="6" t="str">
        <f>'St5 Input'!E22</f>
        <v xml:space="preserve"> </v>
      </c>
      <c r="F37" s="8"/>
      <c r="G37" s="13"/>
      <c r="H37" s="11"/>
      <c r="I37" s="8">
        <f t="shared" si="19"/>
        <v>42685.322916666664</v>
      </c>
      <c r="J37" s="11">
        <f t="shared" si="20"/>
        <v>0</v>
      </c>
      <c r="K37" s="11">
        <f t="shared" si="21"/>
        <v>6138.0000000000009</v>
      </c>
      <c r="L37" s="13"/>
      <c r="M37" s="11"/>
      <c r="N37" s="8">
        <f t="shared" si="0"/>
        <v>42685.322916666664</v>
      </c>
      <c r="O37" s="11">
        <f t="shared" si="22"/>
        <v>0</v>
      </c>
      <c r="P37" s="11">
        <f t="shared" si="23"/>
        <v>6138.0000000000009</v>
      </c>
      <c r="Q37" s="15"/>
      <c r="R37" s="7"/>
      <c r="S37" s="8">
        <f t="shared" si="29"/>
        <v>42685.322916666664</v>
      </c>
      <c r="T37" s="7">
        <f t="shared" si="30"/>
        <v>0</v>
      </c>
      <c r="U37" s="11">
        <f t="shared" si="31"/>
        <v>6138.0000000000009</v>
      </c>
      <c r="V37" s="15"/>
      <c r="W37" s="7"/>
      <c r="X37" s="8">
        <f t="shared" si="1"/>
        <v>42685.322916666664</v>
      </c>
      <c r="Y37" s="7">
        <f t="shared" si="24"/>
        <v>0</v>
      </c>
      <c r="Z37" s="11">
        <f t="shared" si="2"/>
        <v>6138.0000000000009</v>
      </c>
      <c r="AA37" s="15"/>
      <c r="AB37" s="7"/>
      <c r="AC37" s="8">
        <f t="shared" si="3"/>
        <v>42685.322916666664</v>
      </c>
      <c r="AD37" s="7">
        <f t="shared" si="4"/>
        <v>0</v>
      </c>
      <c r="AE37" s="11">
        <f t="shared" si="5"/>
        <v>6138.0000000000009</v>
      </c>
      <c r="AF37" s="15"/>
      <c r="AG37" s="7"/>
      <c r="AH37" s="8">
        <f t="shared" si="6"/>
        <v>42685.322916666664</v>
      </c>
      <c r="AI37" s="7">
        <f t="shared" si="7"/>
        <v>0</v>
      </c>
      <c r="AJ37" s="11">
        <f t="shared" si="8"/>
        <v>6138.0000000000009</v>
      </c>
      <c r="AK37" s="13"/>
      <c r="AL37" s="7"/>
      <c r="AM37" s="16">
        <f t="shared" si="9"/>
        <v>42685.322916666664</v>
      </c>
      <c r="AN37" s="7">
        <f t="shared" si="25"/>
        <v>0</v>
      </c>
      <c r="AO37" s="7">
        <f>IF(AL37,AO36-#REF!,AO36)</f>
        <v>6138.0000000000009</v>
      </c>
      <c r="AP37" s="13"/>
      <c r="AQ37" s="7"/>
      <c r="AR37" s="8">
        <f t="shared" si="10"/>
        <v>42685.322916666664</v>
      </c>
      <c r="AS37" s="7">
        <f t="shared" si="11"/>
        <v>0</v>
      </c>
      <c r="AT37" s="7">
        <f t="shared" si="12"/>
        <v>6138.0000000000009</v>
      </c>
      <c r="AV37" s="11"/>
      <c r="AW37" s="8">
        <f t="shared" si="13"/>
        <v>42685.322916666664</v>
      </c>
      <c r="AX37" s="7">
        <f t="shared" si="14"/>
        <v>0</v>
      </c>
      <c r="AY37" s="11">
        <f t="shared" si="15"/>
        <v>6138.0000000000009</v>
      </c>
      <c r="AZ37"/>
      <c r="BA37" s="11"/>
      <c r="BB37" s="8">
        <f t="shared" si="16"/>
        <v>0.2930555555410036</v>
      </c>
      <c r="BC37" s="6">
        <f t="shared" si="17"/>
        <v>437</v>
      </c>
      <c r="BD37" s="11">
        <f t="shared" si="18"/>
        <v>5701.0000000000009</v>
      </c>
      <c r="BE37"/>
      <c r="BF37"/>
    </row>
    <row r="38" spans="1:58" x14ac:dyDescent="0.2">
      <c r="A38" s="6">
        <f>'St5 Input'!A23</f>
        <v>5</v>
      </c>
      <c r="B38" s="6">
        <f>'St5 Input'!B23</f>
        <v>5590</v>
      </c>
      <c r="C38" s="6" t="str">
        <f>'St5 Input'!C23</f>
        <v xml:space="preserve"> Dinette CS - Rear</v>
      </c>
      <c r="D38" s="6">
        <f>'St5 Input'!D23</f>
        <v>5</v>
      </c>
      <c r="E38" s="6" t="str">
        <f>'St5 Input'!E23</f>
        <v xml:space="preserve"> </v>
      </c>
      <c r="F38" s="8"/>
      <c r="G38" s="13"/>
      <c r="H38" s="11"/>
      <c r="I38" s="8">
        <f t="shared" si="19"/>
        <v>42685.322916666664</v>
      </c>
      <c r="J38" s="11">
        <f t="shared" si="20"/>
        <v>0</v>
      </c>
      <c r="K38" s="11">
        <f t="shared" si="21"/>
        <v>6138.0000000000009</v>
      </c>
      <c r="L38" s="13"/>
      <c r="M38" s="11"/>
      <c r="N38" s="8">
        <f t="shared" si="0"/>
        <v>42685.322916666664</v>
      </c>
      <c r="O38" s="11">
        <f t="shared" si="22"/>
        <v>0</v>
      </c>
      <c r="P38" s="11">
        <f t="shared" si="23"/>
        <v>6138.0000000000009</v>
      </c>
      <c r="Q38" s="15"/>
      <c r="R38" s="7"/>
      <c r="S38" s="8">
        <f t="shared" si="29"/>
        <v>42685.322916666664</v>
      </c>
      <c r="T38" s="7">
        <f t="shared" si="30"/>
        <v>0</v>
      </c>
      <c r="U38" s="11">
        <f t="shared" si="31"/>
        <v>6138.0000000000009</v>
      </c>
      <c r="V38" s="15"/>
      <c r="W38" s="7"/>
      <c r="X38" s="8">
        <f t="shared" si="1"/>
        <v>42685.322916666664</v>
      </c>
      <c r="Y38" s="7">
        <f t="shared" si="24"/>
        <v>0</v>
      </c>
      <c r="Z38" s="11">
        <f t="shared" si="2"/>
        <v>6138.0000000000009</v>
      </c>
      <c r="AA38" s="15"/>
      <c r="AB38" s="7"/>
      <c r="AC38" s="8">
        <f t="shared" si="3"/>
        <v>42685.322916666664</v>
      </c>
      <c r="AD38" s="7">
        <f t="shared" si="4"/>
        <v>0</v>
      </c>
      <c r="AE38" s="11">
        <f t="shared" si="5"/>
        <v>6138.0000000000009</v>
      </c>
      <c r="AF38" s="15"/>
      <c r="AG38" s="7"/>
      <c r="AH38" s="8">
        <f t="shared" si="6"/>
        <v>42685.322916666664</v>
      </c>
      <c r="AI38" s="7">
        <f t="shared" si="7"/>
        <v>0</v>
      </c>
      <c r="AJ38" s="11">
        <f t="shared" si="8"/>
        <v>6138.0000000000009</v>
      </c>
      <c r="AK38" s="13"/>
      <c r="AL38" s="7"/>
      <c r="AM38" s="16">
        <f t="shared" si="9"/>
        <v>42685.322916666664</v>
      </c>
      <c r="AN38" s="7">
        <f t="shared" si="25"/>
        <v>0</v>
      </c>
      <c r="AO38" s="7">
        <f>IF(AL38,AO37-#REF!,AO37)</f>
        <v>6138.0000000000009</v>
      </c>
      <c r="AP38" s="13"/>
      <c r="AQ38" s="7"/>
      <c r="AR38" s="8">
        <f t="shared" si="10"/>
        <v>42685.322916666664</v>
      </c>
      <c r="AS38" s="7">
        <f t="shared" si="11"/>
        <v>0</v>
      </c>
      <c r="AT38" s="7">
        <f t="shared" si="12"/>
        <v>6138.0000000000009</v>
      </c>
      <c r="AV38" s="11"/>
      <c r="AW38" s="8">
        <f t="shared" si="13"/>
        <v>42685.322916666664</v>
      </c>
      <c r="AX38" s="7">
        <f t="shared" si="14"/>
        <v>0</v>
      </c>
      <c r="AY38" s="11">
        <f t="shared" si="15"/>
        <v>6138.0000000000009</v>
      </c>
      <c r="AZ38"/>
      <c r="BA38" s="11"/>
      <c r="BB38" s="8">
        <f t="shared" si="16"/>
        <v>0.2930555555410036</v>
      </c>
      <c r="BC38" s="6">
        <f t="shared" si="17"/>
        <v>437</v>
      </c>
      <c r="BD38" s="11">
        <f t="shared" si="18"/>
        <v>5701.0000000000009</v>
      </c>
      <c r="BE38"/>
      <c r="BF38"/>
    </row>
    <row r="39" spans="1:58" x14ac:dyDescent="0.2">
      <c r="A39" s="6">
        <f>'St5 Input'!A24</f>
        <v>5</v>
      </c>
      <c r="B39" s="6">
        <f>'St5 Input'!B24</f>
        <v>5710</v>
      </c>
      <c r="C39" s="6" t="str">
        <f>'St5 Input'!C24</f>
        <v xml:space="preserve"> Inspection / Walk Through</v>
      </c>
      <c r="D39" s="6">
        <f>'St5 Input'!D24</f>
        <v>30</v>
      </c>
      <c r="E39" s="6" t="str">
        <f>'St5 Input'!E24</f>
        <v xml:space="preserve"> </v>
      </c>
      <c r="F39" s="8"/>
      <c r="G39" s="13"/>
      <c r="H39" s="11"/>
      <c r="I39" s="8">
        <f t="shared" si="19"/>
        <v>42685.322916666664</v>
      </c>
      <c r="J39" s="11">
        <f t="shared" si="20"/>
        <v>0</v>
      </c>
      <c r="K39" s="11">
        <f t="shared" si="21"/>
        <v>6138.0000000000009</v>
      </c>
      <c r="L39" s="13"/>
      <c r="M39" s="11"/>
      <c r="N39" s="8">
        <f t="shared" si="0"/>
        <v>42685.322916666664</v>
      </c>
      <c r="O39" s="11">
        <f t="shared" si="22"/>
        <v>0</v>
      </c>
      <c r="P39" s="11">
        <f t="shared" si="23"/>
        <v>6138.0000000000009</v>
      </c>
      <c r="Q39" s="15"/>
      <c r="R39" s="7"/>
      <c r="S39" s="8">
        <f t="shared" si="29"/>
        <v>42685.322916666664</v>
      </c>
      <c r="T39" s="7">
        <f t="shared" si="30"/>
        <v>0</v>
      </c>
      <c r="U39" s="11">
        <f t="shared" si="31"/>
        <v>6138.0000000000009</v>
      </c>
      <c r="V39" s="15"/>
      <c r="W39" s="7"/>
      <c r="X39" s="8">
        <f t="shared" si="1"/>
        <v>42685.322916666664</v>
      </c>
      <c r="Y39" s="7">
        <f t="shared" si="24"/>
        <v>0</v>
      </c>
      <c r="Z39" s="11">
        <f t="shared" si="2"/>
        <v>6138.0000000000009</v>
      </c>
      <c r="AA39" s="15"/>
      <c r="AB39" s="7"/>
      <c r="AC39" s="8">
        <f t="shared" si="3"/>
        <v>42685.322916666664</v>
      </c>
      <c r="AD39" s="7">
        <f t="shared" si="4"/>
        <v>0</v>
      </c>
      <c r="AE39" s="11">
        <f t="shared" si="5"/>
        <v>6138.0000000000009</v>
      </c>
      <c r="AF39" s="15"/>
      <c r="AG39" s="7"/>
      <c r="AH39" s="8">
        <f t="shared" si="6"/>
        <v>42685.322916666664</v>
      </c>
      <c r="AI39" s="7">
        <f t="shared" si="7"/>
        <v>0</v>
      </c>
      <c r="AJ39" s="11">
        <f t="shared" si="8"/>
        <v>6138.0000000000009</v>
      </c>
      <c r="AK39" s="13"/>
      <c r="AL39" s="7"/>
      <c r="AM39" s="16">
        <f t="shared" si="9"/>
        <v>42685.322916666664</v>
      </c>
      <c r="AN39" s="7">
        <f t="shared" si="25"/>
        <v>0</v>
      </c>
      <c r="AO39" s="7">
        <f>IF(AL39,AO38-#REF!,AO38)</f>
        <v>6138.0000000000009</v>
      </c>
      <c r="AP39" s="13"/>
      <c r="AQ39" s="7"/>
      <c r="AR39" s="8">
        <f t="shared" si="10"/>
        <v>42685.322916666664</v>
      </c>
      <c r="AS39" s="7">
        <f t="shared" si="11"/>
        <v>0</v>
      </c>
      <c r="AT39" s="7">
        <f t="shared" si="12"/>
        <v>6138.0000000000009</v>
      </c>
      <c r="AV39" s="11"/>
      <c r="AW39" s="8">
        <f t="shared" si="13"/>
        <v>42685.322916666664</v>
      </c>
      <c r="AX39" s="7">
        <f t="shared" si="14"/>
        <v>0</v>
      </c>
      <c r="AY39" s="11">
        <f t="shared" si="15"/>
        <v>6138.0000000000009</v>
      </c>
      <c r="AZ39"/>
      <c r="BA39" s="11"/>
      <c r="BB39" s="8">
        <f t="shared" si="16"/>
        <v>0.2930555555410036</v>
      </c>
      <c r="BC39" s="6">
        <f t="shared" si="17"/>
        <v>437</v>
      </c>
      <c r="BD39" s="11">
        <f t="shared" si="18"/>
        <v>5701.0000000000009</v>
      </c>
      <c r="BE39"/>
      <c r="BF39"/>
    </row>
    <row r="40" spans="1:58" x14ac:dyDescent="0.2">
      <c r="A40" s="6">
        <f>'St5 Input'!A25</f>
        <v>5</v>
      </c>
      <c r="B40" s="6">
        <f>'St5 Input'!B25</f>
        <v>5720</v>
      </c>
      <c r="C40" s="6" t="str">
        <f>'St5 Input'!C25</f>
        <v xml:space="preserve"> Standard Rework</v>
      </c>
      <c r="D40" s="6">
        <f>'St5 Input'!D25</f>
        <v>300</v>
      </c>
      <c r="E40" s="6" t="str">
        <f>'St5 Input'!E25</f>
        <v xml:space="preserve"> </v>
      </c>
      <c r="F40" s="8"/>
      <c r="G40" s="13"/>
      <c r="H40" s="11"/>
      <c r="I40" s="8">
        <f t="shared" si="19"/>
        <v>42685.322916666664</v>
      </c>
      <c r="J40" s="11">
        <f t="shared" si="20"/>
        <v>0</v>
      </c>
      <c r="K40" s="11">
        <f t="shared" si="21"/>
        <v>6138.0000000000009</v>
      </c>
      <c r="L40" s="13"/>
      <c r="M40" s="11"/>
      <c r="N40" s="8">
        <f t="shared" si="0"/>
        <v>42685.322916666664</v>
      </c>
      <c r="O40" s="11">
        <f t="shared" si="22"/>
        <v>0</v>
      </c>
      <c r="P40" s="11">
        <f t="shared" si="23"/>
        <v>6138.0000000000009</v>
      </c>
      <c r="Q40" s="15"/>
      <c r="R40" s="7"/>
      <c r="S40" s="8">
        <f t="shared" si="29"/>
        <v>42685.322916666664</v>
      </c>
      <c r="T40" s="7">
        <f t="shared" si="30"/>
        <v>0</v>
      </c>
      <c r="U40" s="11">
        <f t="shared" si="31"/>
        <v>6138.0000000000009</v>
      </c>
      <c r="V40" s="15"/>
      <c r="W40" s="7"/>
      <c r="X40" s="8">
        <f t="shared" si="1"/>
        <v>42685.322916666664</v>
      </c>
      <c r="Y40" s="7">
        <f t="shared" si="24"/>
        <v>0</v>
      </c>
      <c r="Z40" s="11">
        <f t="shared" si="2"/>
        <v>6138.0000000000009</v>
      </c>
      <c r="AA40" s="15"/>
      <c r="AB40" s="7"/>
      <c r="AC40" s="8">
        <f t="shared" si="3"/>
        <v>42685.322916666664</v>
      </c>
      <c r="AD40" s="7">
        <f t="shared" si="4"/>
        <v>0</v>
      </c>
      <c r="AE40" s="11">
        <f t="shared" si="5"/>
        <v>6138.0000000000009</v>
      </c>
      <c r="AF40" s="15"/>
      <c r="AG40" s="7"/>
      <c r="AH40" s="8">
        <f t="shared" si="6"/>
        <v>42685.322916666664</v>
      </c>
      <c r="AI40" s="7">
        <f t="shared" si="7"/>
        <v>0</v>
      </c>
      <c r="AJ40" s="11">
        <f t="shared" si="8"/>
        <v>6138.0000000000009</v>
      </c>
      <c r="AK40" s="13"/>
      <c r="AL40" s="7"/>
      <c r="AM40" s="16">
        <f t="shared" si="9"/>
        <v>42685.322916666664</v>
      </c>
      <c r="AN40" s="7">
        <f t="shared" si="25"/>
        <v>0</v>
      </c>
      <c r="AO40" s="7">
        <f>IF(AL40,AO39-#REF!,AO39)</f>
        <v>6138.0000000000009</v>
      </c>
      <c r="AP40" s="13"/>
      <c r="AQ40" s="7"/>
      <c r="AR40" s="8">
        <f t="shared" si="10"/>
        <v>42685.322916666664</v>
      </c>
      <c r="AS40" s="7">
        <f t="shared" si="11"/>
        <v>0</v>
      </c>
      <c r="AT40" s="7">
        <f t="shared" si="12"/>
        <v>6138.0000000000009</v>
      </c>
      <c r="AV40" s="11"/>
      <c r="AW40" s="8">
        <f t="shared" si="13"/>
        <v>42685.322916666664</v>
      </c>
      <c r="AX40" s="7">
        <f t="shared" si="14"/>
        <v>0</v>
      </c>
      <c r="AY40" s="11">
        <f t="shared" si="15"/>
        <v>6138.0000000000009</v>
      </c>
      <c r="AZ40"/>
      <c r="BA40" s="11"/>
      <c r="BB40" s="8">
        <f t="shared" si="16"/>
        <v>0.2930555555410036</v>
      </c>
      <c r="BC40" s="6">
        <f t="shared" si="17"/>
        <v>437</v>
      </c>
      <c r="BD40" s="11">
        <f t="shared" si="18"/>
        <v>5701.0000000000009</v>
      </c>
      <c r="BE40"/>
      <c r="BF40"/>
    </row>
    <row r="41" spans="1:58" x14ac:dyDescent="0.2">
      <c r="A41" s="6"/>
      <c r="B41" s="6"/>
      <c r="C41" s="6"/>
      <c r="D41" s="6"/>
      <c r="E41" s="6">
        <f>SUM(D17:D40)</f>
        <v>852</v>
      </c>
      <c r="F41" s="23">
        <f>E41/E$11</f>
        <v>1.1104594330400781</v>
      </c>
      <c r="G41" s="13"/>
      <c r="H41" s="11"/>
      <c r="I41" s="8">
        <f t="shared" ref="I41:I68" si="32">IF(IF(H41,1,0),IF(IF(MOD((I40+TIME(0,D41,0)),1)&gt;D$1,1,0),IF(IF(MOD((I40+TIME(0,D41,0)),1)&lt;D$4,1,0),I40+TIME(0,D41,0),(MOD(I40+TIME(0,D41,0),1)-D$4)+D$1),"Under"),I40)</f>
        <v>42685.322916666664</v>
      </c>
      <c r="J41" s="11">
        <f t="shared" ref="J41:J68" si="33">IF(H41,J40+D41,J40)</f>
        <v>0</v>
      </c>
      <c r="K41" s="11">
        <f t="shared" ref="K41:K68" si="34">IF(H41,K40-D41,K40)</f>
        <v>6138.0000000000009</v>
      </c>
      <c r="L41" s="13"/>
      <c r="M41" s="11"/>
      <c r="N41" s="8">
        <f t="shared" ref="N41:N68" si="35">IF(IF(M41,1,0),IF(IF(MOD((N40+TIME(0,D41,0)),1)&gt;D$1,1,0),IF(IF(MOD((N40+TIME(0,D41,0)),1)&lt;D$4,1,0),N40+TIME(0,D41,0),(MOD(N40+TIME(0,D41,0),1)-D$4)+D$1),"Under"),N40)</f>
        <v>42685.322916666664</v>
      </c>
      <c r="O41" s="11">
        <f t="shared" ref="O41:O68" si="36">IF(M41,O40+D41,O40)</f>
        <v>0</v>
      </c>
      <c r="P41" s="11">
        <f t="shared" ref="P41:P68" si="37">IF(M41,P40-D41,P40)</f>
        <v>6138.0000000000009</v>
      </c>
      <c r="Q41" s="15"/>
      <c r="R41" s="7"/>
      <c r="S41" s="8">
        <f t="shared" si="29"/>
        <v>42685.322916666664</v>
      </c>
      <c r="T41" s="7">
        <f t="shared" si="30"/>
        <v>0</v>
      </c>
      <c r="U41" s="11">
        <f t="shared" si="31"/>
        <v>6138.0000000000009</v>
      </c>
      <c r="V41" s="15"/>
      <c r="W41" s="7"/>
      <c r="X41" s="8">
        <f t="shared" si="1"/>
        <v>42685.322916666664</v>
      </c>
      <c r="Y41" s="7">
        <f t="shared" si="24"/>
        <v>0</v>
      </c>
      <c r="Z41" s="11">
        <f t="shared" si="2"/>
        <v>6138.0000000000009</v>
      </c>
      <c r="AA41" s="15"/>
      <c r="AB41" s="7"/>
      <c r="AC41" s="8">
        <f t="shared" si="3"/>
        <v>42685.322916666664</v>
      </c>
      <c r="AD41" s="7">
        <f t="shared" si="4"/>
        <v>0</v>
      </c>
      <c r="AE41" s="11">
        <f t="shared" si="5"/>
        <v>6138.0000000000009</v>
      </c>
      <c r="AF41" s="15"/>
      <c r="AG41" s="7"/>
      <c r="AH41" s="8">
        <f t="shared" si="6"/>
        <v>42685.322916666664</v>
      </c>
      <c r="AI41" s="7">
        <f t="shared" si="7"/>
        <v>0</v>
      </c>
      <c r="AJ41" s="11">
        <f t="shared" si="8"/>
        <v>6138.0000000000009</v>
      </c>
      <c r="AK41" s="13"/>
      <c r="AL41" s="7"/>
      <c r="AM41" s="16">
        <f t="shared" si="9"/>
        <v>42685.322916666664</v>
      </c>
      <c r="AN41" s="7">
        <f t="shared" si="25"/>
        <v>0</v>
      </c>
      <c r="AO41" s="7">
        <f>IF(AL41,AO40-#REF!,AO40)</f>
        <v>6138.0000000000009</v>
      </c>
      <c r="AP41" s="13"/>
      <c r="AQ41" s="7"/>
      <c r="AR41" s="8">
        <f t="shared" si="10"/>
        <v>42685.322916666664</v>
      </c>
      <c r="AS41" s="7">
        <f t="shared" si="11"/>
        <v>0</v>
      </c>
      <c r="AT41" s="7">
        <f t="shared" si="12"/>
        <v>6138.0000000000009</v>
      </c>
      <c r="AV41" s="11"/>
      <c r="AW41" s="8">
        <f t="shared" si="13"/>
        <v>42685.322916666664</v>
      </c>
      <c r="AX41" s="7">
        <f t="shared" si="14"/>
        <v>0</v>
      </c>
      <c r="AY41" s="11">
        <f t="shared" si="15"/>
        <v>6138.0000000000009</v>
      </c>
      <c r="AZ41"/>
      <c r="BA41" s="11"/>
      <c r="BB41" s="8">
        <f t="shared" si="16"/>
        <v>0.2930555555410036</v>
      </c>
      <c r="BC41" s="6">
        <f t="shared" si="17"/>
        <v>437</v>
      </c>
      <c r="BD41" s="11">
        <f t="shared" si="18"/>
        <v>5701.0000000000009</v>
      </c>
      <c r="BE41"/>
    </row>
    <row r="42" spans="1:58" x14ac:dyDescent="0.2">
      <c r="A42" s="6">
        <f>'St5 Input'!A27</f>
        <v>4</v>
      </c>
      <c r="B42" s="6">
        <f>'St5 Input'!B27</f>
        <v>4010</v>
      </c>
      <c r="C42" s="6" t="str">
        <f>'St5 Input'!C27</f>
        <v xml:space="preserve"> Finish Water Heater</v>
      </c>
      <c r="D42" s="6">
        <f>'St5 Input'!D27</f>
        <v>10</v>
      </c>
      <c r="E42" s="6" t="str">
        <f>'St5 Input'!E27</f>
        <v xml:space="preserve"> </v>
      </c>
      <c r="F42" s="8"/>
      <c r="G42" s="13"/>
      <c r="H42" s="11"/>
      <c r="I42" s="8">
        <f t="shared" si="32"/>
        <v>42685.322916666664</v>
      </c>
      <c r="J42" s="11">
        <f t="shared" si="33"/>
        <v>0</v>
      </c>
      <c r="K42" s="11">
        <f t="shared" si="34"/>
        <v>6138.0000000000009</v>
      </c>
      <c r="L42" s="13"/>
      <c r="M42" s="11"/>
      <c r="N42" s="8">
        <f t="shared" si="35"/>
        <v>42685.322916666664</v>
      </c>
      <c r="O42" s="11">
        <f t="shared" si="36"/>
        <v>0</v>
      </c>
      <c r="P42" s="11">
        <f t="shared" si="37"/>
        <v>6138.0000000000009</v>
      </c>
      <c r="Q42" s="15"/>
      <c r="R42" s="7"/>
      <c r="S42" s="8">
        <f t="shared" si="29"/>
        <v>42685.322916666664</v>
      </c>
      <c r="T42" s="7">
        <f t="shared" si="30"/>
        <v>0</v>
      </c>
      <c r="U42" s="11">
        <f t="shared" si="31"/>
        <v>6138.0000000000009</v>
      </c>
      <c r="V42" s="15"/>
      <c r="W42" s="7"/>
      <c r="X42" s="8">
        <f t="shared" si="1"/>
        <v>42685.322916666664</v>
      </c>
      <c r="Y42" s="7">
        <f t="shared" si="24"/>
        <v>0</v>
      </c>
      <c r="Z42" s="11">
        <f t="shared" si="2"/>
        <v>6138.0000000000009</v>
      </c>
      <c r="AA42" s="15"/>
      <c r="AB42" s="7"/>
      <c r="AC42" s="8">
        <f t="shared" si="3"/>
        <v>42685.322916666664</v>
      </c>
      <c r="AD42" s="7">
        <f t="shared" si="4"/>
        <v>0</v>
      </c>
      <c r="AE42" s="11">
        <f t="shared" si="5"/>
        <v>6138.0000000000009</v>
      </c>
      <c r="AF42" s="15"/>
      <c r="AG42" s="7"/>
      <c r="AH42" s="8">
        <f t="shared" si="6"/>
        <v>42685.322916666664</v>
      </c>
      <c r="AI42" s="7">
        <f t="shared" si="7"/>
        <v>0</v>
      </c>
      <c r="AJ42" s="11">
        <f t="shared" si="8"/>
        <v>6138.0000000000009</v>
      </c>
      <c r="AK42" s="13"/>
      <c r="AL42" s="7"/>
      <c r="AM42" s="16">
        <f t="shared" si="9"/>
        <v>42685.322916666664</v>
      </c>
      <c r="AN42" s="7">
        <f t="shared" si="25"/>
        <v>0</v>
      </c>
      <c r="AO42" s="7">
        <f>IF(AL42,AO41-#REF!,AO41)</f>
        <v>6138.0000000000009</v>
      </c>
      <c r="AP42" s="13"/>
      <c r="AQ42" s="7"/>
      <c r="AR42" s="8">
        <f t="shared" si="10"/>
        <v>42685.322916666664</v>
      </c>
      <c r="AS42" s="7">
        <f t="shared" si="11"/>
        <v>0</v>
      </c>
      <c r="AT42" s="7">
        <f t="shared" si="12"/>
        <v>6138.0000000000009</v>
      </c>
      <c r="AV42" s="11"/>
      <c r="AW42" s="8">
        <f t="shared" si="13"/>
        <v>42685.322916666664</v>
      </c>
      <c r="AX42" s="7">
        <f t="shared" si="14"/>
        <v>0</v>
      </c>
      <c r="AY42" s="11">
        <f t="shared" si="15"/>
        <v>6138.0000000000009</v>
      </c>
      <c r="AZ42"/>
      <c r="BA42" s="11"/>
      <c r="BB42" s="8">
        <f t="shared" si="16"/>
        <v>0.2930555555410036</v>
      </c>
      <c r="BC42" s="6">
        <f t="shared" si="17"/>
        <v>437</v>
      </c>
      <c r="BD42" s="11">
        <f t="shared" si="18"/>
        <v>5701.0000000000009</v>
      </c>
      <c r="BE42"/>
    </row>
    <row r="43" spans="1:58" x14ac:dyDescent="0.2">
      <c r="A43" s="6">
        <f>'St5 Input'!A28</f>
        <v>4</v>
      </c>
      <c r="B43" s="6">
        <f>'St5 Input'!B28</f>
        <v>4020</v>
      </c>
      <c r="C43" s="6" t="str">
        <f>'St5 Input'!C28</f>
        <v xml:space="preserve"> Outside Water Fill</v>
      </c>
      <c r="D43" s="6">
        <f>'St5 Input'!D28</f>
        <v>6</v>
      </c>
      <c r="E43" s="6" t="str">
        <f>'St5 Input'!E28</f>
        <v xml:space="preserve"> </v>
      </c>
      <c r="F43" s="8"/>
      <c r="G43" s="13"/>
      <c r="H43" s="11"/>
      <c r="I43" s="8">
        <f t="shared" si="32"/>
        <v>42685.322916666664</v>
      </c>
      <c r="J43" s="11">
        <f t="shared" si="33"/>
        <v>0</v>
      </c>
      <c r="K43" s="11">
        <f t="shared" si="34"/>
        <v>6138.0000000000009</v>
      </c>
      <c r="L43" s="13"/>
      <c r="M43" s="11"/>
      <c r="N43" s="8">
        <f t="shared" si="35"/>
        <v>42685.322916666664</v>
      </c>
      <c r="O43" s="11">
        <f t="shared" si="36"/>
        <v>0</v>
      </c>
      <c r="P43" s="11">
        <f t="shared" si="37"/>
        <v>6138.0000000000009</v>
      </c>
      <c r="Q43" s="15"/>
      <c r="R43" s="7"/>
      <c r="S43" s="8">
        <f t="shared" si="29"/>
        <v>42685.322916666664</v>
      </c>
      <c r="T43" s="7">
        <f t="shared" si="30"/>
        <v>0</v>
      </c>
      <c r="U43" s="11">
        <f t="shared" si="31"/>
        <v>6138.0000000000009</v>
      </c>
      <c r="V43" s="15"/>
      <c r="W43" s="7"/>
      <c r="X43" s="8">
        <f t="shared" si="1"/>
        <v>42685.322916666664</v>
      </c>
      <c r="Y43" s="7">
        <f t="shared" si="24"/>
        <v>0</v>
      </c>
      <c r="Z43" s="11">
        <f t="shared" si="2"/>
        <v>6138.0000000000009</v>
      </c>
      <c r="AA43" s="15"/>
      <c r="AB43" s="7"/>
      <c r="AC43" s="8">
        <f t="shared" si="3"/>
        <v>42685.322916666664</v>
      </c>
      <c r="AD43" s="7">
        <f t="shared" si="4"/>
        <v>0</v>
      </c>
      <c r="AE43" s="11">
        <f t="shared" si="5"/>
        <v>6138.0000000000009</v>
      </c>
      <c r="AF43" s="15"/>
      <c r="AG43" s="7"/>
      <c r="AH43" s="8">
        <f t="shared" si="6"/>
        <v>42685.322916666664</v>
      </c>
      <c r="AI43" s="7">
        <f t="shared" si="7"/>
        <v>0</v>
      </c>
      <c r="AJ43" s="11">
        <f t="shared" si="8"/>
        <v>6138.0000000000009</v>
      </c>
      <c r="AK43" s="13"/>
      <c r="AL43" s="7"/>
      <c r="AM43" s="16">
        <f t="shared" si="9"/>
        <v>42685.322916666664</v>
      </c>
      <c r="AN43" s="7">
        <f t="shared" si="25"/>
        <v>0</v>
      </c>
      <c r="AO43" s="7">
        <f>IF(AL43,AO42-#REF!,AO42)</f>
        <v>6138.0000000000009</v>
      </c>
      <c r="AP43" s="13"/>
      <c r="AQ43" s="7"/>
      <c r="AR43" s="8">
        <f t="shared" si="10"/>
        <v>42685.322916666664</v>
      </c>
      <c r="AS43" s="7">
        <f t="shared" si="11"/>
        <v>0</v>
      </c>
      <c r="AT43" s="7">
        <f t="shared" si="12"/>
        <v>6138.0000000000009</v>
      </c>
      <c r="AV43" s="11"/>
      <c r="AW43" s="8">
        <f t="shared" si="13"/>
        <v>42685.322916666664</v>
      </c>
      <c r="AX43" s="7">
        <f t="shared" si="14"/>
        <v>0</v>
      </c>
      <c r="AY43" s="11">
        <f t="shared" si="15"/>
        <v>6138.0000000000009</v>
      </c>
      <c r="AZ43"/>
      <c r="BA43" s="11"/>
      <c r="BB43" s="8">
        <f t="shared" si="16"/>
        <v>0.2930555555410036</v>
      </c>
      <c r="BC43" s="6">
        <f t="shared" si="17"/>
        <v>437</v>
      </c>
      <c r="BD43" s="11">
        <f t="shared" si="18"/>
        <v>5701.0000000000009</v>
      </c>
      <c r="BE43"/>
    </row>
    <row r="44" spans="1:58" x14ac:dyDescent="0.2">
      <c r="A44" s="6">
        <f>'St5 Input'!A29</f>
        <v>4</v>
      </c>
      <c r="B44" s="6">
        <f>'St5 Input'!B29</f>
        <v>4040</v>
      </c>
      <c r="C44" s="6" t="str">
        <f>'St5 Input'!C29</f>
        <v xml:space="preserve"> LP Tray and Tanks</v>
      </c>
      <c r="D44" s="6">
        <f>'St5 Input'!D29</f>
        <v>7</v>
      </c>
      <c r="E44" s="6" t="str">
        <f>'St5 Input'!E29</f>
        <v xml:space="preserve"> </v>
      </c>
      <c r="F44" s="8"/>
      <c r="G44" s="13"/>
      <c r="H44" s="11"/>
      <c r="I44" s="8">
        <f t="shared" si="32"/>
        <v>42685.322916666664</v>
      </c>
      <c r="J44" s="11">
        <f t="shared" si="33"/>
        <v>0</v>
      </c>
      <c r="K44" s="11">
        <f t="shared" si="34"/>
        <v>6138.0000000000009</v>
      </c>
      <c r="L44" s="13"/>
      <c r="M44" s="11"/>
      <c r="N44" s="8">
        <f t="shared" si="35"/>
        <v>42685.322916666664</v>
      </c>
      <c r="O44" s="11">
        <f t="shared" si="36"/>
        <v>0</v>
      </c>
      <c r="P44" s="11">
        <f t="shared" si="37"/>
        <v>6138.0000000000009</v>
      </c>
      <c r="Q44" s="15"/>
      <c r="R44" s="7"/>
      <c r="S44" s="8">
        <f t="shared" si="29"/>
        <v>42685.322916666664</v>
      </c>
      <c r="T44" s="7">
        <f t="shared" si="30"/>
        <v>0</v>
      </c>
      <c r="U44" s="11">
        <f t="shared" si="31"/>
        <v>6138.0000000000009</v>
      </c>
      <c r="V44" s="15"/>
      <c r="W44" s="7"/>
      <c r="X44" s="8">
        <f t="shared" si="1"/>
        <v>42685.322916666664</v>
      </c>
      <c r="Y44" s="7">
        <f t="shared" si="24"/>
        <v>0</v>
      </c>
      <c r="Z44" s="11">
        <f t="shared" si="2"/>
        <v>6138.0000000000009</v>
      </c>
      <c r="AA44" s="15"/>
      <c r="AB44" s="7"/>
      <c r="AC44" s="8">
        <f t="shared" si="3"/>
        <v>42685.322916666664</v>
      </c>
      <c r="AD44" s="7">
        <f t="shared" si="4"/>
        <v>0</v>
      </c>
      <c r="AE44" s="11">
        <f t="shared" si="5"/>
        <v>6138.0000000000009</v>
      </c>
      <c r="AF44" s="15"/>
      <c r="AG44" s="7"/>
      <c r="AH44" s="8">
        <f t="shared" si="6"/>
        <v>42685.322916666664</v>
      </c>
      <c r="AI44" s="7">
        <f t="shared" si="7"/>
        <v>0</v>
      </c>
      <c r="AJ44" s="11">
        <f t="shared" si="8"/>
        <v>6138.0000000000009</v>
      </c>
      <c r="AK44" s="13"/>
      <c r="AL44" s="7"/>
      <c r="AM44" s="16">
        <f t="shared" si="9"/>
        <v>42685.322916666664</v>
      </c>
      <c r="AN44" s="7">
        <f t="shared" si="25"/>
        <v>0</v>
      </c>
      <c r="AO44" s="7">
        <f>IF(AL44,AO43-#REF!,AO43)</f>
        <v>6138.0000000000009</v>
      </c>
      <c r="AP44" s="13"/>
      <c r="AQ44" s="7"/>
      <c r="AR44" s="8">
        <f t="shared" si="10"/>
        <v>42685.322916666664</v>
      </c>
      <c r="AS44" s="7">
        <f t="shared" si="11"/>
        <v>0</v>
      </c>
      <c r="AT44" s="7">
        <f t="shared" si="12"/>
        <v>6138.0000000000009</v>
      </c>
      <c r="AV44" s="11"/>
      <c r="AW44" s="8">
        <f t="shared" si="13"/>
        <v>42685.322916666664</v>
      </c>
      <c r="AX44" s="7">
        <f t="shared" si="14"/>
        <v>0</v>
      </c>
      <c r="AY44" s="11">
        <f t="shared" si="15"/>
        <v>6138.0000000000009</v>
      </c>
      <c r="AZ44"/>
      <c r="BA44" s="11"/>
      <c r="BB44" s="8">
        <f t="shared" si="16"/>
        <v>0.2930555555410036</v>
      </c>
      <c r="BC44" s="6">
        <f t="shared" si="17"/>
        <v>437</v>
      </c>
      <c r="BD44" s="11">
        <f t="shared" si="18"/>
        <v>5701.0000000000009</v>
      </c>
      <c r="BE44"/>
    </row>
    <row r="45" spans="1:58" x14ac:dyDescent="0.2">
      <c r="A45" s="6">
        <f>'St5 Input'!A30</f>
        <v>4</v>
      </c>
      <c r="B45" s="6">
        <f>'St5 Input'!B30</f>
        <v>4050</v>
      </c>
      <c r="C45" s="6" t="str">
        <f>'St5 Input'!C30</f>
        <v xml:space="preserve"> install intellipower</v>
      </c>
      <c r="D45" s="6">
        <f>'St5 Input'!D30</f>
        <v>120</v>
      </c>
      <c r="E45" s="6" t="str">
        <f>'St5 Input'!E30</f>
        <v xml:space="preserve"> </v>
      </c>
      <c r="F45" s="8"/>
      <c r="G45" s="13"/>
      <c r="H45" s="11"/>
      <c r="I45" s="8">
        <f t="shared" si="32"/>
        <v>42685.322916666664</v>
      </c>
      <c r="J45" s="11">
        <f t="shared" si="33"/>
        <v>0</v>
      </c>
      <c r="K45" s="11">
        <f t="shared" si="34"/>
        <v>6138.0000000000009</v>
      </c>
      <c r="L45" s="13"/>
      <c r="M45" s="11"/>
      <c r="N45" s="8">
        <f t="shared" si="35"/>
        <v>42685.322916666664</v>
      </c>
      <c r="O45" s="11">
        <f t="shared" si="36"/>
        <v>0</v>
      </c>
      <c r="P45" s="11">
        <f t="shared" si="37"/>
        <v>6138.0000000000009</v>
      </c>
      <c r="Q45" s="15"/>
      <c r="R45" s="7"/>
      <c r="S45" s="8">
        <f t="shared" si="29"/>
        <v>42685.322916666664</v>
      </c>
      <c r="T45" s="7">
        <f t="shared" si="30"/>
        <v>0</v>
      </c>
      <c r="U45" s="11">
        <f t="shared" si="31"/>
        <v>6138.0000000000009</v>
      </c>
      <c r="V45" s="15"/>
      <c r="W45" s="7"/>
      <c r="X45" s="8">
        <f t="shared" si="1"/>
        <v>42685.322916666664</v>
      </c>
      <c r="Y45" s="7">
        <f t="shared" si="24"/>
        <v>0</v>
      </c>
      <c r="Z45" s="11">
        <f t="shared" si="2"/>
        <v>6138.0000000000009</v>
      </c>
      <c r="AA45" s="15"/>
      <c r="AB45" s="7"/>
      <c r="AC45" s="8">
        <f t="shared" si="3"/>
        <v>42685.322916666664</v>
      </c>
      <c r="AD45" s="7">
        <f t="shared" si="4"/>
        <v>0</v>
      </c>
      <c r="AE45" s="11">
        <f t="shared" si="5"/>
        <v>6138.0000000000009</v>
      </c>
      <c r="AF45" s="15"/>
      <c r="AG45" s="7"/>
      <c r="AH45" s="8">
        <f t="shared" si="6"/>
        <v>42685.322916666664</v>
      </c>
      <c r="AI45" s="7">
        <f t="shared" si="7"/>
        <v>0</v>
      </c>
      <c r="AJ45" s="11">
        <f t="shared" si="8"/>
        <v>6138.0000000000009</v>
      </c>
      <c r="AK45" s="13"/>
      <c r="AL45" s="7"/>
      <c r="AM45" s="16">
        <f t="shared" si="9"/>
        <v>42685.322916666664</v>
      </c>
      <c r="AN45" s="7">
        <f t="shared" si="25"/>
        <v>0</v>
      </c>
      <c r="AO45" s="7">
        <f>IF(AL45,AO44-#REF!,AO44)</f>
        <v>6138.0000000000009</v>
      </c>
      <c r="AP45" s="13"/>
      <c r="AQ45" s="7"/>
      <c r="AR45" s="8">
        <f t="shared" si="10"/>
        <v>42685.322916666664</v>
      </c>
      <c r="AS45" s="7">
        <f t="shared" si="11"/>
        <v>0</v>
      </c>
      <c r="AT45" s="7">
        <f t="shared" si="12"/>
        <v>6138.0000000000009</v>
      </c>
      <c r="AV45" s="11"/>
      <c r="AW45" s="8">
        <f t="shared" si="13"/>
        <v>42685.322916666664</v>
      </c>
      <c r="AX45" s="7">
        <f t="shared" si="14"/>
        <v>0</v>
      </c>
      <c r="AY45" s="11">
        <f t="shared" si="15"/>
        <v>6138.0000000000009</v>
      </c>
      <c r="AZ45"/>
      <c r="BA45" s="11"/>
      <c r="BB45" s="8">
        <f t="shared" si="16"/>
        <v>0.2930555555410036</v>
      </c>
      <c r="BC45" s="6">
        <f t="shared" si="17"/>
        <v>437</v>
      </c>
      <c r="BD45" s="11">
        <f t="shared" si="18"/>
        <v>5701.0000000000009</v>
      </c>
      <c r="BE45"/>
    </row>
    <row r="46" spans="1:58" x14ac:dyDescent="0.2">
      <c r="A46" s="6">
        <f>'St5 Input'!A31</f>
        <v>4</v>
      </c>
      <c r="B46" s="6">
        <f>'St5 Input'!B31</f>
        <v>4060</v>
      </c>
      <c r="C46" s="6" t="str">
        <f>'St5 Input'!C31</f>
        <v xml:space="preserve"> install battery disconnect &amp; divider panal</v>
      </c>
      <c r="D46" s="6">
        <f>'St5 Input'!D31</f>
        <v>20</v>
      </c>
      <c r="E46" s="6" t="str">
        <f>'St5 Input'!E31</f>
        <v xml:space="preserve"> </v>
      </c>
      <c r="F46" s="8"/>
      <c r="G46" s="13"/>
      <c r="H46" s="11"/>
      <c r="I46" s="8">
        <f t="shared" si="32"/>
        <v>42685.322916666664</v>
      </c>
      <c r="J46" s="11">
        <f t="shared" si="33"/>
        <v>0</v>
      </c>
      <c r="K46" s="11">
        <f t="shared" si="34"/>
        <v>6138.0000000000009</v>
      </c>
      <c r="L46" s="13"/>
      <c r="M46" s="11"/>
      <c r="N46" s="8">
        <f t="shared" si="35"/>
        <v>42685.322916666664</v>
      </c>
      <c r="O46" s="11">
        <f t="shared" si="36"/>
        <v>0</v>
      </c>
      <c r="P46" s="11">
        <f t="shared" si="37"/>
        <v>6138.0000000000009</v>
      </c>
      <c r="Q46" s="15"/>
      <c r="R46" s="7"/>
      <c r="S46" s="8">
        <f t="shared" si="29"/>
        <v>42685.322916666664</v>
      </c>
      <c r="T46" s="7">
        <f t="shared" si="30"/>
        <v>0</v>
      </c>
      <c r="U46" s="11">
        <f t="shared" si="31"/>
        <v>6138.0000000000009</v>
      </c>
      <c r="V46" s="15"/>
      <c r="W46" s="7"/>
      <c r="X46" s="8">
        <f t="shared" si="1"/>
        <v>42685.322916666664</v>
      </c>
      <c r="Y46" s="7">
        <f t="shared" si="24"/>
        <v>0</v>
      </c>
      <c r="Z46" s="11">
        <f t="shared" si="2"/>
        <v>6138.0000000000009</v>
      </c>
      <c r="AA46" s="15"/>
      <c r="AB46" s="7"/>
      <c r="AC46" s="8">
        <f t="shared" si="3"/>
        <v>42685.322916666664</v>
      </c>
      <c r="AD46" s="7">
        <f t="shared" si="4"/>
        <v>0</v>
      </c>
      <c r="AE46" s="11">
        <f t="shared" si="5"/>
        <v>6138.0000000000009</v>
      </c>
      <c r="AF46" s="15"/>
      <c r="AG46" s="7"/>
      <c r="AH46" s="8">
        <f t="shared" si="6"/>
        <v>42685.322916666664</v>
      </c>
      <c r="AI46" s="7">
        <f t="shared" si="7"/>
        <v>0</v>
      </c>
      <c r="AJ46" s="11">
        <f t="shared" si="8"/>
        <v>6138.0000000000009</v>
      </c>
      <c r="AK46" s="13"/>
      <c r="AL46" s="7"/>
      <c r="AM46" s="16">
        <f t="shared" si="9"/>
        <v>42685.322916666664</v>
      </c>
      <c r="AN46" s="7">
        <f t="shared" si="25"/>
        <v>0</v>
      </c>
      <c r="AO46" s="7">
        <f>IF(AL46,AO45-#REF!,AO45)</f>
        <v>6138.0000000000009</v>
      </c>
      <c r="AP46" s="13"/>
      <c r="AQ46" s="7"/>
      <c r="AR46" s="8">
        <f t="shared" si="10"/>
        <v>42685.322916666664</v>
      </c>
      <c r="AS46" s="7">
        <f t="shared" si="11"/>
        <v>0</v>
      </c>
      <c r="AT46" s="7">
        <f t="shared" si="12"/>
        <v>6138.0000000000009</v>
      </c>
      <c r="AV46" s="11"/>
      <c r="AW46" s="8">
        <f t="shared" si="13"/>
        <v>42685.322916666664</v>
      </c>
      <c r="AX46" s="7">
        <f t="shared" si="14"/>
        <v>0</v>
      </c>
      <c r="AY46" s="11">
        <f t="shared" si="15"/>
        <v>6138.0000000000009</v>
      </c>
      <c r="AZ46"/>
      <c r="BA46" s="11"/>
      <c r="BB46" s="8">
        <f t="shared" si="16"/>
        <v>0.2930555555410036</v>
      </c>
      <c r="BC46" s="6">
        <f t="shared" si="17"/>
        <v>437</v>
      </c>
      <c r="BD46" s="11">
        <f t="shared" si="18"/>
        <v>5701.0000000000009</v>
      </c>
      <c r="BE46"/>
    </row>
    <row r="47" spans="1:58" x14ac:dyDescent="0.2">
      <c r="A47" s="6">
        <f>'St5 Input'!A32</f>
        <v>3</v>
      </c>
      <c r="B47" s="6">
        <f>'St5 Input'!B32</f>
        <v>4080</v>
      </c>
      <c r="C47" s="6" t="str">
        <f>'St5 Input'!C32</f>
        <v xml:space="preserve"> Interior Hook Up</v>
      </c>
      <c r="D47" s="6">
        <f>'St5 Input'!D32</f>
        <v>120</v>
      </c>
      <c r="E47" s="6" t="str">
        <f>'St5 Input'!E32</f>
        <v xml:space="preserve"> </v>
      </c>
      <c r="F47" s="8"/>
      <c r="G47" s="13"/>
      <c r="H47" s="11"/>
      <c r="I47" s="8">
        <f t="shared" si="32"/>
        <v>42685.322916666664</v>
      </c>
      <c r="J47" s="11">
        <f t="shared" si="33"/>
        <v>0</v>
      </c>
      <c r="K47" s="11">
        <f t="shared" si="34"/>
        <v>6138.0000000000009</v>
      </c>
      <c r="L47" s="13"/>
      <c r="M47" s="11"/>
      <c r="N47" s="8">
        <f t="shared" si="35"/>
        <v>42685.322916666664</v>
      </c>
      <c r="O47" s="11">
        <f t="shared" si="36"/>
        <v>0</v>
      </c>
      <c r="P47" s="11">
        <f t="shared" si="37"/>
        <v>6138.0000000000009</v>
      </c>
      <c r="Q47" s="15"/>
      <c r="R47" s="7"/>
      <c r="S47" s="8">
        <f t="shared" si="29"/>
        <v>42685.322916666664</v>
      </c>
      <c r="T47" s="7">
        <f t="shared" si="30"/>
        <v>0</v>
      </c>
      <c r="U47" s="11">
        <f t="shared" si="31"/>
        <v>6138.0000000000009</v>
      </c>
      <c r="V47" s="15"/>
      <c r="W47" s="7"/>
      <c r="X47" s="8">
        <f t="shared" si="1"/>
        <v>42685.322916666664</v>
      </c>
      <c r="Y47" s="7">
        <f t="shared" si="24"/>
        <v>0</v>
      </c>
      <c r="Z47" s="11">
        <f t="shared" si="2"/>
        <v>6138.0000000000009</v>
      </c>
      <c r="AA47" s="15"/>
      <c r="AB47" s="7"/>
      <c r="AC47" s="8">
        <f t="shared" si="3"/>
        <v>42685.322916666664</v>
      </c>
      <c r="AD47" s="7">
        <f t="shared" si="4"/>
        <v>0</v>
      </c>
      <c r="AE47" s="11">
        <f t="shared" si="5"/>
        <v>6138.0000000000009</v>
      </c>
      <c r="AF47" s="15"/>
      <c r="AG47" s="7"/>
      <c r="AH47" s="8">
        <f t="shared" si="6"/>
        <v>42685.322916666664</v>
      </c>
      <c r="AI47" s="7">
        <f t="shared" si="7"/>
        <v>0</v>
      </c>
      <c r="AJ47" s="11">
        <f t="shared" si="8"/>
        <v>6138.0000000000009</v>
      </c>
      <c r="AK47" s="13"/>
      <c r="AL47" s="7"/>
      <c r="AM47" s="16">
        <f t="shared" si="9"/>
        <v>42685.322916666664</v>
      </c>
      <c r="AN47" s="7">
        <f t="shared" si="25"/>
        <v>0</v>
      </c>
      <c r="AO47" s="7">
        <f>IF(AL47,AO46-#REF!,AO46)</f>
        <v>6138.0000000000009</v>
      </c>
      <c r="AP47" s="13"/>
      <c r="AQ47" s="7"/>
      <c r="AR47" s="8">
        <f t="shared" si="10"/>
        <v>42685.322916666664</v>
      </c>
      <c r="AS47" s="7">
        <f t="shared" si="11"/>
        <v>0</v>
      </c>
      <c r="AT47" s="7">
        <f t="shared" si="12"/>
        <v>6138.0000000000009</v>
      </c>
      <c r="AV47" s="11"/>
      <c r="AW47" s="8">
        <f t="shared" si="13"/>
        <v>42685.322916666664</v>
      </c>
      <c r="AX47" s="7">
        <f t="shared" si="14"/>
        <v>0</v>
      </c>
      <c r="AY47" s="11">
        <f t="shared" si="15"/>
        <v>6138.0000000000009</v>
      </c>
      <c r="AZ47"/>
      <c r="BA47" s="11"/>
      <c r="BB47" s="8">
        <f t="shared" si="16"/>
        <v>0.2930555555410036</v>
      </c>
      <c r="BC47" s="6">
        <f t="shared" si="17"/>
        <v>437</v>
      </c>
      <c r="BD47" s="11">
        <f t="shared" si="18"/>
        <v>5701.0000000000009</v>
      </c>
      <c r="BE47"/>
    </row>
    <row r="48" spans="1:58" x14ac:dyDescent="0.2">
      <c r="A48" s="6">
        <f>'St5 Input'!A33</f>
        <v>4</v>
      </c>
      <c r="B48" s="6">
        <f>'St5 Input'!B33</f>
        <v>4100</v>
      </c>
      <c r="C48" s="6" t="str">
        <f>'St5 Input'!C33</f>
        <v xml:space="preserve"> Trim Exterior Metal for Wheel Wells (8.5' wide only)</v>
      </c>
      <c r="D48" s="6" t="str">
        <f>'St5 Input'!D33</f>
        <v xml:space="preserve"> </v>
      </c>
      <c r="E48" s="6" t="str">
        <f>'St5 Input'!E33</f>
        <v xml:space="preserve"> </v>
      </c>
      <c r="F48" s="8"/>
      <c r="G48" s="13"/>
      <c r="H48" s="11"/>
      <c r="I48" s="8">
        <f t="shared" si="32"/>
        <v>42685.322916666664</v>
      </c>
      <c r="J48" s="11">
        <f t="shared" si="33"/>
        <v>0</v>
      </c>
      <c r="K48" s="11">
        <f t="shared" si="34"/>
        <v>6138.0000000000009</v>
      </c>
      <c r="L48" s="13"/>
      <c r="M48" s="11"/>
      <c r="N48" s="8">
        <f t="shared" si="35"/>
        <v>42685.322916666664</v>
      </c>
      <c r="O48" s="11">
        <f t="shared" si="36"/>
        <v>0</v>
      </c>
      <c r="P48" s="11">
        <f t="shared" si="37"/>
        <v>6138.0000000000009</v>
      </c>
      <c r="Q48" s="15"/>
      <c r="R48" s="7"/>
      <c r="S48" s="8">
        <f t="shared" si="29"/>
        <v>42685.322916666664</v>
      </c>
      <c r="T48" s="7">
        <f t="shared" si="30"/>
        <v>0</v>
      </c>
      <c r="U48" s="11">
        <f t="shared" si="31"/>
        <v>6138.0000000000009</v>
      </c>
      <c r="V48" s="15"/>
      <c r="W48" s="7"/>
      <c r="X48" s="8">
        <f t="shared" si="1"/>
        <v>42685.322916666664</v>
      </c>
      <c r="Y48" s="7">
        <f t="shared" si="24"/>
        <v>0</v>
      </c>
      <c r="Z48" s="11">
        <f t="shared" si="2"/>
        <v>6138.0000000000009</v>
      </c>
      <c r="AA48" s="15"/>
      <c r="AB48" s="7"/>
      <c r="AC48" s="8">
        <f t="shared" si="3"/>
        <v>42685.322916666664</v>
      </c>
      <c r="AD48" s="7">
        <f t="shared" si="4"/>
        <v>0</v>
      </c>
      <c r="AE48" s="11">
        <f t="shared" si="5"/>
        <v>6138.0000000000009</v>
      </c>
      <c r="AF48" s="15"/>
      <c r="AG48" s="7"/>
      <c r="AH48" s="8">
        <f t="shared" si="6"/>
        <v>42685.322916666664</v>
      </c>
      <c r="AI48" s="7">
        <f t="shared" si="7"/>
        <v>0</v>
      </c>
      <c r="AJ48" s="11">
        <f t="shared" si="8"/>
        <v>6138.0000000000009</v>
      </c>
      <c r="AK48" s="13"/>
      <c r="AL48" s="7"/>
      <c r="AM48" s="16">
        <f t="shared" si="9"/>
        <v>42685.322916666664</v>
      </c>
      <c r="AN48" s="7">
        <f t="shared" si="25"/>
        <v>0</v>
      </c>
      <c r="AO48" s="7">
        <f>IF(AL48,AO47-#REF!,AO47)</f>
        <v>6138.0000000000009</v>
      </c>
      <c r="AP48" s="13"/>
      <c r="AQ48" s="7"/>
      <c r="AR48" s="8">
        <f t="shared" si="10"/>
        <v>42685.322916666664</v>
      </c>
      <c r="AS48" s="7">
        <f t="shared" si="11"/>
        <v>0</v>
      </c>
      <c r="AT48" s="7">
        <f t="shared" si="12"/>
        <v>6138.0000000000009</v>
      </c>
      <c r="AV48" s="11"/>
      <c r="AW48" s="8">
        <f t="shared" si="13"/>
        <v>42685.322916666664</v>
      </c>
      <c r="AX48" s="7">
        <f t="shared" si="14"/>
        <v>0</v>
      </c>
      <c r="AY48" s="11">
        <f t="shared" si="15"/>
        <v>6138.0000000000009</v>
      </c>
      <c r="AZ48"/>
      <c r="BA48" s="11"/>
      <c r="BB48" s="8">
        <f t="shared" si="16"/>
        <v>0.2930555555410036</v>
      </c>
      <c r="BC48" s="6">
        <f t="shared" si="17"/>
        <v>437</v>
      </c>
      <c r="BD48" s="11">
        <f t="shared" si="18"/>
        <v>5701.0000000000009</v>
      </c>
      <c r="BE48"/>
    </row>
    <row r="49" spans="1:57" x14ac:dyDescent="0.2">
      <c r="A49" s="6">
        <f>'St5 Input'!A34</f>
        <v>4</v>
      </c>
      <c r="B49" s="6">
        <f>'St5 Input'!B34</f>
        <v>4110</v>
      </c>
      <c r="C49" s="6" t="str">
        <f>'St5 Input'!C34</f>
        <v xml:space="preserve"> Install LP Lines</v>
      </c>
      <c r="D49" s="6">
        <f>'St5 Input'!D34</f>
        <v>30</v>
      </c>
      <c r="E49" s="6" t="str">
        <f>'St5 Input'!E34</f>
        <v xml:space="preserve"> </v>
      </c>
      <c r="F49" s="8"/>
      <c r="G49" s="13"/>
      <c r="H49" s="11"/>
      <c r="I49" s="8">
        <f t="shared" si="32"/>
        <v>42685.322916666664</v>
      </c>
      <c r="J49" s="11">
        <f t="shared" si="33"/>
        <v>0</v>
      </c>
      <c r="K49" s="11">
        <f t="shared" si="34"/>
        <v>6138.0000000000009</v>
      </c>
      <c r="L49" s="13"/>
      <c r="M49" s="11"/>
      <c r="N49" s="8">
        <f t="shared" si="35"/>
        <v>42685.322916666664</v>
      </c>
      <c r="O49" s="11">
        <f t="shared" si="36"/>
        <v>0</v>
      </c>
      <c r="P49" s="11">
        <f t="shared" si="37"/>
        <v>6138.0000000000009</v>
      </c>
      <c r="Q49" s="15"/>
      <c r="R49" s="7"/>
      <c r="S49" s="8">
        <f t="shared" si="29"/>
        <v>42685.322916666664</v>
      </c>
      <c r="T49" s="7">
        <f t="shared" si="30"/>
        <v>0</v>
      </c>
      <c r="U49" s="11">
        <f t="shared" si="31"/>
        <v>6138.0000000000009</v>
      </c>
      <c r="V49" s="15"/>
      <c r="W49" s="7"/>
      <c r="X49" s="8">
        <f t="shared" si="1"/>
        <v>42685.322916666664</v>
      </c>
      <c r="Y49" s="7">
        <f t="shared" si="24"/>
        <v>0</v>
      </c>
      <c r="Z49" s="11">
        <f t="shared" si="2"/>
        <v>6138.0000000000009</v>
      </c>
      <c r="AA49" s="15"/>
      <c r="AB49" s="7"/>
      <c r="AC49" s="8">
        <f t="shared" si="3"/>
        <v>42685.322916666664</v>
      </c>
      <c r="AD49" s="7">
        <f t="shared" si="4"/>
        <v>0</v>
      </c>
      <c r="AE49" s="11">
        <f t="shared" si="5"/>
        <v>6138.0000000000009</v>
      </c>
      <c r="AF49" s="15"/>
      <c r="AG49" s="7"/>
      <c r="AH49" s="8">
        <f t="shared" si="6"/>
        <v>42685.322916666664</v>
      </c>
      <c r="AI49" s="7">
        <f t="shared" si="7"/>
        <v>0</v>
      </c>
      <c r="AJ49" s="11">
        <f t="shared" si="8"/>
        <v>6138.0000000000009</v>
      </c>
      <c r="AK49" s="13"/>
      <c r="AL49" s="7"/>
      <c r="AM49" s="16">
        <f t="shared" si="9"/>
        <v>42685.322916666664</v>
      </c>
      <c r="AN49" s="7">
        <f t="shared" si="25"/>
        <v>0</v>
      </c>
      <c r="AO49" s="7">
        <f>IF(AL49,AO48-#REF!,AO48)</f>
        <v>6138.0000000000009</v>
      </c>
      <c r="AP49" s="13"/>
      <c r="AQ49" s="7"/>
      <c r="AR49" s="8">
        <f t="shared" si="10"/>
        <v>42685.322916666664</v>
      </c>
      <c r="AS49" s="7">
        <f t="shared" si="11"/>
        <v>0</v>
      </c>
      <c r="AT49" s="7">
        <f t="shared" si="12"/>
        <v>6138.0000000000009</v>
      </c>
      <c r="AV49" s="11"/>
      <c r="AW49" s="8">
        <f t="shared" si="13"/>
        <v>42685.322916666664</v>
      </c>
      <c r="AX49" s="7">
        <f t="shared" si="14"/>
        <v>0</v>
      </c>
      <c r="AY49" s="11">
        <f t="shared" si="15"/>
        <v>6138.0000000000009</v>
      </c>
      <c r="AZ49"/>
      <c r="BA49" s="11"/>
      <c r="BB49" s="8">
        <f t="shared" si="16"/>
        <v>0.2930555555410036</v>
      </c>
      <c r="BC49" s="6">
        <f t="shared" si="17"/>
        <v>437</v>
      </c>
      <c r="BD49" s="11">
        <f t="shared" si="18"/>
        <v>5701.0000000000009</v>
      </c>
      <c r="BE49"/>
    </row>
    <row r="50" spans="1:57" x14ac:dyDescent="0.2">
      <c r="A50" s="6">
        <f>'St5 Input'!A35</f>
        <v>4</v>
      </c>
      <c r="B50" s="6">
        <f>'St5 Input'!B35</f>
        <v>4120</v>
      </c>
      <c r="C50" s="6" t="str">
        <f>'St5 Input'!C35</f>
        <v xml:space="preserve"> Main Switch Panel Hook Up      No Stereo 45 </v>
      </c>
      <c r="D50" s="6">
        <f>'St5 Input'!D35</f>
        <v>45</v>
      </c>
      <c r="E50" s="6" t="str">
        <f>'St5 Input'!E35</f>
        <v xml:space="preserve"> </v>
      </c>
      <c r="F50" s="8"/>
      <c r="G50" s="13"/>
      <c r="H50" s="11"/>
      <c r="I50" s="8">
        <f t="shared" si="32"/>
        <v>42685.322916666664</v>
      </c>
      <c r="J50" s="11">
        <f t="shared" si="33"/>
        <v>0</v>
      </c>
      <c r="K50" s="11">
        <f t="shared" si="34"/>
        <v>6138.0000000000009</v>
      </c>
      <c r="L50" s="13"/>
      <c r="M50" s="11"/>
      <c r="N50" s="8">
        <f t="shared" si="35"/>
        <v>42685.322916666664</v>
      </c>
      <c r="O50" s="11">
        <f t="shared" si="36"/>
        <v>0</v>
      </c>
      <c r="P50" s="11">
        <f t="shared" si="37"/>
        <v>6138.0000000000009</v>
      </c>
      <c r="Q50" s="15"/>
      <c r="R50" s="7"/>
      <c r="S50" s="8">
        <f t="shared" si="29"/>
        <v>42685.322916666664</v>
      </c>
      <c r="T50" s="7">
        <f t="shared" si="30"/>
        <v>0</v>
      </c>
      <c r="U50" s="11">
        <f t="shared" si="31"/>
        <v>6138.0000000000009</v>
      </c>
      <c r="V50" s="15"/>
      <c r="W50" s="7"/>
      <c r="X50" s="8">
        <f t="shared" ref="X50:X68" si="38">IF(IF(W50,1,0),IF(IF(MOD((X49+TIME(0,D50,0)),1)&gt;D$1,1,0),IF(IF(MOD((X49+TIME(0,D50,0)),1)&lt;D$4,1,0),X49+TIME(0,D50,0),(MOD(X49+TIME(0,D50,0),1)-D$4)+D$1),"Under"),X49)</f>
        <v>42685.322916666664</v>
      </c>
      <c r="Y50" s="7">
        <f t="shared" si="24"/>
        <v>0</v>
      </c>
      <c r="Z50" s="11">
        <f t="shared" ref="Z50:Z68" si="39">IF(M50,P49-D50,P49)</f>
        <v>6138.0000000000009</v>
      </c>
      <c r="AA50" s="15"/>
      <c r="AB50" s="7"/>
      <c r="AC50" s="8">
        <f t="shared" ref="AC50:AC68" si="40">IF(IF(AB50,1,0),IF(IF(MOD((AC49+TIME(0,D50,0)),1)&gt;D$1,1,0),IF(IF(MOD((AC49+TIME(0,D50,0)),1)&lt;D$4,1,0),AC49+TIME(0,D50,0),(MOD(AC49+TIME(0,D50,0),1)-D$4)+D$1),"Under"),AC49)</f>
        <v>42685.322916666664</v>
      </c>
      <c r="AD50" s="7">
        <f t="shared" ref="AD50:AD68" si="41">IF(AB50,AD49+D50,AD49)</f>
        <v>0</v>
      </c>
      <c r="AE50" s="11">
        <f t="shared" ref="AE50:AE68" si="42">IF(AB50,AE49-D50,AE49)</f>
        <v>6138.0000000000009</v>
      </c>
      <c r="AF50" s="15"/>
      <c r="AG50" s="7"/>
      <c r="AH50" s="8">
        <f t="shared" ref="AH50:AH68" si="43">IF(IF(AG50,1,0),IF(IF(MOD((AH49+TIME(0,D50,0)),1)&gt;D$1,1,0),IF(IF(MOD((AH49+TIME(0,D50,0)),1)&lt;D$4,1,0),AH49+TIME(0,D50,0),(MOD(AH49+TIME(0,D50,0),1)-D$4)+D$1),"Under"),AH49)</f>
        <v>42685.322916666664</v>
      </c>
      <c r="AI50" s="7">
        <f t="shared" ref="AI50:AI68" si="44">IF(AG50,AI49+D50,AI49)</f>
        <v>0</v>
      </c>
      <c r="AJ50" s="11">
        <f t="shared" ref="AJ50:AJ68" si="45">IF(AG50,AJ49-D50,AJ49)</f>
        <v>6138.0000000000009</v>
      </c>
      <c r="AK50" s="13"/>
      <c r="AL50" s="7"/>
      <c r="AM50" s="16">
        <f t="shared" ref="AM50:AM68" si="46">IF(IF(AL50,1,0),IF(IF(MOD((AM49+TIME(0,D50,0)),1)&gt;D$1,1,0),IF(IF(MOD((AM49+TIME(0,D50,0)),1)&lt;D$4,1,0),AM49+TIME(0,D50,0),(MOD(AM49+TIME(0,D50,0),1)-D$4)+D$1),"Under"),AM49)</f>
        <v>42685.322916666664</v>
      </c>
      <c r="AN50" s="7">
        <f t="shared" si="25"/>
        <v>0</v>
      </c>
      <c r="AO50" s="7">
        <f>IF(AL50,AO49-#REF!,AO49)</f>
        <v>6138.0000000000009</v>
      </c>
      <c r="AP50" s="13"/>
      <c r="AQ50" s="7"/>
      <c r="AR50" s="8">
        <f t="shared" ref="AR50:AR68" si="47">IF(IF(AQ50,1,0),IF(IF(MOD((AR49+TIME(0,D50,0)),1)&gt;D$1,1,0),IF(IF(MOD((AR49+TIME(0,D50,0)),1)&lt;D$4,1,0),AR49+TIME(0,D50,0),(MOD(AR49+TIME(0,D50,0),1)-D$4)+D$1),"Under"),AR49)</f>
        <v>42685.322916666664</v>
      </c>
      <c r="AS50" s="7">
        <f t="shared" ref="AS50:AS68" si="48">IF(AQ50,AS49+D50,AS49)</f>
        <v>0</v>
      </c>
      <c r="AT50" s="7">
        <f t="shared" ref="AT50:AT68" si="49">IF(AQ50,AT49-D50,AT49)</f>
        <v>6138.0000000000009</v>
      </c>
      <c r="AV50" s="11"/>
      <c r="AW50" s="8">
        <f t="shared" ref="AW50:AW68" si="50">IF(IF(AV50,1,0),IF(IF(MOD((AW49+TIME(0,D50,0)),1)&gt;D$1,1,0),IF(IF(MOD((AW49+TIME(0,D50,0)),1)&lt;D$4,1,0),AW49+TIME(0,D50,0),(MOD(AW49+TIME(0,D50,0),1)-D$4)+D$1),"Under"),AW49)</f>
        <v>42685.322916666664</v>
      </c>
      <c r="AX50" s="7">
        <f t="shared" ref="AX50:AX68" si="51">IF(AV50,AX49+D50,AX49)</f>
        <v>0</v>
      </c>
      <c r="AY50" s="11">
        <f t="shared" ref="AY50:AY68" si="52">IF(AV50,AY49-D50,AY49)</f>
        <v>6138.0000000000009</v>
      </c>
      <c r="AZ50"/>
      <c r="BA50" s="11"/>
      <c r="BB50" s="8">
        <f t="shared" ref="BB50:BB68" si="53">IF(IF(BA50,1,0),IF(IF(MOD((BB49+TIME(0,D50,0)),1)&gt;D$1,1,0),IF(IF(MOD((BB49+TIME(0,D50,0)),1)&lt;D$4,1,0),BB49+TIME(0,D50,0),(MOD(BB49+TIME(0,D50,0),1)-D$4)+D$1),"Under"),BB49)</f>
        <v>0.2930555555410036</v>
      </c>
      <c r="BC50" s="6">
        <f t="shared" ref="BC50:BC68" si="54">IF(BA50,BC49+D50,BC49)</f>
        <v>437</v>
      </c>
      <c r="BD50" s="11">
        <f t="shared" ref="BD50:BD68" si="55">IF(BA50,BD49-D50,BD49)</f>
        <v>5701.0000000000009</v>
      </c>
      <c r="BE50"/>
    </row>
    <row r="51" spans="1:57" x14ac:dyDescent="0.2">
      <c r="A51" s="6">
        <f>'St5 Input'!A36</f>
        <v>4</v>
      </c>
      <c r="B51" s="6">
        <f>'St5 Input'!B36</f>
        <v>4130</v>
      </c>
      <c r="C51" s="6" t="str">
        <f>'St5 Input'!C36</f>
        <v xml:space="preserve"> 3 Season Plumbing</v>
      </c>
      <c r="D51" s="6">
        <f>'St5 Input'!D36</f>
        <v>5</v>
      </c>
      <c r="E51" s="6" t="str">
        <f>'St5 Input'!E36</f>
        <v xml:space="preserve"> </v>
      </c>
      <c r="F51" s="8"/>
      <c r="G51" s="13"/>
      <c r="H51" s="11"/>
      <c r="I51" s="8">
        <f t="shared" si="32"/>
        <v>42685.322916666664</v>
      </c>
      <c r="J51" s="11">
        <f t="shared" si="33"/>
        <v>0</v>
      </c>
      <c r="K51" s="11">
        <f t="shared" si="34"/>
        <v>6138.0000000000009</v>
      </c>
      <c r="L51" s="13"/>
      <c r="M51" s="11"/>
      <c r="N51" s="8">
        <f t="shared" si="35"/>
        <v>42685.322916666664</v>
      </c>
      <c r="O51" s="11">
        <f t="shared" si="36"/>
        <v>0</v>
      </c>
      <c r="P51" s="11">
        <f t="shared" si="37"/>
        <v>6138.0000000000009</v>
      </c>
      <c r="Q51" s="15"/>
      <c r="R51" s="7"/>
      <c r="S51" s="8">
        <f t="shared" si="29"/>
        <v>42685.322916666664</v>
      </c>
      <c r="T51" s="7">
        <f t="shared" si="30"/>
        <v>0</v>
      </c>
      <c r="U51" s="11">
        <f t="shared" si="31"/>
        <v>6138.0000000000009</v>
      </c>
      <c r="V51" s="15"/>
      <c r="W51" s="7"/>
      <c r="X51" s="8">
        <f t="shared" si="38"/>
        <v>42685.322916666664</v>
      </c>
      <c r="Y51" s="7">
        <f t="shared" ref="Y51:Y68" si="56">IF(M51,O50+D51,O50)</f>
        <v>0</v>
      </c>
      <c r="Z51" s="11">
        <f t="shared" si="39"/>
        <v>6138.0000000000009</v>
      </c>
      <c r="AA51" s="15"/>
      <c r="AB51" s="7"/>
      <c r="AC51" s="8">
        <f t="shared" si="40"/>
        <v>42685.322916666664</v>
      </c>
      <c r="AD51" s="7">
        <f t="shared" si="41"/>
        <v>0</v>
      </c>
      <c r="AE51" s="11">
        <f t="shared" si="42"/>
        <v>6138.0000000000009</v>
      </c>
      <c r="AF51" s="15"/>
      <c r="AG51" s="7"/>
      <c r="AH51" s="8">
        <f t="shared" si="43"/>
        <v>42685.322916666664</v>
      </c>
      <c r="AI51" s="7">
        <f t="shared" si="44"/>
        <v>0</v>
      </c>
      <c r="AJ51" s="11">
        <f t="shared" si="45"/>
        <v>6138.0000000000009</v>
      </c>
      <c r="AK51" s="13"/>
      <c r="AL51" s="7"/>
      <c r="AM51" s="16">
        <f t="shared" si="46"/>
        <v>42685.322916666664</v>
      </c>
      <c r="AN51" s="7">
        <f t="shared" si="25"/>
        <v>0</v>
      </c>
      <c r="AO51" s="7">
        <f>IF(AL51,AO50-#REF!,AO50)</f>
        <v>6138.0000000000009</v>
      </c>
      <c r="AP51" s="13"/>
      <c r="AQ51" s="7"/>
      <c r="AR51" s="8">
        <f t="shared" si="47"/>
        <v>42685.322916666664</v>
      </c>
      <c r="AS51" s="7">
        <f t="shared" si="48"/>
        <v>0</v>
      </c>
      <c r="AT51" s="7">
        <f t="shared" si="49"/>
        <v>6138.0000000000009</v>
      </c>
      <c r="AV51" s="11"/>
      <c r="AW51" s="8">
        <f t="shared" si="50"/>
        <v>42685.322916666664</v>
      </c>
      <c r="AX51" s="7">
        <f t="shared" si="51"/>
        <v>0</v>
      </c>
      <c r="AY51" s="11">
        <f t="shared" si="52"/>
        <v>6138.0000000000009</v>
      </c>
      <c r="AZ51"/>
      <c r="BA51" s="11"/>
      <c r="BB51" s="8">
        <f t="shared" si="53"/>
        <v>0.2930555555410036</v>
      </c>
      <c r="BC51" s="6">
        <f t="shared" si="54"/>
        <v>437</v>
      </c>
      <c r="BD51" s="11">
        <f t="shared" si="55"/>
        <v>5701.0000000000009</v>
      </c>
      <c r="BE51"/>
    </row>
    <row r="52" spans="1:57" x14ac:dyDescent="0.2">
      <c r="A52" s="6">
        <f>'St5 Input'!A37</f>
        <v>4</v>
      </c>
      <c r="B52" s="6">
        <f>'St5 Input'!B37</f>
        <v>4140</v>
      </c>
      <c r="C52" s="6" t="str">
        <f>'St5 Input'!C37</f>
        <v xml:space="preserve"> Radio Hook up</v>
      </c>
      <c r="D52" s="6">
        <f>'St5 Input'!D37</f>
        <v>8</v>
      </c>
      <c r="E52" s="6" t="str">
        <f>'St5 Input'!E37</f>
        <v xml:space="preserve"> </v>
      </c>
      <c r="F52" s="8"/>
      <c r="G52" s="13"/>
      <c r="H52" s="11"/>
      <c r="I52" s="8">
        <f t="shared" si="32"/>
        <v>42685.322916666664</v>
      </c>
      <c r="J52" s="11">
        <f t="shared" si="33"/>
        <v>0</v>
      </c>
      <c r="K52" s="11">
        <f t="shared" si="34"/>
        <v>6138.0000000000009</v>
      </c>
      <c r="L52" s="13"/>
      <c r="M52" s="11"/>
      <c r="N52" s="8">
        <f t="shared" si="35"/>
        <v>42685.322916666664</v>
      </c>
      <c r="O52" s="11">
        <f t="shared" si="36"/>
        <v>0</v>
      </c>
      <c r="P52" s="11">
        <f t="shared" si="37"/>
        <v>6138.0000000000009</v>
      </c>
      <c r="Q52" s="15"/>
      <c r="R52" s="7"/>
      <c r="S52" s="8">
        <f t="shared" si="29"/>
        <v>42685.322916666664</v>
      </c>
      <c r="T52" s="7">
        <f t="shared" si="30"/>
        <v>0</v>
      </c>
      <c r="U52" s="11">
        <f t="shared" si="31"/>
        <v>6138.0000000000009</v>
      </c>
      <c r="V52" s="15"/>
      <c r="W52" s="7"/>
      <c r="X52" s="8">
        <f t="shared" si="38"/>
        <v>42685.322916666664</v>
      </c>
      <c r="Y52" s="7">
        <f t="shared" si="56"/>
        <v>0</v>
      </c>
      <c r="Z52" s="11">
        <f t="shared" si="39"/>
        <v>6138.0000000000009</v>
      </c>
      <c r="AA52" s="15"/>
      <c r="AB52" s="7"/>
      <c r="AC52" s="8">
        <f t="shared" si="40"/>
        <v>42685.322916666664</v>
      </c>
      <c r="AD52" s="7">
        <f t="shared" si="41"/>
        <v>0</v>
      </c>
      <c r="AE52" s="11">
        <f t="shared" si="42"/>
        <v>6138.0000000000009</v>
      </c>
      <c r="AF52" s="15"/>
      <c r="AG52" s="7"/>
      <c r="AH52" s="8">
        <f t="shared" si="43"/>
        <v>42685.322916666664</v>
      </c>
      <c r="AI52" s="7">
        <f t="shared" si="44"/>
        <v>0</v>
      </c>
      <c r="AJ52" s="11">
        <f t="shared" si="45"/>
        <v>6138.0000000000009</v>
      </c>
      <c r="AK52" s="13"/>
      <c r="AL52" s="7"/>
      <c r="AM52" s="16">
        <f t="shared" si="46"/>
        <v>42685.322916666664</v>
      </c>
      <c r="AN52" s="7">
        <f t="shared" si="25"/>
        <v>0</v>
      </c>
      <c r="AO52" s="7">
        <f>IF(AL52,AO51-#REF!,AO51)</f>
        <v>6138.0000000000009</v>
      </c>
      <c r="AP52" s="13"/>
      <c r="AQ52" s="7"/>
      <c r="AR52" s="8">
        <f t="shared" si="47"/>
        <v>42685.322916666664</v>
      </c>
      <c r="AS52" s="7">
        <f t="shared" si="48"/>
        <v>0</v>
      </c>
      <c r="AT52" s="7">
        <f t="shared" si="49"/>
        <v>6138.0000000000009</v>
      </c>
      <c r="AV52" s="11"/>
      <c r="AW52" s="8">
        <f t="shared" si="50"/>
        <v>42685.322916666664</v>
      </c>
      <c r="AX52" s="7">
        <f t="shared" si="51"/>
        <v>0</v>
      </c>
      <c r="AY52" s="11">
        <f t="shared" si="52"/>
        <v>6138.0000000000009</v>
      </c>
      <c r="AZ52"/>
      <c r="BA52" s="11"/>
      <c r="BB52" s="8">
        <f t="shared" si="53"/>
        <v>0.2930555555410036</v>
      </c>
      <c r="BC52" s="6">
        <f t="shared" si="54"/>
        <v>437</v>
      </c>
      <c r="BD52" s="11">
        <f t="shared" si="55"/>
        <v>5701.0000000000009</v>
      </c>
      <c r="BE52"/>
    </row>
    <row r="53" spans="1:57" x14ac:dyDescent="0.2">
      <c r="A53" s="6">
        <f>'St5 Input'!A38</f>
        <v>4</v>
      </c>
      <c r="B53" s="6">
        <f>'St5 Input'!B38</f>
        <v>4150</v>
      </c>
      <c r="C53" s="6" t="str">
        <f>'St5 Input'!C38</f>
        <v xml:space="preserve"> Fenders - 7 Wide</v>
      </c>
      <c r="D53" s="6">
        <f>'St5 Input'!D38</f>
        <v>15</v>
      </c>
      <c r="E53" s="6" t="str">
        <f>'St5 Input'!E38</f>
        <v xml:space="preserve"> </v>
      </c>
      <c r="F53" s="8"/>
      <c r="G53" s="13"/>
      <c r="H53" s="11"/>
      <c r="I53" s="8">
        <f t="shared" si="32"/>
        <v>42685.322916666664</v>
      </c>
      <c r="J53" s="11">
        <f t="shared" si="33"/>
        <v>0</v>
      </c>
      <c r="K53" s="11">
        <f t="shared" si="34"/>
        <v>6138.0000000000009</v>
      </c>
      <c r="L53" s="13"/>
      <c r="M53" s="11"/>
      <c r="N53" s="8">
        <f t="shared" si="35"/>
        <v>42685.322916666664</v>
      </c>
      <c r="O53" s="11">
        <f t="shared" si="36"/>
        <v>0</v>
      </c>
      <c r="P53" s="11">
        <f t="shared" si="37"/>
        <v>6138.0000000000009</v>
      </c>
      <c r="Q53" s="15"/>
      <c r="R53" s="7"/>
      <c r="S53" s="8">
        <f t="shared" si="29"/>
        <v>42685.322916666664</v>
      </c>
      <c r="T53" s="7">
        <f t="shared" si="30"/>
        <v>0</v>
      </c>
      <c r="U53" s="11">
        <f t="shared" si="31"/>
        <v>6138.0000000000009</v>
      </c>
      <c r="V53" s="15"/>
      <c r="W53" s="7"/>
      <c r="X53" s="8">
        <f t="shared" si="38"/>
        <v>42685.322916666664</v>
      </c>
      <c r="Y53" s="7">
        <f t="shared" si="56"/>
        <v>0</v>
      </c>
      <c r="Z53" s="11">
        <f t="shared" si="39"/>
        <v>6138.0000000000009</v>
      </c>
      <c r="AA53" s="15"/>
      <c r="AB53" s="7"/>
      <c r="AC53" s="8">
        <f t="shared" si="40"/>
        <v>42685.322916666664</v>
      </c>
      <c r="AD53" s="7">
        <f t="shared" si="41"/>
        <v>0</v>
      </c>
      <c r="AE53" s="11">
        <f t="shared" si="42"/>
        <v>6138.0000000000009</v>
      </c>
      <c r="AF53" s="15"/>
      <c r="AG53" s="7"/>
      <c r="AH53" s="8">
        <f t="shared" si="43"/>
        <v>42685.322916666664</v>
      </c>
      <c r="AI53" s="7">
        <f t="shared" si="44"/>
        <v>0</v>
      </c>
      <c r="AJ53" s="11">
        <f t="shared" si="45"/>
        <v>6138.0000000000009</v>
      </c>
      <c r="AK53" s="13"/>
      <c r="AL53" s="7"/>
      <c r="AM53" s="16">
        <f t="shared" si="46"/>
        <v>42685.322916666664</v>
      </c>
      <c r="AN53" s="7">
        <f t="shared" si="25"/>
        <v>0</v>
      </c>
      <c r="AO53" s="7">
        <f>IF(AL53,AO52-#REF!,AO52)</f>
        <v>6138.0000000000009</v>
      </c>
      <c r="AP53" s="13"/>
      <c r="AQ53" s="7"/>
      <c r="AR53" s="8">
        <f t="shared" si="47"/>
        <v>42685.322916666664</v>
      </c>
      <c r="AS53" s="7">
        <f t="shared" si="48"/>
        <v>0</v>
      </c>
      <c r="AT53" s="7">
        <f t="shared" si="49"/>
        <v>6138.0000000000009</v>
      </c>
      <c r="AV53" s="11"/>
      <c r="AW53" s="8">
        <f t="shared" si="50"/>
        <v>42685.322916666664</v>
      </c>
      <c r="AX53" s="7">
        <f t="shared" si="51"/>
        <v>0</v>
      </c>
      <c r="AY53" s="11">
        <f t="shared" si="52"/>
        <v>6138.0000000000009</v>
      </c>
      <c r="AZ53"/>
      <c r="BA53" s="11"/>
      <c r="BB53" s="8">
        <f t="shared" si="53"/>
        <v>0.2930555555410036</v>
      </c>
      <c r="BC53" s="6">
        <f t="shared" si="54"/>
        <v>437</v>
      </c>
      <c r="BD53" s="11">
        <f t="shared" si="55"/>
        <v>5701.0000000000009</v>
      </c>
      <c r="BE53"/>
    </row>
    <row r="54" spans="1:57" x14ac:dyDescent="0.2">
      <c r="A54" s="6">
        <f>'St5 Input'!A39</f>
        <v>4</v>
      </c>
      <c r="B54" s="6">
        <f>'St5 Input'!B39</f>
        <v>4160</v>
      </c>
      <c r="C54" s="6" t="str">
        <f>'St5 Input'!C39</f>
        <v xml:space="preserve"> Lower Rub Rail</v>
      </c>
      <c r="D54" s="6">
        <f>'St5 Input'!D39</f>
        <v>40</v>
      </c>
      <c r="E54" s="6" t="str">
        <f>'St5 Input'!E39</f>
        <v xml:space="preserve"> </v>
      </c>
      <c r="F54" s="8"/>
      <c r="G54" s="13"/>
      <c r="H54" s="11"/>
      <c r="I54" s="8">
        <f t="shared" si="32"/>
        <v>42685.322916666664</v>
      </c>
      <c r="J54" s="11">
        <f t="shared" si="33"/>
        <v>0</v>
      </c>
      <c r="K54" s="11">
        <f t="shared" si="34"/>
        <v>6138.0000000000009</v>
      </c>
      <c r="L54" s="13"/>
      <c r="M54" s="11"/>
      <c r="N54" s="8">
        <f t="shared" si="35"/>
        <v>42685.322916666664</v>
      </c>
      <c r="O54" s="11">
        <f t="shared" si="36"/>
        <v>0</v>
      </c>
      <c r="P54" s="11">
        <f t="shared" si="37"/>
        <v>6138.0000000000009</v>
      </c>
      <c r="Q54" s="15"/>
      <c r="R54" s="7"/>
      <c r="S54" s="8">
        <f t="shared" si="29"/>
        <v>42685.322916666664</v>
      </c>
      <c r="T54" s="7">
        <f t="shared" si="30"/>
        <v>0</v>
      </c>
      <c r="U54" s="11">
        <f t="shared" si="31"/>
        <v>6138.0000000000009</v>
      </c>
      <c r="V54" s="15"/>
      <c r="W54" s="7"/>
      <c r="X54" s="8">
        <f t="shared" si="38"/>
        <v>42685.322916666664</v>
      </c>
      <c r="Y54" s="7">
        <f t="shared" si="56"/>
        <v>0</v>
      </c>
      <c r="Z54" s="11">
        <f t="shared" si="39"/>
        <v>6138.0000000000009</v>
      </c>
      <c r="AA54" s="15"/>
      <c r="AB54" s="7"/>
      <c r="AC54" s="8">
        <f t="shared" si="40"/>
        <v>42685.322916666664</v>
      </c>
      <c r="AD54" s="7">
        <f t="shared" si="41"/>
        <v>0</v>
      </c>
      <c r="AE54" s="11">
        <f t="shared" si="42"/>
        <v>6138.0000000000009</v>
      </c>
      <c r="AF54" s="15"/>
      <c r="AG54" s="7"/>
      <c r="AH54" s="8">
        <f t="shared" si="43"/>
        <v>42685.322916666664</v>
      </c>
      <c r="AI54" s="7">
        <f t="shared" si="44"/>
        <v>0</v>
      </c>
      <c r="AJ54" s="11">
        <f t="shared" si="45"/>
        <v>6138.0000000000009</v>
      </c>
      <c r="AK54" s="13"/>
      <c r="AL54" s="7"/>
      <c r="AM54" s="16">
        <f t="shared" si="46"/>
        <v>42685.322916666664</v>
      </c>
      <c r="AN54" s="7">
        <f t="shared" si="25"/>
        <v>0</v>
      </c>
      <c r="AO54" s="7">
        <f>IF(AL54,AO53-#REF!,AO53)</f>
        <v>6138.0000000000009</v>
      </c>
      <c r="AP54" s="13"/>
      <c r="AQ54" s="7"/>
      <c r="AR54" s="8">
        <f t="shared" si="47"/>
        <v>42685.322916666664</v>
      </c>
      <c r="AS54" s="7">
        <f t="shared" si="48"/>
        <v>0</v>
      </c>
      <c r="AT54" s="7">
        <f t="shared" si="49"/>
        <v>6138.0000000000009</v>
      </c>
      <c r="AV54" s="11"/>
      <c r="AW54" s="8">
        <f t="shared" si="50"/>
        <v>42685.322916666664</v>
      </c>
      <c r="AX54" s="7">
        <f t="shared" si="51"/>
        <v>0</v>
      </c>
      <c r="AY54" s="11">
        <f t="shared" si="52"/>
        <v>6138.0000000000009</v>
      </c>
      <c r="AZ54"/>
      <c r="BA54" s="11"/>
      <c r="BB54" s="8">
        <f t="shared" si="53"/>
        <v>0.2930555555410036</v>
      </c>
      <c r="BC54" s="6">
        <f t="shared" si="54"/>
        <v>437</v>
      </c>
      <c r="BD54" s="11">
        <f t="shared" si="55"/>
        <v>5701.0000000000009</v>
      </c>
      <c r="BE54"/>
    </row>
    <row r="55" spans="1:57" x14ac:dyDescent="0.2">
      <c r="A55" s="6">
        <f>'St5 Input'!A40</f>
        <v>4</v>
      </c>
      <c r="B55" s="6">
        <f>'St5 Input'!B40</f>
        <v>4180</v>
      </c>
      <c r="C55" s="6" t="str">
        <f>'St5 Input'!C40</f>
        <v xml:space="preserve"> Wire Lower Clearance Lights</v>
      </c>
      <c r="D55" s="6">
        <f>'St5 Input'!D40</f>
        <v>15</v>
      </c>
      <c r="E55" s="6" t="str">
        <f>'St5 Input'!E40</f>
        <v xml:space="preserve"> </v>
      </c>
      <c r="F55" s="8"/>
      <c r="G55" s="13"/>
      <c r="H55" s="11"/>
      <c r="I55" s="8">
        <f t="shared" si="32"/>
        <v>42685.322916666664</v>
      </c>
      <c r="J55" s="11">
        <f t="shared" si="33"/>
        <v>0</v>
      </c>
      <c r="K55" s="11">
        <f t="shared" si="34"/>
        <v>6138.0000000000009</v>
      </c>
      <c r="L55" s="13"/>
      <c r="M55" s="11"/>
      <c r="N55" s="8">
        <f t="shared" si="35"/>
        <v>42685.322916666664</v>
      </c>
      <c r="O55" s="11">
        <f t="shared" si="36"/>
        <v>0</v>
      </c>
      <c r="P55" s="11">
        <f t="shared" si="37"/>
        <v>6138.0000000000009</v>
      </c>
      <c r="Q55" s="15"/>
      <c r="R55" s="7"/>
      <c r="S55" s="8">
        <f>IF(IF(R55,1,0),IF(IF(MOD((S54+TIME(0,D55,0)),1)&gt;D$1,1,0),IF(IF(MOD((S54+TIME(0,D55,0)),1)&lt;D$4,1,0),S54+TIME(0,D55,0),(MOD(S54+TIME(0,D55,0),1)-D$4)+D$1),"Under"),S54)</f>
        <v>42685.322916666664</v>
      </c>
      <c r="T55" s="7">
        <f>IF(M55,O54+D55,O54)</f>
        <v>0</v>
      </c>
      <c r="U55" s="11">
        <f>IF(M55,P54-D55,P54)</f>
        <v>6138.0000000000009</v>
      </c>
      <c r="V55" s="15"/>
      <c r="W55" s="7"/>
      <c r="X55" s="8">
        <f t="shared" si="38"/>
        <v>42685.322916666664</v>
      </c>
      <c r="Y55" s="7">
        <f t="shared" si="56"/>
        <v>0</v>
      </c>
      <c r="Z55" s="11">
        <f t="shared" si="39"/>
        <v>6138.0000000000009</v>
      </c>
      <c r="AA55" s="15"/>
      <c r="AB55" s="7"/>
      <c r="AC55" s="8">
        <f t="shared" si="40"/>
        <v>42685.322916666664</v>
      </c>
      <c r="AD55" s="7">
        <f t="shared" si="41"/>
        <v>0</v>
      </c>
      <c r="AE55" s="11">
        <f t="shared" si="42"/>
        <v>6138.0000000000009</v>
      </c>
      <c r="AF55" s="15"/>
      <c r="AG55" s="7"/>
      <c r="AH55" s="8">
        <f t="shared" si="43"/>
        <v>42685.322916666664</v>
      </c>
      <c r="AI55" s="7">
        <f t="shared" si="44"/>
        <v>0</v>
      </c>
      <c r="AJ55" s="11">
        <f t="shared" si="45"/>
        <v>6138.0000000000009</v>
      </c>
      <c r="AK55" s="13"/>
      <c r="AL55" s="7"/>
      <c r="AM55" s="16">
        <f t="shared" si="46"/>
        <v>42685.322916666664</v>
      </c>
      <c r="AN55" s="7">
        <f>IF(AL55,AN54+D55,AN54)</f>
        <v>0</v>
      </c>
      <c r="AO55" s="7">
        <f>IF(AL55,AO54-#REF!,AO54)</f>
        <v>6138.0000000000009</v>
      </c>
      <c r="AP55" s="13"/>
      <c r="AQ55" s="7"/>
      <c r="AR55" s="8">
        <f t="shared" si="47"/>
        <v>42685.322916666664</v>
      </c>
      <c r="AS55" s="7">
        <f t="shared" si="48"/>
        <v>0</v>
      </c>
      <c r="AT55" s="7">
        <f t="shared" si="49"/>
        <v>6138.0000000000009</v>
      </c>
      <c r="AV55" s="11"/>
      <c r="AW55" s="8">
        <f t="shared" si="50"/>
        <v>42685.322916666664</v>
      </c>
      <c r="AX55" s="7">
        <f t="shared" si="51"/>
        <v>0</v>
      </c>
      <c r="AY55" s="11">
        <f t="shared" si="52"/>
        <v>6138.0000000000009</v>
      </c>
      <c r="AZ55"/>
      <c r="BA55" s="11"/>
      <c r="BB55" s="8">
        <f t="shared" si="53"/>
        <v>0.2930555555410036</v>
      </c>
      <c r="BC55" s="6">
        <f t="shared" si="54"/>
        <v>437</v>
      </c>
      <c r="BD55" s="11">
        <f t="shared" si="55"/>
        <v>5701.0000000000009</v>
      </c>
      <c r="BE55"/>
    </row>
    <row r="56" spans="1:57" x14ac:dyDescent="0.2">
      <c r="A56" s="6">
        <f>'St5 Input'!A41</f>
        <v>4</v>
      </c>
      <c r="B56" s="6">
        <f>'St5 Input'!B41</f>
        <v>4190</v>
      </c>
      <c r="C56" s="6" t="str">
        <f>'St5 Input'!C41</f>
        <v xml:space="preserve"> Fender Lights - 7.0 Wide</v>
      </c>
      <c r="D56" s="6">
        <f>'St5 Input'!D41</f>
        <v>30</v>
      </c>
      <c r="E56" s="6" t="str">
        <f>'St5 Input'!E41</f>
        <v xml:space="preserve"> </v>
      </c>
      <c r="F56" s="8"/>
      <c r="G56" s="13"/>
      <c r="H56" s="11"/>
      <c r="I56" s="8">
        <f>IF(IF(H56,1,0),IF(IF(MOD((I55+TIME(0,D56,0)),1)&gt;D$1,1,0),IF(IF(MOD((I55+TIME(0,D56,0)),1)&lt;D$4,1,0),I55+TIME(0,D56,0),(MOD(I55+TIME(0,D56,0),1)-D$4)+D$1),"Under"),I55)</f>
        <v>42685.322916666664</v>
      </c>
      <c r="J56" s="11">
        <f t="shared" si="33"/>
        <v>0</v>
      </c>
      <c r="K56" s="11">
        <f t="shared" si="34"/>
        <v>6138.0000000000009</v>
      </c>
      <c r="L56" s="13"/>
      <c r="M56" s="11"/>
      <c r="N56" s="8">
        <f t="shared" si="35"/>
        <v>42685.322916666664</v>
      </c>
      <c r="O56" s="11">
        <f t="shared" si="36"/>
        <v>0</v>
      </c>
      <c r="P56" s="11">
        <f t="shared" si="37"/>
        <v>6138.0000000000009</v>
      </c>
      <c r="Q56" s="15"/>
      <c r="R56" s="7"/>
      <c r="S56" s="8">
        <f t="shared" ref="S56:S67" si="57">IF(IF(R56,1,0),IF(IF(MOD((S55+TIME(0,D56,0)),1)&gt;D$1,1,0),IF(IF(MOD((S55+TIME(0,D56,0)),1)&lt;D$4,1,0),S55+TIME(0,D56,0),(MOD(S55+TIME(0,D56,0),1)-D$4)+D$1),"Under"),S55)</f>
        <v>42685.322916666664</v>
      </c>
      <c r="T56" s="7">
        <f t="shared" ref="T56:T67" si="58">IF(M56,O55+D56,O55)</f>
        <v>0</v>
      </c>
      <c r="U56" s="11">
        <f t="shared" ref="U56:U67" si="59">IF(M56,P55-D56,P55)</f>
        <v>6138.0000000000009</v>
      </c>
      <c r="V56" s="15"/>
      <c r="W56" s="7"/>
      <c r="X56" s="8">
        <f t="shared" si="38"/>
        <v>42685.322916666664</v>
      </c>
      <c r="Y56" s="7">
        <f t="shared" si="56"/>
        <v>0</v>
      </c>
      <c r="Z56" s="11">
        <f t="shared" si="39"/>
        <v>6138.0000000000009</v>
      </c>
      <c r="AA56" s="15"/>
      <c r="AB56" s="7"/>
      <c r="AC56" s="8">
        <f t="shared" si="40"/>
        <v>42685.322916666664</v>
      </c>
      <c r="AD56" s="7">
        <f t="shared" si="41"/>
        <v>0</v>
      </c>
      <c r="AE56" s="11">
        <f t="shared" si="42"/>
        <v>6138.0000000000009</v>
      </c>
      <c r="AF56" s="15"/>
      <c r="AG56" s="7"/>
      <c r="AH56" s="8">
        <f t="shared" si="43"/>
        <v>42685.322916666664</v>
      </c>
      <c r="AI56" s="7">
        <f t="shared" si="44"/>
        <v>0</v>
      </c>
      <c r="AJ56" s="11">
        <f t="shared" si="45"/>
        <v>6138.0000000000009</v>
      </c>
      <c r="AK56" s="13"/>
      <c r="AL56" s="7"/>
      <c r="AM56" s="16">
        <f t="shared" si="46"/>
        <v>42685.322916666664</v>
      </c>
      <c r="AN56" s="7">
        <f t="shared" si="25"/>
        <v>0</v>
      </c>
      <c r="AO56" s="7">
        <f>IF(AL56,AO55-#REF!,AO55)</f>
        <v>6138.0000000000009</v>
      </c>
      <c r="AP56" s="13"/>
      <c r="AQ56" s="7"/>
      <c r="AR56" s="8">
        <f t="shared" si="47"/>
        <v>42685.322916666664</v>
      </c>
      <c r="AS56" s="7">
        <f t="shared" si="48"/>
        <v>0</v>
      </c>
      <c r="AT56" s="7">
        <f t="shared" si="49"/>
        <v>6138.0000000000009</v>
      </c>
      <c r="AV56" s="11"/>
      <c r="AW56" s="8">
        <f t="shared" si="50"/>
        <v>42685.322916666664</v>
      </c>
      <c r="AX56" s="7">
        <f t="shared" si="51"/>
        <v>0</v>
      </c>
      <c r="AY56" s="11">
        <f t="shared" si="52"/>
        <v>6138.0000000000009</v>
      </c>
      <c r="AZ56"/>
      <c r="BA56" s="11"/>
      <c r="BB56" s="8">
        <f t="shared" si="53"/>
        <v>0.2930555555410036</v>
      </c>
      <c r="BC56" s="6">
        <f t="shared" si="54"/>
        <v>437</v>
      </c>
      <c r="BD56" s="11">
        <f t="shared" si="55"/>
        <v>5701.0000000000009</v>
      </c>
      <c r="BE56"/>
    </row>
    <row r="57" spans="1:57" x14ac:dyDescent="0.2">
      <c r="A57" s="6">
        <f>'St5 Input'!A42</f>
        <v>4</v>
      </c>
      <c r="B57" s="6">
        <f>'St5 Input'!B42</f>
        <v>4200</v>
      </c>
      <c r="C57" s="6" t="str">
        <f>'St5 Input'!C42</f>
        <v xml:space="preserve"> Flow Through Vents</v>
      </c>
      <c r="D57" s="6">
        <f>'St5 Input'!D42</f>
        <v>20</v>
      </c>
      <c r="E57" s="6" t="str">
        <f>'St5 Input'!E42</f>
        <v xml:space="preserve"> </v>
      </c>
      <c r="F57" s="8"/>
      <c r="G57" s="13"/>
      <c r="H57" s="11"/>
      <c r="I57" s="8">
        <f>IF(IF(H57,1,0),IF(IF(MOD((I56+TIME(0,D57,0)),1)&gt;D$1,1,0),IF(IF(MOD((I56+TIME(0,D57,0)),1)&lt;D$4,1,0),I56+TIME(0,D57,0),(MOD(I56+TIME(0,D57,0),1)-D$4)+D$1),"Under"),I56)</f>
        <v>42685.322916666664</v>
      </c>
      <c r="J57" s="11">
        <f t="shared" si="33"/>
        <v>0</v>
      </c>
      <c r="K57" s="11">
        <f t="shared" si="34"/>
        <v>6138.0000000000009</v>
      </c>
      <c r="L57" s="13"/>
      <c r="M57" s="11"/>
      <c r="N57" s="8">
        <f t="shared" si="35"/>
        <v>42685.322916666664</v>
      </c>
      <c r="O57" s="11">
        <f t="shared" si="36"/>
        <v>0</v>
      </c>
      <c r="P57" s="11">
        <f t="shared" si="37"/>
        <v>6138.0000000000009</v>
      </c>
      <c r="Q57" s="15"/>
      <c r="R57" s="7"/>
      <c r="S57" s="8">
        <f t="shared" si="57"/>
        <v>42685.322916666664</v>
      </c>
      <c r="T57" s="7">
        <f t="shared" si="58"/>
        <v>0</v>
      </c>
      <c r="U57" s="11">
        <f t="shared" si="59"/>
        <v>6138.0000000000009</v>
      </c>
      <c r="V57" s="15"/>
      <c r="W57" s="7"/>
      <c r="X57" s="8">
        <f t="shared" si="38"/>
        <v>42685.322916666664</v>
      </c>
      <c r="Y57" s="7">
        <f t="shared" si="56"/>
        <v>0</v>
      </c>
      <c r="Z57" s="11">
        <f t="shared" si="39"/>
        <v>6138.0000000000009</v>
      </c>
      <c r="AA57" s="15"/>
      <c r="AB57" s="7"/>
      <c r="AC57" s="8">
        <f t="shared" si="40"/>
        <v>42685.322916666664</v>
      </c>
      <c r="AD57" s="7">
        <f t="shared" si="41"/>
        <v>0</v>
      </c>
      <c r="AE57" s="11">
        <f t="shared" si="42"/>
        <v>6138.0000000000009</v>
      </c>
      <c r="AF57" s="15"/>
      <c r="AG57" s="7"/>
      <c r="AH57" s="8">
        <f t="shared" si="43"/>
        <v>42685.322916666664</v>
      </c>
      <c r="AI57" s="7">
        <f t="shared" si="44"/>
        <v>0</v>
      </c>
      <c r="AJ57" s="11">
        <f t="shared" si="45"/>
        <v>6138.0000000000009</v>
      </c>
      <c r="AK57" s="13"/>
      <c r="AL57" s="7"/>
      <c r="AM57" s="16">
        <f t="shared" si="46"/>
        <v>42685.322916666664</v>
      </c>
      <c r="AN57" s="7">
        <f t="shared" si="25"/>
        <v>0</v>
      </c>
      <c r="AO57" s="7">
        <f>IF(AL57,AO56-#REF!,AO56)</f>
        <v>6138.0000000000009</v>
      </c>
      <c r="AP57" s="13"/>
      <c r="AQ57" s="7"/>
      <c r="AR57" s="8">
        <f t="shared" si="47"/>
        <v>42685.322916666664</v>
      </c>
      <c r="AS57" s="7">
        <f t="shared" si="48"/>
        <v>0</v>
      </c>
      <c r="AT57" s="7">
        <f t="shared" si="49"/>
        <v>6138.0000000000009</v>
      </c>
      <c r="AV57" s="11"/>
      <c r="AW57" s="8">
        <f t="shared" si="50"/>
        <v>42685.322916666664</v>
      </c>
      <c r="AX57" s="7">
        <f t="shared" si="51"/>
        <v>0</v>
      </c>
      <c r="AY57" s="11">
        <f t="shared" si="52"/>
        <v>6138.0000000000009</v>
      </c>
      <c r="AZ57"/>
      <c r="BA57" s="11"/>
      <c r="BB57" s="8">
        <f t="shared" si="53"/>
        <v>0.2930555555410036</v>
      </c>
      <c r="BC57" s="6">
        <f t="shared" si="54"/>
        <v>437</v>
      </c>
      <c r="BD57" s="11">
        <f t="shared" si="55"/>
        <v>5701.0000000000009</v>
      </c>
      <c r="BE57"/>
    </row>
    <row r="58" spans="1:57" x14ac:dyDescent="0.2">
      <c r="A58" s="6">
        <f>'St5 Input'!A43</f>
        <v>4</v>
      </c>
      <c r="B58" s="6">
        <f>'St5 Input'!B43</f>
        <v>4220</v>
      </c>
      <c r="C58" s="6" t="str">
        <f>'St5 Input'!C43</f>
        <v xml:space="preserve"> Install Motorbase</v>
      </c>
      <c r="D58" s="6">
        <f>'St5 Input'!D43</f>
        <v>15</v>
      </c>
      <c r="E58" s="6" t="str">
        <f>'St5 Input'!E43</f>
        <v xml:space="preserve"> </v>
      </c>
      <c r="F58" s="8"/>
      <c r="G58" s="13"/>
      <c r="H58" s="11"/>
      <c r="I58" s="8">
        <f t="shared" si="32"/>
        <v>42685.322916666664</v>
      </c>
      <c r="J58" s="11">
        <f t="shared" si="33"/>
        <v>0</v>
      </c>
      <c r="K58" s="11">
        <f t="shared" si="34"/>
        <v>6138.0000000000009</v>
      </c>
      <c r="L58" s="13"/>
      <c r="M58" s="11"/>
      <c r="N58" s="8">
        <f t="shared" si="35"/>
        <v>42685.322916666664</v>
      </c>
      <c r="O58" s="11">
        <f t="shared" si="36"/>
        <v>0</v>
      </c>
      <c r="P58" s="11">
        <f t="shared" si="37"/>
        <v>6138.0000000000009</v>
      </c>
      <c r="Q58" s="15"/>
      <c r="R58" s="7"/>
      <c r="S58" s="8">
        <f t="shared" si="57"/>
        <v>42685.322916666664</v>
      </c>
      <c r="T58" s="7">
        <f t="shared" si="58"/>
        <v>0</v>
      </c>
      <c r="U58" s="11">
        <f t="shared" si="59"/>
        <v>6138.0000000000009</v>
      </c>
      <c r="V58" s="15"/>
      <c r="W58" s="7"/>
      <c r="X58" s="8">
        <f t="shared" si="38"/>
        <v>42685.322916666664</v>
      </c>
      <c r="Y58" s="7">
        <f t="shared" si="56"/>
        <v>0</v>
      </c>
      <c r="Z58" s="11">
        <f t="shared" si="39"/>
        <v>6138.0000000000009</v>
      </c>
      <c r="AA58" s="15"/>
      <c r="AB58" s="7"/>
      <c r="AC58" s="8">
        <f t="shared" si="40"/>
        <v>42685.322916666664</v>
      </c>
      <c r="AD58" s="7">
        <f t="shared" si="41"/>
        <v>0</v>
      </c>
      <c r="AE58" s="11">
        <f t="shared" si="42"/>
        <v>6138.0000000000009</v>
      </c>
      <c r="AF58" s="15"/>
      <c r="AG58" s="7"/>
      <c r="AH58" s="8">
        <f t="shared" si="43"/>
        <v>42685.322916666664</v>
      </c>
      <c r="AI58" s="7">
        <f t="shared" si="44"/>
        <v>0</v>
      </c>
      <c r="AJ58" s="11">
        <f t="shared" si="45"/>
        <v>6138.0000000000009</v>
      </c>
      <c r="AK58" s="13"/>
      <c r="AL58" s="7"/>
      <c r="AM58" s="16">
        <f t="shared" si="46"/>
        <v>42685.322916666664</v>
      </c>
      <c r="AN58" s="7">
        <f t="shared" si="25"/>
        <v>0</v>
      </c>
      <c r="AO58" s="7">
        <f>IF(AL58,AO57-#REF!,AO57)</f>
        <v>6138.0000000000009</v>
      </c>
      <c r="AP58" s="13"/>
      <c r="AQ58" s="7"/>
      <c r="AR58" s="8">
        <f t="shared" si="47"/>
        <v>42685.322916666664</v>
      </c>
      <c r="AS58" s="7">
        <f t="shared" si="48"/>
        <v>0</v>
      </c>
      <c r="AT58" s="7">
        <f t="shared" si="49"/>
        <v>6138.0000000000009</v>
      </c>
      <c r="AV58" s="11"/>
      <c r="AW58" s="8">
        <f t="shared" si="50"/>
        <v>42685.322916666664</v>
      </c>
      <c r="AX58" s="7">
        <f t="shared" si="51"/>
        <v>0</v>
      </c>
      <c r="AY58" s="11">
        <f t="shared" si="52"/>
        <v>6138.0000000000009</v>
      </c>
      <c r="AZ58"/>
      <c r="BA58" s="11"/>
      <c r="BB58" s="8">
        <f t="shared" si="53"/>
        <v>0.2930555555410036</v>
      </c>
      <c r="BC58" s="6">
        <f t="shared" si="54"/>
        <v>437</v>
      </c>
      <c r="BD58" s="11">
        <f t="shared" si="55"/>
        <v>5701.0000000000009</v>
      </c>
      <c r="BE58"/>
    </row>
    <row r="59" spans="1:57" x14ac:dyDescent="0.2">
      <c r="A59" s="6">
        <f>'St5 Input'!A44</f>
        <v>4</v>
      </c>
      <c r="B59" s="6">
        <f>'St5 Input'!B44</f>
        <v>4240</v>
      </c>
      <c r="C59" s="6" t="str">
        <f>'St5 Input'!C44</f>
        <v xml:space="preserve"> Install Outside Coax</v>
      </c>
      <c r="D59" s="6">
        <f>'St5 Input'!D44</f>
        <v>15</v>
      </c>
      <c r="E59" s="6" t="str">
        <f>'St5 Input'!E44</f>
        <v xml:space="preserve"> </v>
      </c>
      <c r="F59" s="8"/>
      <c r="G59" s="13"/>
      <c r="H59" s="11"/>
      <c r="I59" s="8">
        <f t="shared" si="32"/>
        <v>42685.322916666664</v>
      </c>
      <c r="J59" s="11">
        <f t="shared" si="33"/>
        <v>0</v>
      </c>
      <c r="K59" s="11">
        <f t="shared" si="34"/>
        <v>6138.0000000000009</v>
      </c>
      <c r="L59" s="13"/>
      <c r="M59" s="11"/>
      <c r="N59" s="8">
        <f t="shared" si="35"/>
        <v>42685.322916666664</v>
      </c>
      <c r="O59" s="11">
        <f t="shared" si="36"/>
        <v>0</v>
      </c>
      <c r="P59" s="11">
        <f t="shared" si="37"/>
        <v>6138.0000000000009</v>
      </c>
      <c r="Q59" s="15"/>
      <c r="R59" s="7"/>
      <c r="S59" s="8">
        <f t="shared" si="57"/>
        <v>42685.322916666664</v>
      </c>
      <c r="T59" s="7">
        <f t="shared" si="58"/>
        <v>0</v>
      </c>
      <c r="U59" s="11">
        <f t="shared" si="59"/>
        <v>6138.0000000000009</v>
      </c>
      <c r="V59" s="15"/>
      <c r="W59" s="7"/>
      <c r="X59" s="8">
        <f t="shared" si="38"/>
        <v>42685.322916666664</v>
      </c>
      <c r="Y59" s="7">
        <f t="shared" si="56"/>
        <v>0</v>
      </c>
      <c r="Z59" s="11">
        <f t="shared" si="39"/>
        <v>6138.0000000000009</v>
      </c>
      <c r="AA59" s="15"/>
      <c r="AB59" s="7"/>
      <c r="AC59" s="8">
        <f t="shared" si="40"/>
        <v>42685.322916666664</v>
      </c>
      <c r="AD59" s="7">
        <f t="shared" si="41"/>
        <v>0</v>
      </c>
      <c r="AE59" s="11">
        <f t="shared" si="42"/>
        <v>6138.0000000000009</v>
      </c>
      <c r="AF59" s="15"/>
      <c r="AG59" s="7"/>
      <c r="AH59" s="8">
        <f t="shared" si="43"/>
        <v>42685.322916666664</v>
      </c>
      <c r="AI59" s="7">
        <f t="shared" si="44"/>
        <v>0</v>
      </c>
      <c r="AJ59" s="11">
        <f t="shared" si="45"/>
        <v>6138.0000000000009</v>
      </c>
      <c r="AK59" s="13"/>
      <c r="AL59" s="7"/>
      <c r="AM59" s="16">
        <f t="shared" si="46"/>
        <v>42685.322916666664</v>
      </c>
      <c r="AN59" s="7">
        <f t="shared" si="25"/>
        <v>0</v>
      </c>
      <c r="AO59" s="7">
        <f>IF(AL59,AO58-#REF!,AO58)</f>
        <v>6138.0000000000009</v>
      </c>
      <c r="AP59" s="13"/>
      <c r="AQ59" s="7"/>
      <c r="AR59" s="8">
        <f t="shared" si="47"/>
        <v>42685.322916666664</v>
      </c>
      <c r="AS59" s="7">
        <f t="shared" si="48"/>
        <v>0</v>
      </c>
      <c r="AT59" s="7">
        <f t="shared" si="49"/>
        <v>6138.0000000000009</v>
      </c>
      <c r="AV59" s="11"/>
      <c r="AW59" s="8">
        <f t="shared" si="50"/>
        <v>42685.322916666664</v>
      </c>
      <c r="AX59" s="7">
        <f t="shared" si="51"/>
        <v>0</v>
      </c>
      <c r="AY59" s="11">
        <f t="shared" si="52"/>
        <v>6138.0000000000009</v>
      </c>
      <c r="AZ59"/>
      <c r="BA59" s="11"/>
      <c r="BB59" s="8">
        <f t="shared" si="53"/>
        <v>0.2930555555410036</v>
      </c>
      <c r="BC59" s="6">
        <f t="shared" si="54"/>
        <v>437</v>
      </c>
      <c r="BD59" s="11">
        <f t="shared" si="55"/>
        <v>5701.0000000000009</v>
      </c>
      <c r="BE59"/>
    </row>
    <row r="60" spans="1:57" x14ac:dyDescent="0.2">
      <c r="A60" s="6">
        <f>'St5 Input'!A45</f>
        <v>4</v>
      </c>
      <c r="B60" s="6">
        <f>'St5 Input'!B45</f>
        <v>4260</v>
      </c>
      <c r="C60" s="6" t="str">
        <f>'St5 Input'!C45</f>
        <v xml:space="preserve"> Exterior Recept Install</v>
      </c>
      <c r="D60" s="6">
        <f>'St5 Input'!D45</f>
        <v>15</v>
      </c>
      <c r="E60" s="6" t="str">
        <f>'St5 Input'!E45</f>
        <v xml:space="preserve"> </v>
      </c>
      <c r="F60" s="8"/>
      <c r="G60" s="13"/>
      <c r="H60" s="11"/>
      <c r="I60" s="8">
        <f t="shared" si="32"/>
        <v>42685.322916666664</v>
      </c>
      <c r="J60" s="11">
        <f t="shared" si="33"/>
        <v>0</v>
      </c>
      <c r="K60" s="11">
        <f t="shared" si="34"/>
        <v>6138.0000000000009</v>
      </c>
      <c r="L60" s="13"/>
      <c r="M60" s="11"/>
      <c r="N60" s="8">
        <f t="shared" si="35"/>
        <v>42685.322916666664</v>
      </c>
      <c r="O60" s="11">
        <f t="shared" si="36"/>
        <v>0</v>
      </c>
      <c r="P60" s="11">
        <f t="shared" si="37"/>
        <v>6138.0000000000009</v>
      </c>
      <c r="Q60" s="15"/>
      <c r="R60" s="7"/>
      <c r="S60" s="8">
        <f t="shared" si="57"/>
        <v>42685.322916666664</v>
      </c>
      <c r="T60" s="7">
        <f t="shared" si="58"/>
        <v>0</v>
      </c>
      <c r="U60" s="11">
        <f t="shared" si="59"/>
        <v>6138.0000000000009</v>
      </c>
      <c r="V60" s="15"/>
      <c r="W60" s="7"/>
      <c r="X60" s="8">
        <f t="shared" si="38"/>
        <v>42685.322916666664</v>
      </c>
      <c r="Y60" s="7">
        <f t="shared" si="56"/>
        <v>0</v>
      </c>
      <c r="Z60" s="11">
        <f t="shared" si="39"/>
        <v>6138.0000000000009</v>
      </c>
      <c r="AA60" s="15"/>
      <c r="AB60" s="7"/>
      <c r="AC60" s="8">
        <f t="shared" si="40"/>
        <v>42685.322916666664</v>
      </c>
      <c r="AD60" s="7">
        <f t="shared" si="41"/>
        <v>0</v>
      </c>
      <c r="AE60" s="11">
        <f t="shared" si="42"/>
        <v>6138.0000000000009</v>
      </c>
      <c r="AF60" s="15"/>
      <c r="AG60" s="7"/>
      <c r="AH60" s="8">
        <f t="shared" si="43"/>
        <v>42685.322916666664</v>
      </c>
      <c r="AI60" s="7">
        <f t="shared" si="44"/>
        <v>0</v>
      </c>
      <c r="AJ60" s="11">
        <f t="shared" si="45"/>
        <v>6138.0000000000009</v>
      </c>
      <c r="AK60" s="13"/>
      <c r="AL60" s="7"/>
      <c r="AM60" s="16">
        <f t="shared" si="46"/>
        <v>42685.322916666664</v>
      </c>
      <c r="AN60" s="7">
        <f t="shared" si="25"/>
        <v>0</v>
      </c>
      <c r="AO60" s="7">
        <f>IF(AL60,AO59-#REF!,AO59)</f>
        <v>6138.0000000000009</v>
      </c>
      <c r="AP60" s="13"/>
      <c r="AQ60" s="7"/>
      <c r="AR60" s="8">
        <f t="shared" si="47"/>
        <v>42685.322916666664</v>
      </c>
      <c r="AS60" s="7">
        <f t="shared" si="48"/>
        <v>0</v>
      </c>
      <c r="AT60" s="7">
        <f t="shared" si="49"/>
        <v>6138.0000000000009</v>
      </c>
      <c r="AV60" s="11"/>
      <c r="AW60" s="8">
        <f t="shared" si="50"/>
        <v>42685.322916666664</v>
      </c>
      <c r="AX60" s="7">
        <f t="shared" si="51"/>
        <v>0</v>
      </c>
      <c r="AY60" s="11">
        <f t="shared" si="52"/>
        <v>6138.0000000000009</v>
      </c>
      <c r="AZ60"/>
      <c r="BA60" s="11"/>
      <c r="BB60" s="8">
        <f t="shared" si="53"/>
        <v>0.2930555555410036</v>
      </c>
      <c r="BC60" s="6">
        <f t="shared" si="54"/>
        <v>437</v>
      </c>
      <c r="BD60" s="11">
        <f t="shared" si="55"/>
        <v>5701.0000000000009</v>
      </c>
      <c r="BE60"/>
    </row>
    <row r="61" spans="1:57" x14ac:dyDescent="0.2">
      <c r="A61" s="6">
        <f>'St5 Input'!A46</f>
        <v>4</v>
      </c>
      <c r="B61" s="6">
        <f>'St5 Input'!B46</f>
        <v>4280</v>
      </c>
      <c r="C61" s="6" t="str">
        <f>'St5 Input'!C46</f>
        <v xml:space="preserve"> Exterior 12V Outlet</v>
      </c>
      <c r="D61" s="6">
        <f>'St5 Input'!D46</f>
        <v>10</v>
      </c>
      <c r="E61" s="6" t="str">
        <f>'St5 Input'!E46</f>
        <v xml:space="preserve"> </v>
      </c>
      <c r="F61" s="8"/>
      <c r="G61" s="13"/>
      <c r="H61" s="11"/>
      <c r="I61" s="8">
        <f t="shared" si="32"/>
        <v>42685.322916666664</v>
      </c>
      <c r="J61" s="11">
        <f t="shared" si="33"/>
        <v>0</v>
      </c>
      <c r="K61" s="11">
        <f t="shared" si="34"/>
        <v>6138.0000000000009</v>
      </c>
      <c r="L61" s="13"/>
      <c r="M61" s="11"/>
      <c r="N61" s="8">
        <f t="shared" si="35"/>
        <v>42685.322916666664</v>
      </c>
      <c r="O61" s="11">
        <f t="shared" si="36"/>
        <v>0</v>
      </c>
      <c r="P61" s="11">
        <f t="shared" si="37"/>
        <v>6138.0000000000009</v>
      </c>
      <c r="Q61" s="15"/>
      <c r="R61" s="7"/>
      <c r="S61" s="8">
        <f t="shared" si="57"/>
        <v>42685.322916666664</v>
      </c>
      <c r="T61" s="7">
        <f t="shared" si="58"/>
        <v>0</v>
      </c>
      <c r="U61" s="11">
        <f t="shared" si="59"/>
        <v>6138.0000000000009</v>
      </c>
      <c r="V61" s="15"/>
      <c r="W61" s="7"/>
      <c r="X61" s="8">
        <f t="shared" si="38"/>
        <v>42685.322916666664</v>
      </c>
      <c r="Y61" s="7">
        <f t="shared" si="56"/>
        <v>0</v>
      </c>
      <c r="Z61" s="11">
        <f t="shared" si="39"/>
        <v>6138.0000000000009</v>
      </c>
      <c r="AA61" s="15"/>
      <c r="AB61" s="7"/>
      <c r="AC61" s="8">
        <f t="shared" si="40"/>
        <v>42685.322916666664</v>
      </c>
      <c r="AD61" s="7">
        <f t="shared" si="41"/>
        <v>0</v>
      </c>
      <c r="AE61" s="11">
        <f t="shared" si="42"/>
        <v>6138.0000000000009</v>
      </c>
      <c r="AF61" s="15"/>
      <c r="AG61" s="7"/>
      <c r="AH61" s="8">
        <f t="shared" si="43"/>
        <v>42685.322916666664</v>
      </c>
      <c r="AI61" s="7">
        <f t="shared" si="44"/>
        <v>0</v>
      </c>
      <c r="AJ61" s="11">
        <f t="shared" si="45"/>
        <v>6138.0000000000009</v>
      </c>
      <c r="AK61" s="13"/>
      <c r="AL61" s="7"/>
      <c r="AM61" s="16">
        <f t="shared" si="46"/>
        <v>42685.322916666664</v>
      </c>
      <c r="AN61" s="7">
        <f t="shared" si="25"/>
        <v>0</v>
      </c>
      <c r="AO61" s="7">
        <f>IF(AL61,AO60-#REF!,AO60)</f>
        <v>6138.0000000000009</v>
      </c>
      <c r="AP61" s="13"/>
      <c r="AQ61" s="7"/>
      <c r="AR61" s="8">
        <f t="shared" si="47"/>
        <v>42685.322916666664</v>
      </c>
      <c r="AS61" s="7">
        <f t="shared" si="48"/>
        <v>0</v>
      </c>
      <c r="AT61" s="7">
        <f t="shared" si="49"/>
        <v>6138.0000000000009</v>
      </c>
      <c r="AV61" s="11"/>
      <c r="AW61" s="8">
        <f t="shared" si="50"/>
        <v>42685.322916666664</v>
      </c>
      <c r="AX61" s="7">
        <f t="shared" si="51"/>
        <v>0</v>
      </c>
      <c r="AY61" s="11">
        <f t="shared" si="52"/>
        <v>6138.0000000000009</v>
      </c>
      <c r="AZ61"/>
      <c r="BA61" s="11"/>
      <c r="BB61" s="8">
        <f t="shared" si="53"/>
        <v>0.2930555555410036</v>
      </c>
      <c r="BC61" s="6">
        <f t="shared" si="54"/>
        <v>437</v>
      </c>
      <c r="BD61" s="11">
        <f t="shared" si="55"/>
        <v>5701.0000000000009</v>
      </c>
      <c r="BE61"/>
    </row>
    <row r="62" spans="1:57" x14ac:dyDescent="0.2">
      <c r="A62" s="6">
        <f>'St5 Input'!A47</f>
        <v>4</v>
      </c>
      <c r="B62" s="6">
        <f>'St5 Input'!B47</f>
        <v>4300</v>
      </c>
      <c r="C62" s="6" t="str">
        <f>'St5 Input'!C47</f>
        <v xml:space="preserve"> Install Kitchen Overhead</v>
      </c>
      <c r="D62" s="6">
        <f>'St5 Input'!D47</f>
        <v>17</v>
      </c>
      <c r="E62" s="6" t="str">
        <f>'St5 Input'!E47</f>
        <v xml:space="preserve"> </v>
      </c>
      <c r="F62" s="8"/>
      <c r="G62" s="13"/>
      <c r="H62" s="11"/>
      <c r="I62" s="8">
        <f t="shared" si="32"/>
        <v>42685.322916666664</v>
      </c>
      <c r="J62" s="11">
        <f t="shared" si="33"/>
        <v>0</v>
      </c>
      <c r="K62" s="11">
        <f t="shared" si="34"/>
        <v>6138.0000000000009</v>
      </c>
      <c r="L62" s="13"/>
      <c r="M62" s="11"/>
      <c r="N62" s="8">
        <f t="shared" si="35"/>
        <v>42685.322916666664</v>
      </c>
      <c r="O62" s="11">
        <f t="shared" si="36"/>
        <v>0</v>
      </c>
      <c r="P62" s="11">
        <f t="shared" si="37"/>
        <v>6138.0000000000009</v>
      </c>
      <c r="Q62" s="15"/>
      <c r="R62" s="7"/>
      <c r="S62" s="8">
        <f t="shared" si="57"/>
        <v>42685.322916666664</v>
      </c>
      <c r="T62" s="7">
        <f t="shared" si="58"/>
        <v>0</v>
      </c>
      <c r="U62" s="11">
        <f t="shared" si="59"/>
        <v>6138.0000000000009</v>
      </c>
      <c r="V62" s="15"/>
      <c r="W62" s="7"/>
      <c r="X62" s="8">
        <f t="shared" si="38"/>
        <v>42685.322916666664</v>
      </c>
      <c r="Y62" s="7">
        <f t="shared" si="56"/>
        <v>0</v>
      </c>
      <c r="Z62" s="11">
        <f t="shared" si="39"/>
        <v>6138.0000000000009</v>
      </c>
      <c r="AA62" s="15"/>
      <c r="AB62" s="7"/>
      <c r="AC62" s="8">
        <f t="shared" si="40"/>
        <v>42685.322916666664</v>
      </c>
      <c r="AD62" s="7">
        <f t="shared" si="41"/>
        <v>0</v>
      </c>
      <c r="AE62" s="11">
        <f t="shared" si="42"/>
        <v>6138.0000000000009</v>
      </c>
      <c r="AF62" s="15"/>
      <c r="AG62" s="7"/>
      <c r="AH62" s="8">
        <f t="shared" si="43"/>
        <v>42685.322916666664</v>
      </c>
      <c r="AI62" s="7">
        <f t="shared" si="44"/>
        <v>0</v>
      </c>
      <c r="AJ62" s="11">
        <f t="shared" si="45"/>
        <v>6138.0000000000009</v>
      </c>
      <c r="AK62" s="13"/>
      <c r="AL62" s="7"/>
      <c r="AM62" s="16">
        <f t="shared" si="46"/>
        <v>42685.322916666664</v>
      </c>
      <c r="AN62" s="7">
        <f t="shared" si="25"/>
        <v>0</v>
      </c>
      <c r="AO62" s="7">
        <f>IF(AL62,AO61-#REF!,AO61)</f>
        <v>6138.0000000000009</v>
      </c>
      <c r="AP62" s="13"/>
      <c r="AQ62" s="7"/>
      <c r="AR62" s="8">
        <f t="shared" si="47"/>
        <v>42685.322916666664</v>
      </c>
      <c r="AS62" s="7">
        <f t="shared" si="48"/>
        <v>0</v>
      </c>
      <c r="AT62" s="7">
        <f t="shared" si="49"/>
        <v>6138.0000000000009</v>
      </c>
      <c r="AV62" s="11"/>
      <c r="AW62" s="8">
        <f t="shared" si="50"/>
        <v>42685.322916666664</v>
      </c>
      <c r="AX62" s="7">
        <f t="shared" si="51"/>
        <v>0</v>
      </c>
      <c r="AY62" s="11">
        <f t="shared" si="52"/>
        <v>6138.0000000000009</v>
      </c>
      <c r="AZ62"/>
      <c r="BA62" s="11"/>
      <c r="BB62" s="8">
        <f t="shared" si="53"/>
        <v>0.2930555555410036</v>
      </c>
      <c r="BC62" s="6">
        <f t="shared" si="54"/>
        <v>437</v>
      </c>
      <c r="BD62" s="11">
        <f t="shared" si="55"/>
        <v>5701.0000000000009</v>
      </c>
      <c r="BE62"/>
    </row>
    <row r="63" spans="1:57" x14ac:dyDescent="0.2">
      <c r="A63" s="6">
        <f>'St5 Input'!A48</f>
        <v>4</v>
      </c>
      <c r="B63" s="6">
        <f>'St5 Input'!B48</f>
        <v>4310</v>
      </c>
      <c r="C63" s="6" t="str">
        <f>'St5 Input'!C48</f>
        <v xml:space="preserve"> Set Refer</v>
      </c>
      <c r="D63" s="6">
        <f>'St5 Input'!D48</f>
        <v>30</v>
      </c>
      <c r="E63" s="6" t="str">
        <f>'St5 Input'!E48</f>
        <v xml:space="preserve"> </v>
      </c>
      <c r="F63" s="8"/>
      <c r="G63" s="13"/>
      <c r="H63" s="11"/>
      <c r="I63" s="8">
        <f t="shared" si="32"/>
        <v>42685.322916666664</v>
      </c>
      <c r="J63" s="11">
        <f t="shared" si="33"/>
        <v>0</v>
      </c>
      <c r="K63" s="11">
        <f t="shared" si="34"/>
        <v>6138.0000000000009</v>
      </c>
      <c r="L63" s="13"/>
      <c r="M63" s="11"/>
      <c r="N63" s="8">
        <f t="shared" si="35"/>
        <v>42685.322916666664</v>
      </c>
      <c r="O63" s="11">
        <f t="shared" si="36"/>
        <v>0</v>
      </c>
      <c r="P63" s="11">
        <f t="shared" si="37"/>
        <v>6138.0000000000009</v>
      </c>
      <c r="Q63" s="15"/>
      <c r="R63" s="7"/>
      <c r="S63" s="8">
        <f t="shared" si="57"/>
        <v>42685.322916666664</v>
      </c>
      <c r="T63" s="7">
        <f t="shared" si="58"/>
        <v>0</v>
      </c>
      <c r="U63" s="11">
        <f t="shared" si="59"/>
        <v>6138.0000000000009</v>
      </c>
      <c r="V63" s="15"/>
      <c r="W63" s="7"/>
      <c r="X63" s="8">
        <f t="shared" si="38"/>
        <v>42685.322916666664</v>
      </c>
      <c r="Y63" s="7">
        <f t="shared" si="56"/>
        <v>0</v>
      </c>
      <c r="Z63" s="11">
        <f t="shared" si="39"/>
        <v>6138.0000000000009</v>
      </c>
      <c r="AA63" s="15"/>
      <c r="AB63" s="7"/>
      <c r="AC63" s="8">
        <f t="shared" si="40"/>
        <v>42685.322916666664</v>
      </c>
      <c r="AD63" s="7">
        <f t="shared" si="41"/>
        <v>0</v>
      </c>
      <c r="AE63" s="11">
        <f t="shared" si="42"/>
        <v>6138.0000000000009</v>
      </c>
      <c r="AF63" s="15"/>
      <c r="AG63" s="7"/>
      <c r="AH63" s="8">
        <f t="shared" si="43"/>
        <v>42685.322916666664</v>
      </c>
      <c r="AI63" s="7">
        <f t="shared" si="44"/>
        <v>0</v>
      </c>
      <c r="AJ63" s="11">
        <f t="shared" si="45"/>
        <v>6138.0000000000009</v>
      </c>
      <c r="AK63" s="13"/>
      <c r="AL63" s="7"/>
      <c r="AM63" s="16">
        <f t="shared" si="46"/>
        <v>42685.322916666664</v>
      </c>
      <c r="AN63" s="7">
        <f t="shared" si="25"/>
        <v>0</v>
      </c>
      <c r="AO63" s="7">
        <f>IF(AL63,AO62-#REF!,AO62)</f>
        <v>6138.0000000000009</v>
      </c>
      <c r="AP63" s="13"/>
      <c r="AQ63" s="7"/>
      <c r="AR63" s="8">
        <f t="shared" si="47"/>
        <v>42685.322916666664</v>
      </c>
      <c r="AS63" s="7">
        <f t="shared" si="48"/>
        <v>0</v>
      </c>
      <c r="AT63" s="7">
        <f t="shared" si="49"/>
        <v>6138.0000000000009</v>
      </c>
      <c r="AV63" s="11"/>
      <c r="AW63" s="8">
        <f t="shared" si="50"/>
        <v>42685.322916666664</v>
      </c>
      <c r="AX63" s="7">
        <f t="shared" si="51"/>
        <v>0</v>
      </c>
      <c r="AY63" s="11">
        <f t="shared" si="52"/>
        <v>6138.0000000000009</v>
      </c>
      <c r="AZ63"/>
      <c r="BA63" s="11"/>
      <c r="BB63" s="8">
        <f t="shared" si="53"/>
        <v>0.2930555555410036</v>
      </c>
      <c r="BC63" s="6">
        <f t="shared" si="54"/>
        <v>437</v>
      </c>
      <c r="BD63" s="11">
        <f t="shared" si="55"/>
        <v>5701.0000000000009</v>
      </c>
      <c r="BE63"/>
    </row>
    <row r="64" spans="1:57" x14ac:dyDescent="0.2">
      <c r="A64" s="6">
        <f>'St5 Input'!A49</f>
        <v>4</v>
      </c>
      <c r="B64" s="6">
        <f>'St5 Input'!B49</f>
        <v>4320</v>
      </c>
      <c r="C64" s="6" t="str">
        <f>'St5 Input'!C49</f>
        <v xml:space="preserve"> "Tail Lights</v>
      </c>
      <c r="D64" s="6">
        <v>60</v>
      </c>
      <c r="E64" s="6"/>
      <c r="F64" s="8"/>
      <c r="G64" s="13"/>
      <c r="H64" s="11"/>
      <c r="I64" s="8">
        <f t="shared" si="32"/>
        <v>42685.322916666664</v>
      </c>
      <c r="J64" s="11">
        <f t="shared" si="33"/>
        <v>0</v>
      </c>
      <c r="K64" s="11">
        <f t="shared" si="34"/>
        <v>6138.0000000000009</v>
      </c>
      <c r="L64" s="13"/>
      <c r="M64" s="11"/>
      <c r="N64" s="8">
        <f t="shared" si="35"/>
        <v>42685.322916666664</v>
      </c>
      <c r="O64" s="11">
        <f t="shared" si="36"/>
        <v>0</v>
      </c>
      <c r="P64" s="11">
        <f t="shared" si="37"/>
        <v>6138.0000000000009</v>
      </c>
      <c r="Q64" s="15"/>
      <c r="R64" s="7"/>
      <c r="S64" s="8">
        <f t="shared" si="57"/>
        <v>42685.322916666664</v>
      </c>
      <c r="T64" s="7">
        <f t="shared" si="58"/>
        <v>0</v>
      </c>
      <c r="U64" s="11">
        <f t="shared" si="59"/>
        <v>6138.0000000000009</v>
      </c>
      <c r="V64" s="15"/>
      <c r="W64" s="7"/>
      <c r="X64" s="8">
        <f t="shared" si="38"/>
        <v>42685.322916666664</v>
      </c>
      <c r="Y64" s="7">
        <f t="shared" si="56"/>
        <v>0</v>
      </c>
      <c r="Z64" s="11">
        <f t="shared" si="39"/>
        <v>6138.0000000000009</v>
      </c>
      <c r="AA64" s="15"/>
      <c r="AB64" s="7"/>
      <c r="AC64" s="8">
        <f t="shared" si="40"/>
        <v>42685.322916666664</v>
      </c>
      <c r="AD64" s="7">
        <f t="shared" si="41"/>
        <v>0</v>
      </c>
      <c r="AE64" s="11">
        <f t="shared" si="42"/>
        <v>6138.0000000000009</v>
      </c>
      <c r="AF64" s="15"/>
      <c r="AG64" s="7"/>
      <c r="AH64" s="8">
        <f t="shared" si="43"/>
        <v>42685.322916666664</v>
      </c>
      <c r="AI64" s="7">
        <f t="shared" si="44"/>
        <v>0</v>
      </c>
      <c r="AJ64" s="11">
        <f t="shared" si="45"/>
        <v>6138.0000000000009</v>
      </c>
      <c r="AK64" s="13"/>
      <c r="AL64" s="7"/>
      <c r="AM64" s="16">
        <f t="shared" si="46"/>
        <v>42685.322916666664</v>
      </c>
      <c r="AN64" s="7">
        <f t="shared" si="25"/>
        <v>0</v>
      </c>
      <c r="AO64" s="7">
        <f>IF(AL64,AO63-#REF!,AO63)</f>
        <v>6138.0000000000009</v>
      </c>
      <c r="AP64" s="13"/>
      <c r="AQ64" s="7"/>
      <c r="AR64" s="8">
        <f t="shared" si="47"/>
        <v>42685.322916666664</v>
      </c>
      <c r="AS64" s="7">
        <f t="shared" si="48"/>
        <v>0</v>
      </c>
      <c r="AT64" s="7">
        <f t="shared" si="49"/>
        <v>6138.0000000000009</v>
      </c>
      <c r="AV64" s="11"/>
      <c r="AW64" s="8">
        <f t="shared" si="50"/>
        <v>42685.322916666664</v>
      </c>
      <c r="AX64" s="7">
        <f t="shared" si="51"/>
        <v>0</v>
      </c>
      <c r="AY64" s="11">
        <f t="shared" si="52"/>
        <v>6138.0000000000009</v>
      </c>
      <c r="AZ64"/>
      <c r="BA64" s="11"/>
      <c r="BB64" s="8">
        <f t="shared" si="53"/>
        <v>0.2930555555410036</v>
      </c>
      <c r="BC64" s="6">
        <f t="shared" si="54"/>
        <v>437</v>
      </c>
      <c r="BD64" s="11">
        <f t="shared" si="55"/>
        <v>5701.0000000000009</v>
      </c>
      <c r="BE64"/>
    </row>
    <row r="65" spans="1:57" x14ac:dyDescent="0.2">
      <c r="A65" s="6">
        <f>'St5 Input'!A50</f>
        <v>4</v>
      </c>
      <c r="B65" s="6">
        <f>'St5 Input'!B50</f>
        <v>4340</v>
      </c>
      <c r="C65" s="6" t="str">
        <f>'St5 Input'!C50</f>
        <v xml:space="preserve"> Refer Hook Up</v>
      </c>
      <c r="D65" s="6">
        <f>'St5 Input'!D50</f>
        <v>14</v>
      </c>
      <c r="E65" s="6" t="str">
        <f>'St5 Input'!E50</f>
        <v xml:space="preserve"> </v>
      </c>
      <c r="F65" s="8"/>
      <c r="G65" s="13"/>
      <c r="H65" s="11"/>
      <c r="I65" s="8">
        <f t="shared" si="32"/>
        <v>42685.322916666664</v>
      </c>
      <c r="J65" s="11">
        <f t="shared" si="33"/>
        <v>0</v>
      </c>
      <c r="K65" s="11">
        <f t="shared" si="34"/>
        <v>6138.0000000000009</v>
      </c>
      <c r="L65" s="13"/>
      <c r="M65" s="11"/>
      <c r="N65" s="8">
        <f t="shared" si="35"/>
        <v>42685.322916666664</v>
      </c>
      <c r="O65" s="11">
        <f t="shared" si="36"/>
        <v>0</v>
      </c>
      <c r="P65" s="11">
        <f t="shared" si="37"/>
        <v>6138.0000000000009</v>
      </c>
      <c r="Q65" s="15"/>
      <c r="R65" s="7"/>
      <c r="S65" s="8">
        <f t="shared" si="57"/>
        <v>42685.322916666664</v>
      </c>
      <c r="T65" s="7">
        <f t="shared" si="58"/>
        <v>0</v>
      </c>
      <c r="U65" s="11">
        <f t="shared" si="59"/>
        <v>6138.0000000000009</v>
      </c>
      <c r="V65" s="15"/>
      <c r="W65" s="7"/>
      <c r="X65" s="8">
        <f t="shared" si="38"/>
        <v>42685.322916666664</v>
      </c>
      <c r="Y65" s="7">
        <f t="shared" si="56"/>
        <v>0</v>
      </c>
      <c r="Z65" s="11">
        <f t="shared" si="39"/>
        <v>6138.0000000000009</v>
      </c>
      <c r="AA65" s="15"/>
      <c r="AB65" s="7"/>
      <c r="AC65" s="8">
        <f t="shared" si="40"/>
        <v>42685.322916666664</v>
      </c>
      <c r="AD65" s="7">
        <f t="shared" si="41"/>
        <v>0</v>
      </c>
      <c r="AE65" s="11">
        <f t="shared" si="42"/>
        <v>6138.0000000000009</v>
      </c>
      <c r="AF65" s="15"/>
      <c r="AG65" s="7"/>
      <c r="AH65" s="8">
        <f t="shared" si="43"/>
        <v>42685.322916666664</v>
      </c>
      <c r="AI65" s="7">
        <f t="shared" si="44"/>
        <v>0</v>
      </c>
      <c r="AJ65" s="11">
        <f t="shared" si="45"/>
        <v>6138.0000000000009</v>
      </c>
      <c r="AK65" s="13"/>
      <c r="AL65" s="7"/>
      <c r="AM65" s="16">
        <f t="shared" si="46"/>
        <v>42685.322916666664</v>
      </c>
      <c r="AN65" s="7">
        <f t="shared" si="25"/>
        <v>0</v>
      </c>
      <c r="AO65" s="7">
        <f>IF(AL65,AO64-#REF!,AO64)</f>
        <v>6138.0000000000009</v>
      </c>
      <c r="AP65" s="13"/>
      <c r="AQ65" s="7"/>
      <c r="AR65" s="8">
        <f t="shared" si="47"/>
        <v>42685.322916666664</v>
      </c>
      <c r="AS65" s="7">
        <f t="shared" si="48"/>
        <v>0</v>
      </c>
      <c r="AT65" s="7">
        <f t="shared" si="49"/>
        <v>6138.0000000000009</v>
      </c>
      <c r="AV65" s="11"/>
      <c r="AW65" s="8">
        <f t="shared" si="50"/>
        <v>42685.322916666664</v>
      </c>
      <c r="AX65" s="7">
        <f t="shared" si="51"/>
        <v>0</v>
      </c>
      <c r="AY65" s="11">
        <f t="shared" si="52"/>
        <v>6138.0000000000009</v>
      </c>
      <c r="AZ65"/>
      <c r="BA65" s="11"/>
      <c r="BB65" s="8">
        <f t="shared" si="53"/>
        <v>0.2930555555410036</v>
      </c>
      <c r="BC65" s="6">
        <f t="shared" si="54"/>
        <v>437</v>
      </c>
      <c r="BD65" s="11">
        <f t="shared" si="55"/>
        <v>5701.0000000000009</v>
      </c>
      <c r="BE65"/>
    </row>
    <row r="66" spans="1:57" x14ac:dyDescent="0.2">
      <c r="A66" s="6">
        <f>'St5 Input'!A51</f>
        <v>4</v>
      </c>
      <c r="B66" s="6">
        <f>'St5 Input'!B51</f>
        <v>4350</v>
      </c>
      <c r="C66" s="6" t="str">
        <f>'St5 Input'!C51</f>
        <v xml:space="preserve"> Outside Refer Vent</v>
      </c>
      <c r="D66" s="6">
        <f>'St5 Input'!D51</f>
        <v>5</v>
      </c>
      <c r="E66" s="6" t="str">
        <f>'St5 Input'!E51</f>
        <v xml:space="preserve"> </v>
      </c>
      <c r="F66" s="8"/>
      <c r="G66" s="13"/>
      <c r="H66" s="11"/>
      <c r="I66" s="8">
        <f t="shared" si="32"/>
        <v>42685.322916666664</v>
      </c>
      <c r="J66" s="11">
        <f t="shared" si="33"/>
        <v>0</v>
      </c>
      <c r="K66" s="11">
        <f t="shared" si="34"/>
        <v>6138.0000000000009</v>
      </c>
      <c r="L66" s="13"/>
      <c r="M66" s="11"/>
      <c r="N66" s="8">
        <f t="shared" si="35"/>
        <v>42685.322916666664</v>
      </c>
      <c r="O66" s="11">
        <f t="shared" si="36"/>
        <v>0</v>
      </c>
      <c r="P66" s="11">
        <f t="shared" si="37"/>
        <v>6138.0000000000009</v>
      </c>
      <c r="Q66" s="15"/>
      <c r="R66" s="7"/>
      <c r="S66" s="8">
        <f t="shared" si="57"/>
        <v>42685.322916666664</v>
      </c>
      <c r="T66" s="7">
        <f t="shared" si="58"/>
        <v>0</v>
      </c>
      <c r="U66" s="11">
        <f t="shared" si="59"/>
        <v>6138.0000000000009</v>
      </c>
      <c r="V66" s="15"/>
      <c r="W66" s="7"/>
      <c r="X66" s="8">
        <f t="shared" si="38"/>
        <v>42685.322916666664</v>
      </c>
      <c r="Y66" s="7">
        <f t="shared" si="56"/>
        <v>0</v>
      </c>
      <c r="Z66" s="11">
        <f t="shared" si="39"/>
        <v>6138.0000000000009</v>
      </c>
      <c r="AA66" s="15"/>
      <c r="AB66" s="7"/>
      <c r="AC66" s="8">
        <f t="shared" si="40"/>
        <v>42685.322916666664</v>
      </c>
      <c r="AD66" s="7">
        <f t="shared" si="41"/>
        <v>0</v>
      </c>
      <c r="AE66" s="11">
        <f t="shared" si="42"/>
        <v>6138.0000000000009</v>
      </c>
      <c r="AF66" s="15"/>
      <c r="AG66" s="7"/>
      <c r="AH66" s="8">
        <f t="shared" si="43"/>
        <v>42685.322916666664</v>
      </c>
      <c r="AI66" s="7">
        <f t="shared" si="44"/>
        <v>0</v>
      </c>
      <c r="AJ66" s="11">
        <f t="shared" si="45"/>
        <v>6138.0000000000009</v>
      </c>
      <c r="AK66" s="13"/>
      <c r="AL66" s="7"/>
      <c r="AM66" s="16">
        <f t="shared" si="46"/>
        <v>42685.322916666664</v>
      </c>
      <c r="AN66" s="7">
        <f t="shared" si="25"/>
        <v>0</v>
      </c>
      <c r="AO66" s="7">
        <f>IF(AL66,AO65-#REF!,AO65)</f>
        <v>6138.0000000000009</v>
      </c>
      <c r="AP66" s="13"/>
      <c r="AQ66" s="7"/>
      <c r="AR66" s="8">
        <f t="shared" si="47"/>
        <v>42685.322916666664</v>
      </c>
      <c r="AS66" s="7">
        <f t="shared" si="48"/>
        <v>0</v>
      </c>
      <c r="AT66" s="7">
        <f t="shared" si="49"/>
        <v>6138.0000000000009</v>
      </c>
      <c r="AV66" s="11"/>
      <c r="AW66" s="8">
        <f t="shared" si="50"/>
        <v>42685.322916666664</v>
      </c>
      <c r="AX66" s="7">
        <f t="shared" si="51"/>
        <v>0</v>
      </c>
      <c r="AY66" s="11">
        <f t="shared" si="52"/>
        <v>6138.0000000000009</v>
      </c>
      <c r="AZ66"/>
      <c r="BA66" s="11"/>
      <c r="BB66" s="8">
        <f t="shared" si="53"/>
        <v>0.2930555555410036</v>
      </c>
      <c r="BC66" s="6">
        <f t="shared" si="54"/>
        <v>437</v>
      </c>
      <c r="BD66" s="11">
        <f t="shared" si="55"/>
        <v>5701.0000000000009</v>
      </c>
      <c r="BE66"/>
    </row>
    <row r="67" spans="1:57" x14ac:dyDescent="0.2">
      <c r="A67" s="6">
        <f>'St5 Input'!A52</f>
        <v>4</v>
      </c>
      <c r="B67" s="6">
        <f>'St5 Input'!B52</f>
        <v>4360</v>
      </c>
      <c r="C67" s="6" t="str">
        <f>'St5 Input'!C52</f>
        <v xml:space="preserve"> Outside Water Heater and Furnace Vent</v>
      </c>
      <c r="D67" s="6">
        <f>'St5 Input'!D52</f>
        <v>15</v>
      </c>
      <c r="E67" s="6" t="str">
        <f>'St5 Input'!E52</f>
        <v xml:space="preserve"> </v>
      </c>
      <c r="F67" s="8"/>
      <c r="G67" s="13"/>
      <c r="H67" s="11"/>
      <c r="I67" s="8">
        <f t="shared" si="32"/>
        <v>42685.322916666664</v>
      </c>
      <c r="J67" s="11">
        <f t="shared" si="33"/>
        <v>0</v>
      </c>
      <c r="K67" s="11">
        <f t="shared" si="34"/>
        <v>6138.0000000000009</v>
      </c>
      <c r="L67" s="13"/>
      <c r="M67" s="11"/>
      <c r="N67" s="8">
        <f t="shared" si="35"/>
        <v>42685.322916666664</v>
      </c>
      <c r="O67" s="11">
        <f t="shared" si="36"/>
        <v>0</v>
      </c>
      <c r="P67" s="11">
        <f t="shared" si="37"/>
        <v>6138.0000000000009</v>
      </c>
      <c r="Q67" s="15"/>
      <c r="R67" s="7"/>
      <c r="S67" s="8">
        <f t="shared" si="57"/>
        <v>42685.322916666664</v>
      </c>
      <c r="T67" s="7">
        <f t="shared" si="58"/>
        <v>0</v>
      </c>
      <c r="U67" s="11">
        <f t="shared" si="59"/>
        <v>6138.0000000000009</v>
      </c>
      <c r="V67" s="15"/>
      <c r="W67" s="7"/>
      <c r="X67" s="8">
        <f t="shared" si="38"/>
        <v>42685.322916666664</v>
      </c>
      <c r="Y67" s="7">
        <f t="shared" si="56"/>
        <v>0</v>
      </c>
      <c r="Z67" s="11">
        <f t="shared" si="39"/>
        <v>6138.0000000000009</v>
      </c>
      <c r="AA67" s="15"/>
      <c r="AB67" s="7"/>
      <c r="AC67" s="8">
        <f t="shared" si="40"/>
        <v>42685.322916666664</v>
      </c>
      <c r="AD67" s="7">
        <f t="shared" si="41"/>
        <v>0</v>
      </c>
      <c r="AE67" s="11">
        <f t="shared" si="42"/>
        <v>6138.0000000000009</v>
      </c>
      <c r="AF67" s="15"/>
      <c r="AG67" s="7"/>
      <c r="AH67" s="8">
        <f t="shared" si="43"/>
        <v>42685.322916666664</v>
      </c>
      <c r="AI67" s="7">
        <f t="shared" si="44"/>
        <v>0</v>
      </c>
      <c r="AJ67" s="11">
        <f t="shared" si="45"/>
        <v>6138.0000000000009</v>
      </c>
      <c r="AK67" s="13"/>
      <c r="AL67" s="7"/>
      <c r="AM67" s="16">
        <f t="shared" si="46"/>
        <v>42685.322916666664</v>
      </c>
      <c r="AN67" s="7">
        <f t="shared" si="25"/>
        <v>0</v>
      </c>
      <c r="AO67" s="7">
        <f>IF(AL67,AO66-#REF!,AO66)</f>
        <v>6138.0000000000009</v>
      </c>
      <c r="AP67" s="13"/>
      <c r="AQ67" s="7"/>
      <c r="AR67" s="8">
        <f t="shared" si="47"/>
        <v>42685.322916666664</v>
      </c>
      <c r="AS67" s="7">
        <f t="shared" si="48"/>
        <v>0</v>
      </c>
      <c r="AT67" s="7">
        <f t="shared" si="49"/>
        <v>6138.0000000000009</v>
      </c>
      <c r="AV67" s="11"/>
      <c r="AW67" s="8">
        <f t="shared" si="50"/>
        <v>42685.322916666664</v>
      </c>
      <c r="AX67" s="7">
        <f t="shared" si="51"/>
        <v>0</v>
      </c>
      <c r="AY67" s="11">
        <f t="shared" si="52"/>
        <v>6138.0000000000009</v>
      </c>
      <c r="AZ67"/>
      <c r="BA67" s="11"/>
      <c r="BB67" s="8">
        <f t="shared" si="53"/>
        <v>0.2930555555410036</v>
      </c>
      <c r="BC67" s="6">
        <f t="shared" si="54"/>
        <v>437</v>
      </c>
      <c r="BD67" s="11">
        <f t="shared" si="55"/>
        <v>5701.0000000000009</v>
      </c>
      <c r="BE67"/>
    </row>
    <row r="68" spans="1:57" x14ac:dyDescent="0.2">
      <c r="A68" s="6">
        <f>'St5 Input'!A53</f>
        <v>4</v>
      </c>
      <c r="B68" s="6">
        <f>'St5 Input'!B53</f>
        <v>4380</v>
      </c>
      <c r="C68" s="6" t="str">
        <f>'St5 Input'!C53</f>
        <v xml:space="preserve"> Install Outside Water Heater Door</v>
      </c>
      <c r="D68" s="6">
        <f>'St5 Input'!D53</f>
        <v>5</v>
      </c>
      <c r="E68" s="6" t="str">
        <f>'St5 Input'!E53</f>
        <v xml:space="preserve"> </v>
      </c>
      <c r="F68" s="8"/>
      <c r="G68" s="13"/>
      <c r="H68" s="11"/>
      <c r="I68" s="8">
        <f t="shared" si="32"/>
        <v>42685.322916666664</v>
      </c>
      <c r="J68" s="11">
        <f t="shared" si="33"/>
        <v>0</v>
      </c>
      <c r="K68" s="11">
        <f t="shared" si="34"/>
        <v>6138.0000000000009</v>
      </c>
      <c r="L68" s="13"/>
      <c r="M68" s="11"/>
      <c r="N68" s="8">
        <f t="shared" si="35"/>
        <v>42685.322916666664</v>
      </c>
      <c r="O68" s="11">
        <f t="shared" si="36"/>
        <v>0</v>
      </c>
      <c r="P68" s="11">
        <f t="shared" si="37"/>
        <v>6138.0000000000009</v>
      </c>
      <c r="Q68" s="15"/>
      <c r="R68" s="7"/>
      <c r="S68" s="8">
        <f t="shared" ref="S68" si="60">IF(IF(R68,1,0),IF(IF(MOD((S67+TIME(0,D68,0)),1)&gt;D$1,1,0),IF(IF(MOD((S67+TIME(0,D68,0)),1)&lt;D$4,1,0),S67+TIME(0,D68,0),(MOD(S67+TIME(0,D68,0),1)-D$4)+D$1),"Under"),S67)</f>
        <v>42685.322916666664</v>
      </c>
      <c r="T68" s="7">
        <f t="shared" ref="T68" si="61">IF(M68,O67+D68,O67)</f>
        <v>0</v>
      </c>
      <c r="U68" s="11">
        <f t="shared" ref="U68" si="62">IF(M68,P67-D68,P67)</f>
        <v>6138.0000000000009</v>
      </c>
      <c r="V68" s="15"/>
      <c r="W68" s="7"/>
      <c r="X68" s="8">
        <f t="shared" si="38"/>
        <v>42685.322916666664</v>
      </c>
      <c r="Y68" s="7">
        <f t="shared" si="56"/>
        <v>0</v>
      </c>
      <c r="Z68" s="11">
        <f t="shared" si="39"/>
        <v>6138.0000000000009</v>
      </c>
      <c r="AA68" s="15"/>
      <c r="AB68" s="7"/>
      <c r="AC68" s="8">
        <f t="shared" si="40"/>
        <v>42685.322916666664</v>
      </c>
      <c r="AD68" s="7">
        <f t="shared" si="41"/>
        <v>0</v>
      </c>
      <c r="AE68" s="11">
        <f t="shared" si="42"/>
        <v>6138.0000000000009</v>
      </c>
      <c r="AF68" s="15"/>
      <c r="AG68" s="7"/>
      <c r="AH68" s="8">
        <f t="shared" si="43"/>
        <v>42685.322916666664</v>
      </c>
      <c r="AI68" s="7">
        <f t="shared" si="44"/>
        <v>0</v>
      </c>
      <c r="AJ68" s="11">
        <f t="shared" si="45"/>
        <v>6138.0000000000009</v>
      </c>
      <c r="AK68" s="13"/>
      <c r="AL68" s="7"/>
      <c r="AM68" s="16">
        <f t="shared" si="46"/>
        <v>42685.322916666664</v>
      </c>
      <c r="AN68" s="7">
        <f t="shared" si="25"/>
        <v>0</v>
      </c>
      <c r="AO68" s="7">
        <f>IF(AL68,AO67-#REF!,AO67)</f>
        <v>6138.0000000000009</v>
      </c>
      <c r="AP68" s="13"/>
      <c r="AQ68" s="7"/>
      <c r="AR68" s="8">
        <f t="shared" si="47"/>
        <v>42685.322916666664</v>
      </c>
      <c r="AS68" s="7">
        <f t="shared" si="48"/>
        <v>0</v>
      </c>
      <c r="AT68" s="7">
        <f t="shared" si="49"/>
        <v>6138.0000000000009</v>
      </c>
      <c r="AV68" s="11"/>
      <c r="AW68" s="8">
        <f t="shared" si="50"/>
        <v>42685.322916666664</v>
      </c>
      <c r="AX68" s="7">
        <f t="shared" si="51"/>
        <v>0</v>
      </c>
      <c r="AY68" s="11">
        <f t="shared" si="52"/>
        <v>6138.0000000000009</v>
      </c>
      <c r="AZ68"/>
      <c r="BA68" s="11"/>
      <c r="BB68" s="8">
        <f t="shared" si="53"/>
        <v>0.2930555555410036</v>
      </c>
      <c r="BC68" s="6">
        <f t="shared" si="54"/>
        <v>437</v>
      </c>
      <c r="BD68" s="11">
        <f t="shared" si="55"/>
        <v>5701.0000000000009</v>
      </c>
      <c r="BE68"/>
    </row>
    <row r="69" spans="1:57" x14ac:dyDescent="0.2">
      <c r="A69" s="6">
        <f>'St5 Input'!A54</f>
        <v>4</v>
      </c>
      <c r="B69" s="6">
        <f>'St5 Input'!B54</f>
        <v>4390</v>
      </c>
      <c r="C69" s="6" t="str">
        <f>'St5 Input'!C54</f>
        <v xml:space="preserve"> wire upper clearance lights</v>
      </c>
      <c r="D69" s="6">
        <f>'St5 Input'!D54</f>
        <v>35</v>
      </c>
      <c r="E69" s="6" t="str">
        <f>'St5 Input'!E54</f>
        <v xml:space="preserve"> </v>
      </c>
    </row>
    <row r="70" spans="1:57" x14ac:dyDescent="0.2">
      <c r="A70" s="6">
        <f>'St5 Input'!A55</f>
        <v>4</v>
      </c>
      <c r="B70" s="6">
        <f>'St5 Input'!B55</f>
        <v>4410</v>
      </c>
      <c r="C70" s="6" t="str">
        <f>'St5 Input'!C55</f>
        <v xml:space="preserve"> Trim Ramp Door Opening</v>
      </c>
      <c r="D70" s="6">
        <f>'St5 Input'!D55</f>
        <v>20</v>
      </c>
      <c r="E70" s="6" t="str">
        <f>'St5 Input'!E55</f>
        <v xml:space="preserve"> </v>
      </c>
    </row>
    <row r="71" spans="1:57" x14ac:dyDescent="0.2">
      <c r="A71" s="6">
        <f>'St5 Input'!A56</f>
        <v>4</v>
      </c>
      <c r="B71" s="6">
        <f>'St5 Input'!B56</f>
        <v>4420</v>
      </c>
      <c r="C71" s="6" t="str">
        <f>'St5 Input'!C56</f>
        <v xml:space="preserve"> Install Windows (All Std)</v>
      </c>
      <c r="D71" s="6">
        <f>'St5 Input'!D56</f>
        <v>30</v>
      </c>
      <c r="E71" s="6" t="str">
        <f>'St5 Input'!E56</f>
        <v xml:space="preserve"> </v>
      </c>
    </row>
    <row r="72" spans="1:57" x14ac:dyDescent="0.2">
      <c r="A72" s="6">
        <f>'St5 Input'!A57</f>
        <v>4</v>
      </c>
      <c r="B72" s="6">
        <f>'St5 Input'!B57</f>
        <v>4450</v>
      </c>
      <c r="C72" s="6" t="str">
        <f>'St5 Input'!C57</f>
        <v xml:space="preserve"> Day and Night Shades</v>
      </c>
      <c r="D72" s="6">
        <f>'St5 Input'!D57</f>
        <v>20</v>
      </c>
      <c r="E72" s="6" t="str">
        <f>'St5 Input'!E57</f>
        <v xml:space="preserve"> </v>
      </c>
    </row>
    <row r="73" spans="1:57" x14ac:dyDescent="0.2">
      <c r="A73" s="6">
        <f>'St5 Input'!A58</f>
        <v>4</v>
      </c>
      <c r="B73" s="6">
        <f>'St5 Input'!B58</f>
        <v>4460</v>
      </c>
      <c r="C73" s="6" t="str">
        <f>'St5 Input'!C58</f>
        <v xml:space="preserve"> ATP Kickplate</v>
      </c>
      <c r="D73" s="6">
        <f>'St5 Input'!D58</f>
        <v>45</v>
      </c>
      <c r="E73" s="6" t="str">
        <f>'St5 Input'!E58</f>
        <v xml:space="preserve"> </v>
      </c>
    </row>
    <row r="74" spans="1:57" x14ac:dyDescent="0.2">
      <c r="A74" s="6">
        <f>'St5 Input'!A59</f>
        <v>4</v>
      </c>
      <c r="B74" s="6">
        <f>'St5 Input'!B59</f>
        <v>4490</v>
      </c>
      <c r="C74" s="6" t="str">
        <f>'St5 Input'!C59</f>
        <v xml:space="preserve"> Cove</v>
      </c>
      <c r="D74" s="6">
        <f>'St5 Input'!D59</f>
        <v>120</v>
      </c>
      <c r="E74" s="6" t="str">
        <f>'St5 Input'!E59</f>
        <v xml:space="preserve"> </v>
      </c>
    </row>
    <row r="75" spans="1:57" x14ac:dyDescent="0.2">
      <c r="A75" s="6">
        <f>'St5 Input'!A60</f>
        <v>4</v>
      </c>
      <c r="B75" s="6">
        <f>'St5 Input'!B60</f>
        <v>4500</v>
      </c>
      <c r="C75" s="6" t="str">
        <f>'St5 Input'!C60</f>
        <v xml:space="preserve"> Trim Interior</v>
      </c>
      <c r="D75" s="6">
        <f>'St5 Input'!D60</f>
        <v>60</v>
      </c>
      <c r="E75" s="6" t="str">
        <f>'St5 Input'!E60</f>
        <v xml:space="preserve"> </v>
      </c>
    </row>
    <row r="76" spans="1:57" x14ac:dyDescent="0.2">
      <c r="A76" s="6">
        <f>'St5 Input'!A61</f>
        <v>4</v>
      </c>
      <c r="B76" s="6">
        <f>'St5 Input'!B61</f>
        <v>4510</v>
      </c>
      <c r="C76" s="6" t="str">
        <f>'St5 Input'!C61</f>
        <v xml:space="preserve"> Speaker Covers</v>
      </c>
      <c r="D76" s="6">
        <f>'St5 Input'!D61</f>
        <v>10</v>
      </c>
      <c r="E76" s="6" t="str">
        <f>'St5 Input'!E61</f>
        <v xml:space="preserve"> </v>
      </c>
    </row>
    <row r="77" spans="1:57" x14ac:dyDescent="0.2">
      <c r="A77" s="6">
        <f>'St5 Input'!A62</f>
        <v>4</v>
      </c>
      <c r="B77" s="6">
        <f>'St5 Input'!B62</f>
        <v>4520</v>
      </c>
      <c r="C77" s="6" t="str">
        <f>'St5 Input'!C62</f>
        <v xml:space="preserve"> Vents Garnish - Roof</v>
      </c>
      <c r="D77" s="6">
        <f>'St5 Input'!D62</f>
        <v>5</v>
      </c>
      <c r="E77" s="6" t="str">
        <f>'St5 Input'!E62</f>
        <v xml:space="preserve"> </v>
      </c>
    </row>
    <row r="78" spans="1:57" x14ac:dyDescent="0.2">
      <c r="A78" s="6">
        <f>'St5 Input'!A63</f>
        <v>4</v>
      </c>
      <c r="B78" s="6">
        <f>'St5 Input'!B63</f>
        <v>4550</v>
      </c>
      <c r="C78" s="6" t="str">
        <f>'St5 Input'!C63</f>
        <v xml:space="preserve"> Install  - Cabinets CS Rear</v>
      </c>
      <c r="D78" s="6">
        <f>'St5 Input'!D63</f>
        <v>30</v>
      </c>
      <c r="E78" s="6" t="str">
        <f>'St5 Input'!E63</f>
        <v xml:space="preserve"> </v>
      </c>
    </row>
    <row r="79" spans="1:57" x14ac:dyDescent="0.2">
      <c r="A79" s="6">
        <f>'St5 Input'!A64</f>
        <v>4</v>
      </c>
      <c r="B79" s="6">
        <f>'St5 Input'!B64</f>
        <v>4580</v>
      </c>
      <c r="C79" s="6" t="str">
        <f>'St5 Input'!C64</f>
        <v xml:space="preserve"> Towel Bar</v>
      </c>
      <c r="D79" s="6">
        <f>'St5 Input'!D64</f>
        <v>8</v>
      </c>
      <c r="E79" s="6" t="str">
        <f>'St5 Input'!E64</f>
        <v xml:space="preserve"> </v>
      </c>
    </row>
    <row r="80" spans="1:57" x14ac:dyDescent="0.2">
      <c r="A80" s="18">
        <f>'St5 Input'!A65</f>
        <v>4</v>
      </c>
      <c r="B80" s="18">
        <f>'St5 Input'!B65</f>
        <v>4590</v>
      </c>
      <c r="C80" s="18" t="str">
        <f>'St5 Input'!C65</f>
        <v xml:space="preserve"> Install Mirror</v>
      </c>
      <c r="D80" s="18">
        <f>'St5 Input'!D65</f>
        <v>5</v>
      </c>
      <c r="E80" s="18" t="str">
        <f>'St5 Input'!E65</f>
        <v xml:space="preserve"> </v>
      </c>
    </row>
    <row r="81" spans="1:5" x14ac:dyDescent="0.2">
      <c r="A81" s="18">
        <f>'St5 Input'!A66</f>
        <v>4</v>
      </c>
      <c r="B81" s="18">
        <f>'St5 Input'!B66</f>
        <v>4600</v>
      </c>
      <c r="C81" s="18" t="str">
        <f>'St5 Input'!C66</f>
        <v xml:space="preserve"> Shower Curtain Rod</v>
      </c>
      <c r="D81" s="18">
        <f>'St5 Input'!D66</f>
        <v>5</v>
      </c>
      <c r="E81" s="18" t="str">
        <f>'St5 Input'!E66</f>
        <v xml:space="preserve"> </v>
      </c>
    </row>
    <row r="82" spans="1:5" x14ac:dyDescent="0.2">
      <c r="A82" s="18">
        <f>'St5 Input'!A67</f>
        <v>4</v>
      </c>
      <c r="B82" s="18">
        <f>'St5 Input'!B67</f>
        <v>4610</v>
      </c>
      <c r="C82" s="18" t="str">
        <f>'St5 Input'!C67</f>
        <v xml:space="preserve"> Install Toilet</v>
      </c>
      <c r="D82" s="18">
        <f>'St5 Input'!D67</f>
        <v>7</v>
      </c>
      <c r="E82" s="18" t="str">
        <f>'St5 Input'!E67</f>
        <v xml:space="preserve"> </v>
      </c>
    </row>
    <row r="83" spans="1:5" x14ac:dyDescent="0.2">
      <c r="A83" s="18">
        <f>'St5 Input'!A68</f>
        <v>4</v>
      </c>
      <c r="B83" s="18">
        <f>'St5 Input'!B68</f>
        <v>4620</v>
      </c>
      <c r="C83" s="18" t="str">
        <f>'St5 Input'!C68</f>
        <v xml:space="preserve"> "LP Test</v>
      </c>
      <c r="D83" s="18">
        <v>25</v>
      </c>
      <c r="E83" s="18"/>
    </row>
    <row r="84" spans="1:5" x14ac:dyDescent="0.2">
      <c r="A84" s="18">
        <f>'St5 Input'!A69</f>
        <v>4</v>
      </c>
      <c r="B84" s="18">
        <f>'St5 Input'!B69</f>
        <v>4650</v>
      </c>
      <c r="C84" s="18" t="str">
        <f>'St5 Input'!C69</f>
        <v xml:space="preserve"> Install Entrance Door</v>
      </c>
      <c r="D84" s="18">
        <f>'St5 Input'!D69</f>
        <v>7</v>
      </c>
      <c r="E84" s="18" t="str">
        <f>'St5 Input'!E69</f>
        <v xml:space="preserve"> </v>
      </c>
    </row>
    <row r="85" spans="1:5" x14ac:dyDescent="0.2">
      <c r="A85" s="18">
        <f>'St5 Input'!A70</f>
        <v>4</v>
      </c>
      <c r="B85" s="18">
        <f>'St5 Input'!B70</f>
        <v>4670</v>
      </c>
      <c r="C85" s="18" t="str">
        <f>'St5 Input'!C70</f>
        <v xml:space="preserve"> Grab Handle Entrance Door</v>
      </c>
      <c r="D85" s="18">
        <f>'St5 Input'!D70</f>
        <v>5</v>
      </c>
      <c r="E85" s="18" t="str">
        <f>'St5 Input'!E70</f>
        <v xml:space="preserve"> </v>
      </c>
    </row>
    <row r="86" spans="1:5" x14ac:dyDescent="0.2">
      <c r="A86" s="18">
        <f>'St5 Input'!A71</f>
        <v>4</v>
      </c>
      <c r="B86" s="18">
        <f>'St5 Input'!B71</f>
        <v>4680</v>
      </c>
      <c r="C86" s="18" t="str">
        <f>'St5 Input'!C71</f>
        <v xml:space="preserve"> Trim Entrance Door</v>
      </c>
      <c r="D86" s="18">
        <f>'St5 Input'!D71</f>
        <v>20</v>
      </c>
      <c r="E86" s="18" t="str">
        <f>'St5 Input'!E71</f>
        <v xml:space="preserve"> </v>
      </c>
    </row>
    <row r="87" spans="1:5" x14ac:dyDescent="0.2">
      <c r="A87" s="18">
        <f>'St5 Input'!A72</f>
        <v>4</v>
      </c>
      <c r="B87" s="18">
        <f>'St5 Input'!B72</f>
        <v>4690</v>
      </c>
      <c r="C87" s="18" t="str">
        <f>'St5 Input'!C72</f>
        <v xml:space="preserve"> Refer Panels</v>
      </c>
      <c r="D87" s="18">
        <f>'St5 Input'!D72</f>
        <v>5</v>
      </c>
      <c r="E87" s="18" t="str">
        <f>'St5 Input'!E72</f>
        <v xml:space="preserve"> </v>
      </c>
    </row>
    <row r="88" spans="1:5" x14ac:dyDescent="0.2">
      <c r="A88" s="18">
        <f>'St5 Input'!A73</f>
        <v>4</v>
      </c>
      <c r="B88" s="18">
        <f>'St5 Input'!B73</f>
        <v>4700</v>
      </c>
      <c r="C88" s="18" t="str">
        <f>'St5 Input'!C73</f>
        <v xml:space="preserve"> Awning cradle                                                             </v>
      </c>
      <c r="D88" s="18">
        <f>'St5 Input'!D73</f>
        <v>5</v>
      </c>
      <c r="E88" s="18" t="str">
        <f>'St5 Input'!E73</f>
        <v xml:space="preserve"> </v>
      </c>
    </row>
    <row r="89" spans="1:5" x14ac:dyDescent="0.2">
      <c r="A89" s="18">
        <f>'St5 Input'!A74</f>
        <v>4</v>
      </c>
      <c r="B89" s="18">
        <f>'St5 Input'!B74</f>
        <v>4710</v>
      </c>
      <c r="C89" s="18" t="str">
        <f>'St5 Input'!C74</f>
        <v xml:space="preserve"> Awning</v>
      </c>
      <c r="D89" s="18">
        <f>'St5 Input'!D74</f>
        <v>30</v>
      </c>
      <c r="E89" s="18" t="str">
        <f>'St5 Input'!E74</f>
        <v xml:space="preserve"> </v>
      </c>
    </row>
    <row r="90" spans="1:5" x14ac:dyDescent="0.2">
      <c r="A90" s="18">
        <f>'St5 Input'!A75</f>
        <v>4</v>
      </c>
      <c r="B90" s="18">
        <f>'St5 Input'!B75</f>
        <v>4720</v>
      </c>
      <c r="C90" s="18" t="str">
        <f>'St5 Input'!C75</f>
        <v xml:space="preserve"> Front Baggage Door</v>
      </c>
      <c r="D90" s="18">
        <f>'St5 Input'!D75</f>
        <v>10</v>
      </c>
      <c r="E90" s="18" t="str">
        <f>'St5 Input'!E75</f>
        <v xml:space="preserve"> </v>
      </c>
    </row>
    <row r="91" spans="1:5" x14ac:dyDescent="0.2">
      <c r="A91" s="18">
        <f>'St5 Input'!A76</f>
        <v>4</v>
      </c>
      <c r="B91" s="18">
        <f>'St5 Input'!B76</f>
        <v>4730</v>
      </c>
      <c r="C91" s="18" t="str">
        <f>'St5 Input'!C76</f>
        <v xml:space="preserve"> Bathdoor</v>
      </c>
      <c r="D91" s="18">
        <f>'St5 Input'!D76</f>
        <v>10</v>
      </c>
      <c r="E91" s="18" t="str">
        <f>'St5 Input'!E76</f>
        <v xml:space="preserve"> </v>
      </c>
    </row>
    <row r="92" spans="1:5" x14ac:dyDescent="0.2">
      <c r="A92" s="18">
        <f>'St5 Input'!A77</f>
        <v>4</v>
      </c>
      <c r="B92" s="18">
        <f>'St5 Input'!B77</f>
        <v>4740</v>
      </c>
      <c r="C92" s="18" t="str">
        <f>'St5 Input'!C77</f>
        <v xml:space="preserve"> Trim Bathroom Door</v>
      </c>
      <c r="D92" s="18">
        <f>'St5 Input'!D77</f>
        <v>15</v>
      </c>
      <c r="E92" s="18" t="str">
        <f>'St5 Input'!E77</f>
        <v xml:space="preserve"> </v>
      </c>
    </row>
    <row r="93" spans="1:5" x14ac:dyDescent="0.2">
      <c r="A93" s="18">
        <f>'St5 Input'!A78</f>
        <v>4</v>
      </c>
      <c r="B93" s="18">
        <f>'St5 Input'!B78</f>
        <v>4780</v>
      </c>
      <c r="C93" s="18" t="str">
        <f>'St5 Input'!C78</f>
        <v xml:space="preserve"> Prep Bed Door - RS</v>
      </c>
      <c r="D93" s="18">
        <f>'St5 Input'!D78</f>
        <v>33</v>
      </c>
      <c r="E93" s="18" t="str">
        <f>'St5 Input'!E78</f>
        <v xml:space="preserve"> </v>
      </c>
    </row>
    <row r="94" spans="1:5" x14ac:dyDescent="0.2">
      <c r="A94" s="18">
        <f>'St5 Input'!A79</f>
        <v>4</v>
      </c>
      <c r="B94" s="18">
        <f>'St5 Input'!B79</f>
        <v>4800</v>
      </c>
      <c r="C94" s="18" t="str">
        <f>'St5 Input'!C79</f>
        <v xml:space="preserve"> Install Bed Door - RS</v>
      </c>
      <c r="D94" s="18">
        <f>'St5 Input'!D79</f>
        <v>217</v>
      </c>
      <c r="E94" s="18" t="str">
        <f>'St5 Input'!E79</f>
        <v xml:space="preserve"> </v>
      </c>
    </row>
    <row r="95" spans="1:5" x14ac:dyDescent="0.2">
      <c r="A95" s="18">
        <f>'St5 Input'!A80</f>
        <v>4</v>
      </c>
      <c r="B95" s="18">
        <f>'St5 Input'!B80</f>
        <v>4910</v>
      </c>
      <c r="C95" s="18" t="str">
        <f>'St5 Input'!C80</f>
        <v xml:space="preserve"> Install Vinyl Zippered Rear Opening</v>
      </c>
      <c r="D95" s="18">
        <f>'St5 Input'!D80</f>
        <v>20</v>
      </c>
      <c r="E95" s="18" t="str">
        <f>'St5 Input'!E80</f>
        <v xml:space="preserve"> </v>
      </c>
    </row>
    <row r="96" spans="1:5" x14ac:dyDescent="0.2">
      <c r="A96" s="18">
        <f>'St5 Input'!A81</f>
        <v>4</v>
      </c>
      <c r="B96" s="18">
        <f>'St5 Input'!B81</f>
        <v>4920</v>
      </c>
      <c r="C96" s="18" t="str">
        <f>'St5 Input'!C81</f>
        <v xml:space="preserve"> Flood Test</v>
      </c>
      <c r="D96" s="18">
        <f>'St5 Input'!D81</f>
        <v>80</v>
      </c>
      <c r="E96" s="18" t="str">
        <f>'St5 Input'!E81</f>
        <v xml:space="preserve"> </v>
      </c>
    </row>
    <row r="97" spans="1:6" x14ac:dyDescent="0.2">
      <c r="A97" s="18">
        <f>'St5 Input'!A82</f>
        <v>4</v>
      </c>
      <c r="B97" s="18">
        <f>'St5 Input'!B82</f>
        <v>4970</v>
      </c>
      <c r="C97" s="18" t="str">
        <f>'St5 Input'!C82</f>
        <v xml:space="preserve"> install &amp; hook up LP tanks</v>
      </c>
      <c r="D97" s="18">
        <f>'St5 Input'!D82</f>
        <v>15</v>
      </c>
      <c r="E97" s="18" t="str">
        <f>'St5 Input'!E82</f>
        <v xml:space="preserve"> </v>
      </c>
    </row>
    <row r="98" spans="1:6" x14ac:dyDescent="0.2">
      <c r="A98" s="18"/>
      <c r="B98" s="18"/>
      <c r="C98" s="18"/>
      <c r="D98" s="18"/>
      <c r="E98" s="18">
        <f>SUM(D42:D97)</f>
        <v>1589</v>
      </c>
      <c r="F98" s="23">
        <f>E98/E$11</f>
        <v>2.0710329097425868</v>
      </c>
    </row>
    <row r="99" spans="1:6" x14ac:dyDescent="0.2">
      <c r="A99" s="18">
        <f>'St5 Input'!A84</f>
        <v>3</v>
      </c>
      <c r="B99" s="18">
        <f>'St5 Input'!B84</f>
        <v>3010</v>
      </c>
      <c r="C99" s="18" t="str">
        <f>'St5 Input'!C84</f>
        <v xml:space="preserve"> install bathroom upper cab. &amp; countertop</v>
      </c>
      <c r="D99" s="18">
        <f>'St5 Input'!D84</f>
        <v>37</v>
      </c>
      <c r="E99" s="18" t="str">
        <f>'St5 Input'!E84</f>
        <v xml:space="preserve"> </v>
      </c>
    </row>
    <row r="100" spans="1:6" x14ac:dyDescent="0.2">
      <c r="A100" s="18">
        <f>'St5 Input'!A85</f>
        <v>3</v>
      </c>
      <c r="B100" s="18">
        <f>'St5 Input'!B85</f>
        <v>3020</v>
      </c>
      <c r="C100" s="18" t="str">
        <f>'St5 Input'!C85</f>
        <v xml:space="preserve"> install bath backsplash</v>
      </c>
      <c r="D100" s="18">
        <f>'St5 Input'!D85</f>
        <v>8</v>
      </c>
      <c r="E100" s="18" t="str">
        <f>'St5 Input'!E85</f>
        <v xml:space="preserve"> </v>
      </c>
    </row>
    <row r="101" spans="1:6" x14ac:dyDescent="0.2">
      <c r="A101" s="18">
        <f>'St5 Input'!A86</f>
        <v>3</v>
      </c>
      <c r="B101" s="18">
        <f>'St5 Input'!B86</f>
        <v>3030</v>
      </c>
      <c r="C101" s="18" t="str">
        <f>'St5 Input'!C86</f>
        <v xml:space="preserve"> set linen in bathroom</v>
      </c>
      <c r="D101" s="18">
        <f>'St5 Input'!D86</f>
        <v>48</v>
      </c>
      <c r="E101" s="18" t="str">
        <f>'St5 Input'!E86</f>
        <v xml:space="preserve"> </v>
      </c>
    </row>
    <row r="102" spans="1:6" x14ac:dyDescent="0.2">
      <c r="A102" s="18">
        <f>'St5 Input'!A87</f>
        <v>3</v>
      </c>
      <c r="B102" s="18">
        <f>'St5 Input'!B87</f>
        <v>3040</v>
      </c>
      <c r="C102" s="18" t="str">
        <f>'St5 Input'!C87</f>
        <v xml:space="preserve"> set kitchen broom closet</v>
      </c>
      <c r="D102" s="18">
        <f>'St5 Input'!D87</f>
        <v>50</v>
      </c>
      <c r="E102" s="18" t="str">
        <f>'St5 Input'!E87</f>
        <v xml:space="preserve"> </v>
      </c>
    </row>
    <row r="103" spans="1:6" x14ac:dyDescent="0.2">
      <c r="A103" s="18">
        <f>'St5 Input'!A88</f>
        <v>3</v>
      </c>
      <c r="B103" s="18">
        <f>'St5 Input'!B88</f>
        <v>3050</v>
      </c>
      <c r="C103" s="18" t="str">
        <f>'St5 Input'!C88</f>
        <v xml:space="preserve"> install bargman cord &amp; junction box</v>
      </c>
      <c r="D103" s="18">
        <f>'St5 Input'!D88</f>
        <v>65</v>
      </c>
      <c r="E103" s="18" t="str">
        <f>'St5 Input'!E88</f>
        <v xml:space="preserve"> </v>
      </c>
    </row>
    <row r="104" spans="1:6" x14ac:dyDescent="0.2">
      <c r="A104" s="18">
        <f>'St5 Input'!A89</f>
        <v>3</v>
      </c>
      <c r="B104" s="18">
        <f>'St5 Input'!B89</f>
        <v>3060</v>
      </c>
      <c r="C104" s="18" t="str">
        <f>'St5 Input'!C89</f>
        <v xml:space="preserve"> wire electric jack</v>
      </c>
      <c r="D104" s="18">
        <f>'St5 Input'!D89</f>
        <v>10</v>
      </c>
      <c r="E104" s="18" t="str">
        <f>'St5 Input'!E89</f>
        <v xml:space="preserve"> </v>
      </c>
    </row>
    <row r="105" spans="1:6" x14ac:dyDescent="0.2">
      <c r="A105" s="18">
        <f>'St5 Input'!A90</f>
        <v>3</v>
      </c>
      <c r="B105" s="18">
        <f>'St5 Input'!B90</f>
        <v>3070</v>
      </c>
      <c r="C105" s="18" t="str">
        <f>'St5 Input'!C90</f>
        <v xml:space="preserve"> Install Battery</v>
      </c>
      <c r="D105" s="18">
        <f>'St5 Input'!D90</f>
        <v>20</v>
      </c>
      <c r="E105" s="18" t="str">
        <f>'St5 Input'!E90</f>
        <v xml:space="preserve"> </v>
      </c>
    </row>
    <row r="106" spans="1:6" x14ac:dyDescent="0.2">
      <c r="A106" s="18">
        <f>'St5 Input'!A91</f>
        <v>3</v>
      </c>
      <c r="B106" s="18">
        <f>'St5 Input'!B91</f>
        <v>3100</v>
      </c>
      <c r="C106" s="18" t="str">
        <f>'St5 Input'!C91</f>
        <v xml:space="preserve"> Loom Wires Where Needed</v>
      </c>
      <c r="D106" s="18">
        <f>'St5 Input'!D91</f>
        <v>27</v>
      </c>
      <c r="E106" s="18" t="str">
        <f>'St5 Input'!E91</f>
        <v xml:space="preserve"> </v>
      </c>
    </row>
    <row r="107" spans="1:6" x14ac:dyDescent="0.2">
      <c r="A107" s="18">
        <f>'St5 Input'!A92</f>
        <v>3</v>
      </c>
      <c r="B107" s="18">
        <f>'St5 Input'!B92</f>
        <v>3110</v>
      </c>
      <c r="C107" s="18" t="str">
        <f>'St5 Input'!C92</f>
        <v xml:space="preserve"> Low point drains &amp; water lines.     (std. unit)</v>
      </c>
      <c r="D107" s="18">
        <f>'St5 Input'!D92</f>
        <v>26</v>
      </c>
      <c r="E107" s="18" t="str">
        <f>'St5 Input'!E92</f>
        <v xml:space="preserve"> </v>
      </c>
    </row>
    <row r="108" spans="1:6" x14ac:dyDescent="0.2">
      <c r="A108" s="18">
        <f>'St5 Input'!A93</f>
        <v>3</v>
      </c>
      <c r="B108" s="18">
        <f>'St5 Input'!B93</f>
        <v>3120</v>
      </c>
      <c r="C108" s="18" t="str">
        <f>'St5 Input'!C93</f>
        <v xml:space="preserve"> Install Shower</v>
      </c>
      <c r="D108" s="18">
        <f>'St5 Input'!D93</f>
        <v>8</v>
      </c>
      <c r="E108" s="18" t="str">
        <f>'St5 Input'!E93</f>
        <v xml:space="preserve"> </v>
      </c>
    </row>
    <row r="109" spans="1:6" x14ac:dyDescent="0.2">
      <c r="A109" s="18">
        <f>'St5 Input'!A94</f>
        <v>3</v>
      </c>
      <c r="B109" s="18">
        <f>'St5 Input'!B94</f>
        <v>3130</v>
      </c>
      <c r="C109" s="18" t="str">
        <f>'St5 Input'!C94</f>
        <v xml:space="preserve"> Shower Faucet</v>
      </c>
      <c r="D109" s="18">
        <f>'St5 Input'!D94</f>
        <v>2</v>
      </c>
      <c r="E109" s="18" t="str">
        <f>'St5 Input'!E94</f>
        <v xml:space="preserve"> </v>
      </c>
    </row>
    <row r="110" spans="1:6" x14ac:dyDescent="0.2">
      <c r="A110" s="18">
        <f>'St5 Input'!A95</f>
        <v>3</v>
      </c>
      <c r="B110" s="18">
        <f>'St5 Input'!B95</f>
        <v>3140</v>
      </c>
      <c r="C110" s="18" t="str">
        <f>'St5 Input'!C95</f>
        <v xml:space="preserve"> Set Bath Wall and Drill Holes for Plumbing and Wiring</v>
      </c>
      <c r="D110" s="18">
        <f>'St5 Input'!D95</f>
        <v>20</v>
      </c>
      <c r="E110" s="18" t="str">
        <f>'St5 Input'!E95</f>
        <v xml:space="preserve"> </v>
      </c>
    </row>
    <row r="111" spans="1:6" x14ac:dyDescent="0.2">
      <c r="A111" s="18">
        <f>'St5 Input'!A96</f>
        <v>3</v>
      </c>
      <c r="B111" s="18">
        <f>'St5 Input'!B96</f>
        <v>3150</v>
      </c>
      <c r="C111" s="18" t="str">
        <f>'St5 Input'!C96</f>
        <v xml:space="preserve"> Plumb Drain Vents</v>
      </c>
      <c r="D111" s="18">
        <f>'St5 Input'!D96</f>
        <v>10</v>
      </c>
      <c r="E111" s="18" t="str">
        <f>'St5 Input'!E96</f>
        <v xml:space="preserve"> </v>
      </c>
    </row>
    <row r="112" spans="1:6" x14ac:dyDescent="0.2">
      <c r="A112" s="18">
        <f>'St5 Input'!A97</f>
        <v>3</v>
      </c>
      <c r="B112" s="18">
        <f>'St5 Input'!B97</f>
        <v>3160</v>
      </c>
      <c r="C112" s="18" t="str">
        <f>'St5 Input'!C97</f>
        <v xml:space="preserve"> Panel Interior Bathroom</v>
      </c>
      <c r="D112" s="18">
        <f>'St5 Input'!D97</f>
        <v>10</v>
      </c>
      <c r="E112" s="18" t="str">
        <f>'St5 Input'!E97</f>
        <v xml:space="preserve"> </v>
      </c>
    </row>
    <row r="113" spans="1:5" x14ac:dyDescent="0.2">
      <c r="A113" s="18">
        <f>'St5 Input'!A98</f>
        <v>3</v>
      </c>
      <c r="B113" s="18">
        <f>'St5 Input'!B98</f>
        <v>3170</v>
      </c>
      <c r="C113" s="18" t="str">
        <f>'St5 Input'!C98</f>
        <v xml:space="preserve"> Panel Outside of Bath Wall</v>
      </c>
      <c r="D113" s="18">
        <f>'St5 Input'!D98</f>
        <v>9</v>
      </c>
      <c r="E113" s="18" t="str">
        <f>'St5 Input'!E98</f>
        <v xml:space="preserve"> </v>
      </c>
    </row>
    <row r="114" spans="1:5" x14ac:dyDescent="0.2">
      <c r="A114" s="18">
        <f>'St5 Input'!A99</f>
        <v>3</v>
      </c>
      <c r="B114" s="18">
        <f>'St5 Input'!B99</f>
        <v>3180</v>
      </c>
      <c r="C114" s="18" t="str">
        <f>'St5 Input'!C99</f>
        <v xml:space="preserve"> Install remainder of ceiling panals</v>
      </c>
      <c r="D114" s="18">
        <f>'St5 Input'!D99</f>
        <v>30</v>
      </c>
      <c r="E114" s="18" t="str">
        <f>'St5 Input'!E99</f>
        <v xml:space="preserve"> </v>
      </c>
    </row>
    <row r="115" spans="1:5" x14ac:dyDescent="0.2">
      <c r="A115" s="18">
        <f>'St5 Input'!A100</f>
        <v>3</v>
      </c>
      <c r="B115" s="18">
        <f>'St5 Input'!B100</f>
        <v>3190</v>
      </c>
      <c r="C115" s="18" t="str">
        <f>'St5 Input'!C100</f>
        <v xml:space="preserve"> Panel All Interior Walls</v>
      </c>
      <c r="D115" s="18">
        <f>'St5 Input'!D100</f>
        <v>120</v>
      </c>
      <c r="E115" s="18" t="str">
        <f>'St5 Input'!E100</f>
        <v xml:space="preserve"> </v>
      </c>
    </row>
    <row r="116" spans="1:5" x14ac:dyDescent="0.2">
      <c r="A116" s="18">
        <f>'St5 Input'!A101</f>
        <v>3</v>
      </c>
      <c r="B116" s="18">
        <f>'St5 Input'!B101</f>
        <v>3210</v>
      </c>
      <c r="C116" s="18" t="str">
        <f>'St5 Input'!C101</f>
        <v xml:space="preserve"> Install and Hook Up Front Plumbing Kit</v>
      </c>
      <c r="D116" s="18">
        <f>'St5 Input'!D101</f>
        <v>13</v>
      </c>
      <c r="E116" s="18" t="str">
        <f>'St5 Input'!E101</f>
        <v xml:space="preserve"> </v>
      </c>
    </row>
    <row r="117" spans="1:5" x14ac:dyDescent="0.2">
      <c r="A117" s="18">
        <f>'St5 Input'!A102</f>
        <v>3</v>
      </c>
      <c r="B117" s="18">
        <f>'St5 Input'!B102</f>
        <v>3220</v>
      </c>
      <c r="C117" s="18" t="str">
        <f>'St5 Input'!C102</f>
        <v xml:space="preserve"> Mount pump &amp; hook up electric</v>
      </c>
      <c r="D117" s="18">
        <f>'St5 Input'!D102</f>
        <v>5</v>
      </c>
      <c r="E117" s="18" t="str">
        <f>'St5 Input'!E102</f>
        <v xml:space="preserve"> </v>
      </c>
    </row>
    <row r="118" spans="1:5" x14ac:dyDescent="0.2">
      <c r="A118" s="18">
        <f>'St5 Input'!A103</f>
        <v>3</v>
      </c>
      <c r="B118" s="18">
        <f>'St5 Input'!B103</f>
        <v>3230</v>
      </c>
      <c r="C118" s="18" t="str">
        <f>'St5 Input'!C103</f>
        <v xml:space="preserve"> Install LP Lines</v>
      </c>
      <c r="D118" s="18">
        <f>'St5 Input'!D103</f>
        <v>20</v>
      </c>
      <c r="E118" s="18" t="str">
        <f>'St5 Input'!E103</f>
        <v xml:space="preserve"> </v>
      </c>
    </row>
    <row r="119" spans="1:5" x14ac:dyDescent="0.2">
      <c r="A119" s="18">
        <f>'St5 Input'!A104</f>
        <v>3</v>
      </c>
      <c r="B119" s="18">
        <f>'St5 Input'!B104</f>
        <v>3240</v>
      </c>
      <c r="C119" s="18" t="str">
        <f>'St5 Input'!C104</f>
        <v xml:space="preserve"> Set Furnace and Install Furnace Vent</v>
      </c>
      <c r="D119" s="18">
        <f>'St5 Input'!D104</f>
        <v>20</v>
      </c>
      <c r="E119" s="18" t="str">
        <f>'St5 Input'!E104</f>
        <v xml:space="preserve"> </v>
      </c>
    </row>
    <row r="120" spans="1:5" x14ac:dyDescent="0.2">
      <c r="A120" s="18">
        <f>'St5 Input'!A105</f>
        <v>3</v>
      </c>
      <c r="B120" s="18">
        <f>'St5 Input'!B105</f>
        <v>3250</v>
      </c>
      <c r="C120" s="18" t="str">
        <f>'St5 Input'!C105</f>
        <v xml:space="preserve"> Refer Cabinet</v>
      </c>
      <c r="D120" s="18">
        <f>'St5 Input'!D105</f>
        <v>9</v>
      </c>
      <c r="E120" s="18" t="str">
        <f>'St5 Input'!E105</f>
        <v xml:space="preserve"> </v>
      </c>
    </row>
    <row r="121" spans="1:5" x14ac:dyDescent="0.2">
      <c r="A121" s="18">
        <f>'St5 Input'!A106</f>
        <v>3</v>
      </c>
      <c r="B121" s="18">
        <f>'St5 Input'!B106</f>
        <v>3260</v>
      </c>
      <c r="C121" s="18" t="str">
        <f>'St5 Input'!C106</f>
        <v xml:space="preserve"> Trim Refer Cabinet</v>
      </c>
      <c r="D121" s="18">
        <f>'St5 Input'!D106</f>
        <v>10</v>
      </c>
      <c r="E121" s="18" t="str">
        <f>'St5 Input'!E106</f>
        <v xml:space="preserve"> </v>
      </c>
    </row>
    <row r="122" spans="1:5" x14ac:dyDescent="0.2">
      <c r="A122" s="18">
        <f>'St5 Input'!A107</f>
        <v>3</v>
      </c>
      <c r="B122" s="18">
        <f>'St5 Input'!B107</f>
        <v>3270</v>
      </c>
      <c r="C122" s="18" t="str">
        <f>'St5 Input'!C107</f>
        <v xml:space="preserve"> Finish installing shower (rivets) &amp; shower head with accesseries</v>
      </c>
      <c r="D122" s="18">
        <f>'St5 Input'!D107</f>
        <v>18</v>
      </c>
      <c r="E122" s="18" t="str">
        <f>'St5 Input'!E107</f>
        <v xml:space="preserve"> </v>
      </c>
    </row>
    <row r="123" spans="1:5" x14ac:dyDescent="0.2">
      <c r="A123" s="18">
        <f>'St5 Input'!A108</f>
        <v>3</v>
      </c>
      <c r="B123" s="18">
        <f>'St5 Input'!B108</f>
        <v>3300</v>
      </c>
      <c r="C123" s="18" t="str">
        <f>'St5 Input'!C108</f>
        <v xml:space="preserve"> Drill External Speaker Holes</v>
      </c>
      <c r="D123" s="18">
        <f>'St5 Input'!D108</f>
        <v>10</v>
      </c>
      <c r="E123" s="18" t="str">
        <f>'St5 Input'!E108</f>
        <v xml:space="preserve"> </v>
      </c>
    </row>
    <row r="124" spans="1:5" x14ac:dyDescent="0.2">
      <c r="A124" s="18">
        <f>'St5 Input'!A109</f>
        <v>3</v>
      </c>
      <c r="B124" s="18">
        <f>'St5 Input'!B109</f>
        <v>3310</v>
      </c>
      <c r="C124" s="18" t="str">
        <f>'St5 Input'!C109</f>
        <v xml:space="preserve"> Install Water Heater</v>
      </c>
      <c r="D124" s="18">
        <f>'St5 Input'!D109</f>
        <v>10</v>
      </c>
      <c r="E124" s="18" t="str">
        <f>'St5 Input'!E109</f>
        <v xml:space="preserve"> </v>
      </c>
    </row>
    <row r="125" spans="1:5" x14ac:dyDescent="0.2">
      <c r="A125" s="18">
        <f>'St5 Input'!A110</f>
        <v>3</v>
      </c>
      <c r="B125" s="18">
        <f>'St5 Input'!B110</f>
        <v>3320</v>
      </c>
      <c r="C125" s="18" t="str">
        <f>'St5 Input'!C110</f>
        <v xml:space="preserve"> Install Plumbing and Vent Pipes</v>
      </c>
      <c r="D125" s="18">
        <f>'St5 Input'!D110</f>
        <v>20</v>
      </c>
      <c r="E125" s="18" t="str">
        <f>'St5 Input'!E110</f>
        <v xml:space="preserve"> </v>
      </c>
    </row>
    <row r="126" spans="1:5" x14ac:dyDescent="0.2">
      <c r="A126" s="18">
        <f>'St5 Input'!A111</f>
        <v>3</v>
      </c>
      <c r="B126" s="18">
        <f>'St5 Input'!B111</f>
        <v>3330</v>
      </c>
      <c r="C126" s="18" t="str">
        <f>'St5 Input'!C111</f>
        <v xml:space="preserve"> Insulate</v>
      </c>
      <c r="D126" s="18">
        <f>'St5 Input'!D111</f>
        <v>100</v>
      </c>
      <c r="E126" s="18" t="str">
        <f>'St5 Input'!E111</f>
        <v xml:space="preserve"> </v>
      </c>
    </row>
    <row r="127" spans="1:5" x14ac:dyDescent="0.2">
      <c r="A127" s="18">
        <f>'St5 Input'!A112</f>
        <v>3</v>
      </c>
      <c r="B127" s="18">
        <f>'St5 Input'!B112</f>
        <v>3340</v>
      </c>
      <c r="C127" s="18" t="str">
        <f>'St5 Input'!C112</f>
        <v xml:space="preserve"> Insulate Front End</v>
      </c>
      <c r="D127" s="18">
        <f>'St5 Input'!D112</f>
        <v>5</v>
      </c>
      <c r="E127" s="18" t="str">
        <f>'St5 Input'!E112</f>
        <v xml:space="preserve"> </v>
      </c>
    </row>
    <row r="128" spans="1:5" x14ac:dyDescent="0.2">
      <c r="A128" s="18">
        <f>'St5 Input'!A113</f>
        <v>3</v>
      </c>
      <c r="B128" s="18">
        <f>'St5 Input'!B113</f>
        <v>3360</v>
      </c>
      <c r="C128" s="18" t="str">
        <f>'St5 Input'!C113</f>
        <v xml:space="preserve"> Hang Rear Corners Stainless Steel</v>
      </c>
      <c r="D128" s="18">
        <f>'St5 Input'!D113</f>
        <v>8</v>
      </c>
      <c r="E128" s="18" t="str">
        <f>'St5 Input'!E113</f>
        <v xml:space="preserve"> </v>
      </c>
    </row>
    <row r="129" spans="1:5" x14ac:dyDescent="0.2">
      <c r="A129" s="18">
        <f>'St5 Input'!A114</f>
        <v>3</v>
      </c>
      <c r="B129" s="18">
        <f>'St5 Input'!B114</f>
        <v>3370</v>
      </c>
      <c r="C129" s="18" t="str">
        <f>'St5 Input'!C114</f>
        <v xml:space="preserve"> Prep for CS Metal</v>
      </c>
      <c r="D129" s="18">
        <f>'St5 Input'!D114</f>
        <v>15</v>
      </c>
      <c r="E129" s="18" t="str">
        <f>'St5 Input'!E114</f>
        <v xml:space="preserve"> </v>
      </c>
    </row>
    <row r="130" spans="1:5" x14ac:dyDescent="0.2">
      <c r="A130" s="18">
        <f>'St5 Input'!A115</f>
        <v>3</v>
      </c>
      <c r="B130" s="18">
        <f>'St5 Input'!B115</f>
        <v>3380</v>
      </c>
      <c r="C130" s="18" t="str">
        <f>'St5 Input'!C115</f>
        <v xml:space="preserve"> Degabond CS</v>
      </c>
      <c r="D130" s="18">
        <f>'St5 Input'!D115</f>
        <v>5</v>
      </c>
      <c r="E130" s="18" t="str">
        <f>'St5 Input'!E115</f>
        <v xml:space="preserve"> </v>
      </c>
    </row>
    <row r="131" spans="1:5" x14ac:dyDescent="0.2">
      <c r="A131" s="18">
        <f>'St5 Input'!A116</f>
        <v>3</v>
      </c>
      <c r="B131" s="18">
        <f>'St5 Input'!B116</f>
        <v>3390</v>
      </c>
      <c r="C131" s="18" t="str">
        <f>'St5 Input'!C116</f>
        <v xml:space="preserve"> Hang CS Metal</v>
      </c>
      <c r="D131" s="18">
        <f>'St5 Input'!D116</f>
        <v>30</v>
      </c>
      <c r="E131" s="18" t="str">
        <f>'St5 Input'!E116</f>
        <v xml:space="preserve"> </v>
      </c>
    </row>
    <row r="132" spans="1:5" x14ac:dyDescent="0.2">
      <c r="A132" s="18">
        <f>'St5 Input'!A117</f>
        <v>3</v>
      </c>
      <c r="B132" s="18">
        <f>'St5 Input'!B117</f>
        <v>3420</v>
      </c>
      <c r="C132" s="18" t="str">
        <f>'St5 Input'!C117</f>
        <v xml:space="preserve"> Route CS Metal</v>
      </c>
      <c r="D132" s="18">
        <f>'St5 Input'!D117</f>
        <v>10</v>
      </c>
      <c r="E132" s="18" t="str">
        <f>'St5 Input'!E117</f>
        <v xml:space="preserve"> </v>
      </c>
    </row>
    <row r="133" spans="1:5" x14ac:dyDescent="0.2">
      <c r="A133" s="18">
        <f>'St5 Input'!A118</f>
        <v>3</v>
      </c>
      <c r="B133" s="18">
        <f>'St5 Input'!B118</f>
        <v>3430</v>
      </c>
      <c r="C133" s="18" t="str">
        <f>'St5 Input'!C118</f>
        <v xml:space="preserve"> Prep for RS Metal</v>
      </c>
      <c r="D133" s="18">
        <f>'St5 Input'!D118</f>
        <v>1</v>
      </c>
      <c r="E133" s="18" t="str">
        <f>'St5 Input'!E118</f>
        <v xml:space="preserve"> </v>
      </c>
    </row>
    <row r="134" spans="1:5" x14ac:dyDescent="0.2">
      <c r="A134" s="18">
        <f>'St5 Input'!A119</f>
        <v>3</v>
      </c>
      <c r="B134" s="18">
        <f>'St5 Input'!B119</f>
        <v>3440</v>
      </c>
      <c r="C134" s="18" t="str">
        <f>'St5 Input'!C119</f>
        <v xml:space="preserve"> Degabond RS</v>
      </c>
      <c r="D134" s="18">
        <f>'St5 Input'!D119</f>
        <v>5</v>
      </c>
      <c r="E134" s="18" t="str">
        <f>'St5 Input'!E119</f>
        <v xml:space="preserve"> </v>
      </c>
    </row>
    <row r="135" spans="1:5" x14ac:dyDescent="0.2">
      <c r="A135" s="18">
        <f>'St5 Input'!A120</f>
        <v>3</v>
      </c>
      <c r="B135" s="18">
        <f>'St5 Input'!B120</f>
        <v>3450</v>
      </c>
      <c r="C135" s="18" t="str">
        <f>'St5 Input'!C120</f>
        <v xml:space="preserve"> Hang RS Metal</v>
      </c>
      <c r="D135" s="18">
        <f>'St5 Input'!D120</f>
        <v>25</v>
      </c>
      <c r="E135" s="18" t="str">
        <f>'St5 Input'!E120</f>
        <v xml:space="preserve"> </v>
      </c>
    </row>
    <row r="136" spans="1:5" x14ac:dyDescent="0.2">
      <c r="A136" s="18">
        <f>'St5 Input'!A121</f>
        <v>3</v>
      </c>
      <c r="B136" s="18">
        <f>'St5 Input'!B121</f>
        <v>3480</v>
      </c>
      <c r="C136" s="18" t="str">
        <f>'St5 Input'!C121</f>
        <v xml:space="preserve"> Route RS Metal</v>
      </c>
      <c r="D136" s="18">
        <f>'St5 Input'!D121</f>
        <v>10</v>
      </c>
      <c r="E136" s="18" t="str">
        <f>'St5 Input'!E121</f>
        <v xml:space="preserve"> </v>
      </c>
    </row>
    <row r="137" spans="1:5" x14ac:dyDescent="0.2">
      <c r="A137" s="18">
        <f>'St5 Input'!A122</f>
        <v>3</v>
      </c>
      <c r="B137" s="18">
        <f>'St5 Input'!B122</f>
        <v>3490</v>
      </c>
      <c r="C137" s="18" t="str">
        <f>'St5 Input'!C122</f>
        <v xml:space="preserve"> route exterior shower</v>
      </c>
      <c r="D137" s="18">
        <f>'St5 Input'!D122</f>
        <v>1</v>
      </c>
      <c r="E137" s="18" t="str">
        <f>'St5 Input'!E122</f>
        <v xml:space="preserve"> </v>
      </c>
    </row>
    <row r="138" spans="1:5" x14ac:dyDescent="0.2">
      <c r="A138" s="18">
        <f>'St5 Input'!A123</f>
        <v>3</v>
      </c>
      <c r="B138" s="18">
        <f>'St5 Input'!B123</f>
        <v>3500</v>
      </c>
      <c r="C138" s="18" t="str">
        <f>'St5 Input'!C123</f>
        <v xml:space="preserve"> install flood lights </v>
      </c>
      <c r="D138" s="18">
        <f>'St5 Input'!D123</f>
        <v>8</v>
      </c>
      <c r="E138" s="18" t="str">
        <f>'St5 Input'!E123</f>
        <v xml:space="preserve"> </v>
      </c>
    </row>
    <row r="139" spans="1:5" x14ac:dyDescent="0.2">
      <c r="A139" s="18">
        <f>'St5 Input'!A124</f>
        <v>3</v>
      </c>
      <c r="B139" s="18">
        <f>'St5 Input'!B124</f>
        <v>3510</v>
      </c>
      <c r="C139" s="18" t="str">
        <f>'St5 Input'!C124</f>
        <v xml:space="preserve"> Prep Front End Metal</v>
      </c>
      <c r="D139" s="18">
        <f>'St5 Input'!D124</f>
        <v>5</v>
      </c>
      <c r="E139" s="18" t="str">
        <f>'St5 Input'!E124</f>
        <v xml:space="preserve"> </v>
      </c>
    </row>
    <row r="140" spans="1:5" x14ac:dyDescent="0.2">
      <c r="A140" s="18">
        <f>'St5 Input'!A125</f>
        <v>3</v>
      </c>
      <c r="B140" s="18">
        <f>'St5 Input'!B125</f>
        <v>3520</v>
      </c>
      <c r="C140" s="18" t="str">
        <f>'St5 Input'!C125</f>
        <v xml:space="preserve"> Metal Front End</v>
      </c>
      <c r="D140" s="18">
        <f>'St5 Input'!D125</f>
        <v>25</v>
      </c>
      <c r="E140" s="18" t="str">
        <f>'St5 Input'!E125</f>
        <v xml:space="preserve"> </v>
      </c>
    </row>
    <row r="141" spans="1:5" x14ac:dyDescent="0.2">
      <c r="A141" s="18">
        <f>'St5 Input'!A126</f>
        <v>3</v>
      </c>
      <c r="B141" s="18">
        <f>'St5 Input'!B126</f>
        <v>3530</v>
      </c>
      <c r="C141" s="18" t="str">
        <f>'St5 Input'!C126</f>
        <v xml:space="preserve"> Gravel Guard</v>
      </c>
      <c r="D141" s="18">
        <f>'St5 Input'!D126</f>
        <v>20</v>
      </c>
      <c r="E141" s="18" t="str">
        <f>'St5 Input'!E126</f>
        <v xml:space="preserve"> </v>
      </c>
    </row>
    <row r="142" spans="1:5" x14ac:dyDescent="0.2">
      <c r="A142" s="18">
        <f>'St5 Input'!A127</f>
        <v>3</v>
      </c>
      <c r="B142" s="18">
        <f>'St5 Input'!B127</f>
        <v>3540</v>
      </c>
      <c r="C142" s="18" t="str">
        <f>'St5 Input'!C127</f>
        <v xml:space="preserve"> Front Trim Pieces</v>
      </c>
      <c r="D142" s="18">
        <f>'St5 Input'!D127</f>
        <v>15</v>
      </c>
      <c r="E142" s="18" t="str">
        <f>'St5 Input'!E127</f>
        <v xml:space="preserve"> </v>
      </c>
    </row>
    <row r="143" spans="1:5" x14ac:dyDescent="0.2">
      <c r="A143" s="18">
        <f>'St5 Input'!A128</f>
        <v>3</v>
      </c>
      <c r="B143" s="18">
        <f>'St5 Input'!B128</f>
        <v>3550</v>
      </c>
      <c r="C143" s="18" t="str">
        <f>'St5 Input'!C128</f>
        <v xml:space="preserve"> Route Baggage Doors</v>
      </c>
      <c r="D143" s="18">
        <f>'St5 Input'!D128</f>
        <v>5</v>
      </c>
      <c r="E143" s="18" t="str">
        <f>'St5 Input'!E128</f>
        <v xml:space="preserve"> </v>
      </c>
    </row>
    <row r="144" spans="1:5" x14ac:dyDescent="0.2">
      <c r="A144" s="18">
        <f>'St5 Input'!A129</f>
        <v>3</v>
      </c>
      <c r="B144" s="18">
        <f>'St5 Input'!B129</f>
        <v>3560</v>
      </c>
      <c r="C144" s="18" t="str">
        <f>'St5 Input'!C129</f>
        <v xml:space="preserve"> Set Furnace and Install Furnace Vent</v>
      </c>
      <c r="D144" s="18">
        <f>'St5 Input'!D129</f>
        <v>17</v>
      </c>
      <c r="E144" s="18" t="str">
        <f>'St5 Input'!E129</f>
        <v xml:space="preserve"> </v>
      </c>
    </row>
    <row r="145" spans="1:5" x14ac:dyDescent="0.2">
      <c r="A145" s="18">
        <f>'St5 Input'!A130</f>
        <v>3</v>
      </c>
      <c r="B145" s="18">
        <f>'St5 Input'!B130</f>
        <v>3570</v>
      </c>
      <c r="C145" s="18" t="str">
        <f>'St5 Input'!C130</f>
        <v xml:space="preserve"> Set Kitchen Base</v>
      </c>
      <c r="D145" s="18">
        <f>'St5 Input'!D130</f>
        <v>7</v>
      </c>
      <c r="E145" s="18" t="str">
        <f>'St5 Input'!E130</f>
        <v xml:space="preserve"> </v>
      </c>
    </row>
    <row r="146" spans="1:5" x14ac:dyDescent="0.2">
      <c r="A146" s="18">
        <f>'St5 Input'!A131</f>
        <v>3</v>
      </c>
      <c r="B146" s="18">
        <f>'St5 Input'!B131</f>
        <v>3580</v>
      </c>
      <c r="C146" s="18" t="str">
        <f>'St5 Input'!C131</f>
        <v xml:space="preserve"> Insulate Roof</v>
      </c>
      <c r="D146" s="18">
        <f>'St5 Input'!D131</f>
        <v>28</v>
      </c>
      <c r="E146" s="18" t="str">
        <f>'St5 Input'!E131</f>
        <v xml:space="preserve"> </v>
      </c>
    </row>
    <row r="147" spans="1:5" x14ac:dyDescent="0.2">
      <c r="A147" s="18">
        <f>'St5 Input'!A132</f>
        <v>3</v>
      </c>
      <c r="B147" s="18">
        <f>'St5 Input'!B132</f>
        <v>3590</v>
      </c>
      <c r="C147" s="18" t="str">
        <f>'St5 Input'!C132</f>
        <v xml:space="preserve"> Metal Roof and Degabond</v>
      </c>
      <c r="D147" s="18">
        <f>'St5 Input'!D132</f>
        <v>21</v>
      </c>
      <c r="E147" s="18" t="str">
        <f>'St5 Input'!E132</f>
        <v xml:space="preserve"> </v>
      </c>
    </row>
    <row r="148" spans="1:5" x14ac:dyDescent="0.2">
      <c r="A148" s="18">
        <f>'St5 Input'!A133</f>
        <v>3</v>
      </c>
      <c r="B148" s="18">
        <f>'St5 Input'!B133</f>
        <v>3600</v>
      </c>
      <c r="C148" s="18" t="str">
        <f>'St5 Input'!C133</f>
        <v xml:space="preserve"> Bend Down Edge of Metal Roof</v>
      </c>
      <c r="D148" s="18">
        <f>'St5 Input'!D133</f>
        <v>12</v>
      </c>
      <c r="E148" s="18" t="str">
        <f>'St5 Input'!E133</f>
        <v xml:space="preserve"> </v>
      </c>
    </row>
    <row r="149" spans="1:5" x14ac:dyDescent="0.2">
      <c r="A149" s="18">
        <f>'St5 Input'!A134</f>
        <v>3</v>
      </c>
      <c r="B149" s="18">
        <f>'St5 Input'!B134</f>
        <v>3610</v>
      </c>
      <c r="C149" s="18" t="str">
        <f>'St5 Input'!C134</f>
        <v xml:space="preserve"> Intall Front Roof Trim Piece</v>
      </c>
      <c r="D149" s="18">
        <f>'St5 Input'!D134</f>
        <v>10</v>
      </c>
      <c r="E149" s="18" t="str">
        <f>'St5 Input'!E134</f>
        <v xml:space="preserve"> </v>
      </c>
    </row>
    <row r="150" spans="1:5" x14ac:dyDescent="0.2">
      <c r="A150" s="18">
        <f>'St5 Input'!A135</f>
        <v>3</v>
      </c>
      <c r="B150" s="18">
        <f>'St5 Input'!B135</f>
        <v>3620</v>
      </c>
      <c r="C150" s="18" t="str">
        <f>'St5 Input'!C135</f>
        <v xml:space="preserve"> Upper Rub Rail</v>
      </c>
      <c r="D150" s="18">
        <f>'St5 Input'!D135</f>
        <v>48</v>
      </c>
      <c r="E150" s="18" t="str">
        <f>'St5 Input'!E135</f>
        <v xml:space="preserve"> </v>
      </c>
    </row>
    <row r="151" spans="1:5" x14ac:dyDescent="0.2">
      <c r="A151" s="18">
        <f>'St5 Input'!A136</f>
        <v>3</v>
      </c>
      <c r="B151" s="18">
        <f>'St5 Input'!B136</f>
        <v>3630</v>
      </c>
      <c r="C151" s="18" t="str">
        <f>'St5 Input'!C136</f>
        <v xml:space="preserve"> Awning Rail</v>
      </c>
      <c r="D151" s="18">
        <f>'St5 Input'!D136</f>
        <v>10</v>
      </c>
      <c r="E151" s="18" t="str">
        <f>'St5 Input'!E136</f>
        <v xml:space="preserve"> </v>
      </c>
    </row>
    <row r="152" spans="1:5" x14ac:dyDescent="0.2">
      <c r="A152" s="18">
        <f>'St5 Input'!A137</f>
        <v>3</v>
      </c>
      <c r="B152" s="18">
        <f>'St5 Input'!B137</f>
        <v>3640</v>
      </c>
      <c r="C152" s="18" t="str">
        <f>'St5 Input'!C137</f>
        <v xml:space="preserve"> Upper Clearance Lights</v>
      </c>
      <c r="D152" s="18">
        <f>'St5 Input'!D137</f>
        <v>15</v>
      </c>
      <c r="E152" s="18" t="str">
        <f>'St5 Input'!E137</f>
        <v xml:space="preserve"> </v>
      </c>
    </row>
    <row r="153" spans="1:5" x14ac:dyDescent="0.2">
      <c r="A153" s="18">
        <f>'St5 Input'!A138</f>
        <v>3</v>
      </c>
      <c r="B153" s="18">
        <f>'St5 Input'!B138</f>
        <v>3660</v>
      </c>
      <c r="C153" s="18" t="str">
        <f>'St5 Input'!C138</f>
        <v xml:space="preserve"> Holes for Plumbing Vents</v>
      </c>
      <c r="D153" s="18">
        <f>'St5 Input'!D138</f>
        <v>6</v>
      </c>
      <c r="E153" s="18" t="str">
        <f>'St5 Input'!E138</f>
        <v xml:space="preserve"> </v>
      </c>
    </row>
    <row r="154" spans="1:5" x14ac:dyDescent="0.2">
      <c r="A154" s="18">
        <f>'St5 Input'!A139</f>
        <v>3</v>
      </c>
      <c r="B154" s="18">
        <f>'St5 Input'!B139</f>
        <v>3670</v>
      </c>
      <c r="C154" s="18" t="str">
        <f>'St5 Input'!C139</f>
        <v xml:space="preserve"> Route Roof Vents</v>
      </c>
      <c r="D154" s="18">
        <f>'St5 Input'!D139</f>
        <v>5</v>
      </c>
      <c r="E154" s="18" t="str">
        <f>'St5 Input'!E139</f>
        <v xml:space="preserve"> </v>
      </c>
    </row>
    <row r="155" spans="1:5" x14ac:dyDescent="0.2">
      <c r="A155" s="18">
        <f>'St5 Input'!A140</f>
        <v>3</v>
      </c>
      <c r="B155" s="18">
        <f>'St5 Input'!B140</f>
        <v>3680</v>
      </c>
      <c r="C155" s="18" t="str">
        <f>'St5 Input'!C140</f>
        <v xml:space="preserve"> Set AC</v>
      </c>
      <c r="D155" s="18">
        <f>'St5 Input'!D140</f>
        <v>5</v>
      </c>
      <c r="E155" s="18" t="str">
        <f>'St5 Input'!E140</f>
        <v xml:space="preserve"> </v>
      </c>
    </row>
    <row r="156" spans="1:5" x14ac:dyDescent="0.2">
      <c r="A156" s="18">
        <f>'St5 Input'!A141</f>
        <v>3</v>
      </c>
      <c r="B156" s="18">
        <f>'St5 Input'!B141</f>
        <v>3690</v>
      </c>
      <c r="C156" s="18" t="str">
        <f>'St5 Input'!C141</f>
        <v xml:space="preserve"> Install Vents and Seal MaxAir Brackets</v>
      </c>
      <c r="D156" s="18">
        <f>'St5 Input'!D141</f>
        <v>15</v>
      </c>
      <c r="E156" s="18" t="str">
        <f>'St5 Input'!E141</f>
        <v xml:space="preserve"> </v>
      </c>
    </row>
    <row r="157" spans="1:5" x14ac:dyDescent="0.2">
      <c r="A157" s="18">
        <f>'St5 Input'!A142</f>
        <v>3</v>
      </c>
      <c r="B157" s="18">
        <f>'St5 Input'!B142</f>
        <v>3710</v>
      </c>
      <c r="C157" s="18" t="str">
        <f>'St5 Input'!C142</f>
        <v xml:space="preserve"> Install Plumbing and Vent Covers and Tail Pipes</v>
      </c>
      <c r="D157" s="18">
        <f>'St5 Input'!D142</f>
        <v>15</v>
      </c>
      <c r="E157" s="18" t="str">
        <f>'St5 Input'!E142</f>
        <v xml:space="preserve"> </v>
      </c>
    </row>
    <row r="158" spans="1:5" x14ac:dyDescent="0.2">
      <c r="A158" s="18">
        <f>'St5 Input'!A143</f>
        <v>3</v>
      </c>
      <c r="B158" s="18">
        <f>'St5 Input'!B143</f>
        <v>3750</v>
      </c>
      <c r="C158" s="18" t="str">
        <f>'St5 Input'!C143</f>
        <v xml:space="preserve"> Clean Roof</v>
      </c>
      <c r="D158" s="18">
        <f>'St5 Input'!D143</f>
        <v>6</v>
      </c>
      <c r="E158" s="18" t="str">
        <f>'St5 Input'!E143</f>
        <v xml:space="preserve"> </v>
      </c>
    </row>
    <row r="159" spans="1:5" x14ac:dyDescent="0.2">
      <c r="A159" s="18">
        <f>'St5 Input'!A144</f>
        <v>3</v>
      </c>
      <c r="B159" s="18">
        <f>'St5 Input'!B144</f>
        <v>3760</v>
      </c>
      <c r="C159" s="18" t="str">
        <f>'St5 Input'!C144</f>
        <v xml:space="preserve"> Seal Roof</v>
      </c>
      <c r="D159" s="18">
        <f>'St5 Input'!D144</f>
        <v>20</v>
      </c>
      <c r="E159" s="18" t="str">
        <f>'St5 Input'!E144</f>
        <v xml:space="preserve"> </v>
      </c>
    </row>
    <row r="160" spans="1:5" x14ac:dyDescent="0.2">
      <c r="A160" s="18">
        <f>'St5 Input'!A145</f>
        <v>3</v>
      </c>
      <c r="B160" s="18">
        <f>'St5 Input'!B145</f>
        <v>3770</v>
      </c>
      <c r="C160" s="18" t="str">
        <f>'St5 Input'!C145</f>
        <v xml:space="preserve"> Seal Under Front Radius and Down Front Edge</v>
      </c>
      <c r="D160" s="18">
        <f>'St5 Input'!D145</f>
        <v>18</v>
      </c>
      <c r="E160" s="18" t="str">
        <f>'St5 Input'!E145</f>
        <v xml:space="preserve"> </v>
      </c>
    </row>
    <row r="161" spans="1:6" x14ac:dyDescent="0.2">
      <c r="A161" s="18">
        <f>'St5 Input'!A146</f>
        <v>3</v>
      </c>
      <c r="B161" s="18">
        <f>'St5 Input'!B146</f>
        <v>3780</v>
      </c>
      <c r="C161" s="18" t="str">
        <f>'St5 Input'!C146</f>
        <v xml:space="preserve"> Refer Vent Cap</v>
      </c>
      <c r="D161" s="18">
        <f>'St5 Input'!D146</f>
        <v>2</v>
      </c>
      <c r="E161" s="18" t="str">
        <f>'St5 Input'!E146</f>
        <v xml:space="preserve"> </v>
      </c>
    </row>
    <row r="162" spans="1:6" x14ac:dyDescent="0.2">
      <c r="A162" s="18">
        <f>'St5 Input'!A147</f>
        <v>3</v>
      </c>
      <c r="B162" s="18">
        <f>'St5 Input'!B147</f>
        <v>3790</v>
      </c>
      <c r="C162" s="18" t="str">
        <f>'St5 Input'!C147</f>
        <v xml:space="preserve"> digital antenna</v>
      </c>
      <c r="D162" s="18">
        <f>'St5 Input'!D147</f>
        <v>10</v>
      </c>
      <c r="E162" s="18" t="str">
        <f>'St5 Input'!E147</f>
        <v xml:space="preserve"> </v>
      </c>
    </row>
    <row r="163" spans="1:6" x14ac:dyDescent="0.2">
      <c r="A163" s="18">
        <f>'St5 Input'!A148</f>
        <v>3</v>
      </c>
      <c r="B163" s="18">
        <f>'St5 Input'!B148</f>
        <v>3800</v>
      </c>
      <c r="C163" s="18" t="str">
        <f>'St5 Input'!C148</f>
        <v xml:space="preserve"> Upper Flow Thru Vent - Scene Light - Speakers</v>
      </c>
      <c r="D163" s="18">
        <f>'St5 Input'!D148</f>
        <v>35</v>
      </c>
      <c r="E163" s="18" t="str">
        <f>'St5 Input'!E148</f>
        <v xml:space="preserve"> </v>
      </c>
    </row>
    <row r="164" spans="1:6" x14ac:dyDescent="0.2">
      <c r="A164" s="18">
        <f>'St5 Input'!A149</f>
        <v>3</v>
      </c>
      <c r="B164" s="18">
        <f>'St5 Input'!B149</f>
        <v>3810</v>
      </c>
      <c r="C164" s="18" t="str">
        <f>'St5 Input'!C149</f>
        <v xml:space="preserve"> Seal Under Rub Rail</v>
      </c>
      <c r="D164" s="18">
        <f>'St5 Input'!D149</f>
        <v>20</v>
      </c>
      <c r="E164" s="18" t="str">
        <f>'St5 Input'!E149</f>
        <v xml:space="preserve"> </v>
      </c>
    </row>
    <row r="165" spans="1:6" x14ac:dyDescent="0.2">
      <c r="A165" s="18">
        <f>'St5 Input'!A150</f>
        <v>3</v>
      </c>
      <c r="B165" s="18">
        <f>'St5 Input'!B150</f>
        <v>3820</v>
      </c>
      <c r="C165" s="18" t="str">
        <f>'St5 Input'!C150</f>
        <v xml:space="preserve"> Kitchen Plumbing</v>
      </c>
      <c r="D165" s="18">
        <f>'St5 Input'!D150</f>
        <v>20</v>
      </c>
      <c r="E165" s="18" t="str">
        <f>'St5 Input'!E150</f>
        <v xml:space="preserve"> </v>
      </c>
    </row>
    <row r="166" spans="1:6" x14ac:dyDescent="0.2">
      <c r="A166" s="18">
        <f>'St5 Input'!A151</f>
        <v>3</v>
      </c>
      <c r="B166" s="18">
        <f>'St5 Input'!B151</f>
        <v>3830</v>
      </c>
      <c r="C166" s="18" t="str">
        <f>'St5 Input'!C151</f>
        <v xml:space="preserve"> Install Kitchen Counter Top</v>
      </c>
      <c r="D166" s="18">
        <f>'St5 Input'!D151</f>
        <v>9</v>
      </c>
      <c r="E166" s="18" t="str">
        <f>'St5 Input'!E151</f>
        <v xml:space="preserve"> </v>
      </c>
    </row>
    <row r="167" spans="1:6" x14ac:dyDescent="0.2">
      <c r="A167" s="18">
        <f>'St5 Input'!A152</f>
        <v>3</v>
      </c>
      <c r="B167" s="18">
        <f>'St5 Input'!B152</f>
        <v>3840</v>
      </c>
      <c r="C167" s="18" t="str">
        <f>'St5 Input'!C152</f>
        <v xml:space="preserve"> install kitchen backsplash</v>
      </c>
      <c r="D167" s="18">
        <f>'St5 Input'!D152</f>
        <v>8</v>
      </c>
      <c r="E167" s="18" t="str">
        <f>'St5 Input'!E152</f>
        <v xml:space="preserve"> </v>
      </c>
    </row>
    <row r="168" spans="1:6" x14ac:dyDescent="0.2">
      <c r="A168" s="18">
        <f>'St5 Input'!A153</f>
        <v>3</v>
      </c>
      <c r="B168" s="18">
        <f>'St5 Input'!B153</f>
        <v>3850</v>
      </c>
      <c r="C168" s="18" t="str">
        <f>'St5 Input'!C153</f>
        <v xml:space="preserve"> Wire Upper Cleanance and Loading Lights (Int. Hook Up)</v>
      </c>
      <c r="D168" s="18">
        <f>'St5 Input'!D153</f>
        <v>50</v>
      </c>
      <c r="E168" s="18" t="str">
        <f>'St5 Input'!E153</f>
        <v xml:space="preserve"> </v>
      </c>
    </row>
    <row r="169" spans="1:6" x14ac:dyDescent="0.2">
      <c r="A169" s="18">
        <f>'St5 Input'!A154</f>
        <v>3</v>
      </c>
      <c r="B169" s="18">
        <f>'St5 Input'!B154</f>
        <v>3860</v>
      </c>
      <c r="C169" s="18" t="str">
        <f>'St5 Input'!C154</f>
        <v xml:space="preserve"> drill holes for scene lights</v>
      </c>
      <c r="D169" s="18">
        <f>'St5 Input'!D154</f>
        <v>2</v>
      </c>
      <c r="E169" s="18" t="str">
        <f>'St5 Input'!E154</f>
        <v xml:space="preserve"> </v>
      </c>
    </row>
    <row r="170" spans="1:6" x14ac:dyDescent="0.2">
      <c r="A170" s="18">
        <f>'St5 Input'!A155</f>
        <v>3</v>
      </c>
      <c r="B170" s="18">
        <f>'St5 Input'!B155</f>
        <v>3870</v>
      </c>
      <c r="C170" s="18" t="str">
        <f>'St5 Input'!C155</f>
        <v xml:space="preserve"> install scene lights</v>
      </c>
      <c r="D170" s="18">
        <f>'St5 Input'!D155</f>
        <v>10</v>
      </c>
      <c r="E170" s="18" t="str">
        <f>'St5 Input'!E155</f>
        <v xml:space="preserve"> </v>
      </c>
    </row>
    <row r="171" spans="1:6" x14ac:dyDescent="0.2">
      <c r="A171" s="18">
        <f>'St5 Input'!A156</f>
        <v>3</v>
      </c>
      <c r="B171" s="18">
        <f>'St5 Input'!B156</f>
        <v>3880</v>
      </c>
      <c r="C171" s="18" t="str">
        <f>'St5 Input'!C156</f>
        <v xml:space="preserve"> Flow Through Vents</v>
      </c>
      <c r="D171" s="18">
        <f>'St5 Input'!D156</f>
        <v>20</v>
      </c>
      <c r="E171" s="18" t="str">
        <f>'St5 Input'!E156</f>
        <v xml:space="preserve"> </v>
      </c>
    </row>
    <row r="172" spans="1:6" x14ac:dyDescent="0.2">
      <c r="A172" s="18">
        <f>'St5 Input'!A157</f>
        <v>3</v>
      </c>
      <c r="B172" s="18">
        <f>'St5 Input'!B157</f>
        <v>3890</v>
      </c>
      <c r="C172" s="18" t="str">
        <f>'St5 Input'!C157</f>
        <v xml:space="preserve"> Trim Wheel Wells (8.5' wide only)</v>
      </c>
      <c r="D172" s="18">
        <f>'St5 Input'!D157</f>
        <v>10</v>
      </c>
      <c r="E172" s="18" t="str">
        <f>'St5 Input'!E157</f>
        <v xml:space="preserve"> </v>
      </c>
    </row>
    <row r="173" spans="1:6" x14ac:dyDescent="0.2">
      <c r="A173" s="18"/>
      <c r="B173" s="18"/>
      <c r="C173" s="18"/>
      <c r="D173" s="18"/>
      <c r="E173" s="18">
        <f>SUM(D99:D172)</f>
        <v>1382</v>
      </c>
      <c r="F173" s="23">
        <f>E173/E$11</f>
        <v>1.8012381883349622</v>
      </c>
    </row>
    <row r="174" spans="1:6" x14ac:dyDescent="0.2">
      <c r="A174" s="18">
        <f>'St5 Input'!A159</f>
        <v>2</v>
      </c>
      <c r="B174" s="18">
        <f>'St5 Input'!B159</f>
        <v>2010</v>
      </c>
      <c r="C174" s="18" t="str">
        <f>'St5 Input'!C159</f>
        <v xml:space="preserve"> Top weld and axles</v>
      </c>
      <c r="D174" s="18">
        <f>'St5 Input'!D159</f>
        <v>40</v>
      </c>
      <c r="E174" s="18" t="str">
        <f>'St5 Input'!E159</f>
        <v xml:space="preserve"> </v>
      </c>
    </row>
    <row r="175" spans="1:6" x14ac:dyDescent="0.2">
      <c r="A175" s="18">
        <f>'St5 Input'!A160</f>
        <v>2</v>
      </c>
      <c r="B175" s="18">
        <f>'St5 Input'!B160</f>
        <v>2020</v>
      </c>
      <c r="C175" s="18" t="str">
        <f>'St5 Input'!C160</f>
        <v xml:space="preserve"> Install Coupler</v>
      </c>
      <c r="D175" s="18">
        <f>'St5 Input'!D160</f>
        <v>15</v>
      </c>
      <c r="E175" s="18" t="str">
        <f>'St5 Input'!E160</f>
        <v xml:space="preserve"> </v>
      </c>
    </row>
    <row r="176" spans="1:6" x14ac:dyDescent="0.2">
      <c r="A176" s="18">
        <f>'St5 Input'!A161</f>
        <v>2</v>
      </c>
      <c r="B176" s="18">
        <f>'St5 Input'!B161</f>
        <v>2040</v>
      </c>
      <c r="C176" s="18" t="str">
        <f>'St5 Input'!C161</f>
        <v xml:space="preserve"> Cut A-Track Slots</v>
      </c>
      <c r="D176" s="18">
        <f>'St5 Input'!D161</f>
        <v>25</v>
      </c>
      <c r="E176" s="18" t="str">
        <f>'St5 Input'!E161</f>
        <v xml:space="preserve"> </v>
      </c>
    </row>
    <row r="177" spans="1:5" x14ac:dyDescent="0.2">
      <c r="A177" s="18">
        <f>'St5 Input'!A162</f>
        <v>2</v>
      </c>
      <c r="B177" s="18">
        <f>'St5 Input'!B162</f>
        <v>2050</v>
      </c>
      <c r="C177" s="18" t="str">
        <f>'St5 Input'!C162</f>
        <v xml:space="preserve"> cut first piece of flooring  (7' wide)</v>
      </c>
      <c r="D177" s="18">
        <f>'St5 Input'!D162</f>
        <v>0</v>
      </c>
      <c r="E177" s="18" t="str">
        <f>'St5 Input'!E162</f>
        <v xml:space="preserve"> </v>
      </c>
    </row>
    <row r="178" spans="1:5" x14ac:dyDescent="0.2">
      <c r="A178" s="18">
        <f>'St5 Input'!A163</f>
        <v>2</v>
      </c>
      <c r="B178" s="18">
        <f>'St5 Input'!B163</f>
        <v>2060</v>
      </c>
      <c r="C178" s="18" t="str">
        <f>'St5 Input'!C163</f>
        <v xml:space="preserve"> Level Frame</v>
      </c>
      <c r="D178" s="18">
        <f>'St5 Input'!D163</f>
        <v>5</v>
      </c>
      <c r="E178" s="18" t="str">
        <f>'St5 Input'!E163</f>
        <v xml:space="preserve"> </v>
      </c>
    </row>
    <row r="179" spans="1:5" x14ac:dyDescent="0.2">
      <c r="A179" s="18">
        <f>'St5 Input'!A164</f>
        <v>2</v>
      </c>
      <c r="B179" s="18">
        <f>'St5 Input'!B164</f>
        <v>2070</v>
      </c>
      <c r="C179" s="18" t="str">
        <f>'St5 Input'!C164</f>
        <v xml:space="preserve"> Grind Top Welds</v>
      </c>
      <c r="D179" s="18">
        <f>'St5 Input'!D164</f>
        <v>15</v>
      </c>
      <c r="E179" s="18" t="str">
        <f>'St5 Input'!E164</f>
        <v xml:space="preserve"> </v>
      </c>
    </row>
    <row r="180" spans="1:5" x14ac:dyDescent="0.2">
      <c r="A180" s="18">
        <f>'St5 Input'!A165</f>
        <v>2</v>
      </c>
      <c r="B180" s="18">
        <f>'St5 Input'!B165</f>
        <v>2080</v>
      </c>
      <c r="C180" s="18" t="str">
        <f>'St5 Input'!C165</f>
        <v xml:space="preserve"> Set Wheel wells or Wheel Well Metal</v>
      </c>
      <c r="D180" s="18">
        <f>'St5 Input'!D165</f>
        <v>5</v>
      </c>
      <c r="E180" s="18" t="str">
        <f>'St5 Input'!E165</f>
        <v xml:space="preserve"> </v>
      </c>
    </row>
    <row r="181" spans="1:5" x14ac:dyDescent="0.2">
      <c r="A181" s="18">
        <f>'St5 Input'!A166</f>
        <v>2</v>
      </c>
      <c r="B181" s="18">
        <f>'St5 Input'!B166</f>
        <v>2090</v>
      </c>
      <c r="C181" s="18" t="str">
        <f>'St5 Input'!C166</f>
        <v xml:space="preserve"> Install flooring ( 2 people)</v>
      </c>
      <c r="D181" s="18">
        <f>'St5 Input'!D166</f>
        <v>160</v>
      </c>
      <c r="E181" s="18" t="str">
        <f>'St5 Input'!E166</f>
        <v xml:space="preserve"> </v>
      </c>
    </row>
    <row r="182" spans="1:5" x14ac:dyDescent="0.2">
      <c r="A182" s="18">
        <f>'St5 Input'!A167</f>
        <v>2</v>
      </c>
      <c r="B182" s="18">
        <f>'St5 Input'!B167</f>
        <v>2100</v>
      </c>
      <c r="C182" s="18" t="str">
        <f>'St5 Input'!C167</f>
        <v xml:space="preserve"> Weld in A-Track Backer</v>
      </c>
      <c r="D182" s="18">
        <f>'St5 Input'!D167</f>
        <v>35</v>
      </c>
      <c r="E182" s="18" t="str">
        <f>'St5 Input'!E167</f>
        <v xml:space="preserve"> </v>
      </c>
    </row>
    <row r="183" spans="1:5" x14ac:dyDescent="0.2">
      <c r="A183" s="18">
        <f>'St5 Input'!A168</f>
        <v>2</v>
      </c>
      <c r="B183" s="18">
        <f>'St5 Input'!B168</f>
        <v>2110</v>
      </c>
      <c r="C183" s="18" t="str">
        <f>'St5 Input'!C168</f>
        <v xml:space="preserve"> Install A-Track</v>
      </c>
      <c r="D183" s="18">
        <f>'St5 Input'!D168</f>
        <v>58</v>
      </c>
      <c r="E183" s="18" t="str">
        <f>'St5 Input'!E168</f>
        <v xml:space="preserve"> </v>
      </c>
    </row>
    <row r="184" spans="1:5" x14ac:dyDescent="0.2">
      <c r="A184" s="18">
        <f>'St5 Input'!A169</f>
        <v>2</v>
      </c>
      <c r="B184" s="18">
        <f>'St5 Input'!B169</f>
        <v>2120</v>
      </c>
      <c r="C184" s="18" t="str">
        <f>'St5 Input'!C169</f>
        <v xml:space="preserve"> Drill Plumbing Holes and Toilet Drains</v>
      </c>
      <c r="D184" s="18">
        <f>'St5 Input'!D169</f>
        <v>12</v>
      </c>
      <c r="E184" s="18" t="str">
        <f>'St5 Input'!E169</f>
        <v xml:space="preserve"> </v>
      </c>
    </row>
    <row r="185" spans="1:5" x14ac:dyDescent="0.2">
      <c r="A185" s="18">
        <f>'St5 Input'!A170</f>
        <v>2</v>
      </c>
      <c r="B185" s="18">
        <f>'St5 Input'!B170</f>
        <v>2130</v>
      </c>
      <c r="C185" s="18" t="str">
        <f>'St5 Input'!C170</f>
        <v xml:space="preserve"> Drill Holes for Gas Lines and Low Points</v>
      </c>
      <c r="D185" s="18">
        <f>'St5 Input'!D170</f>
        <v>10</v>
      </c>
      <c r="E185" s="18" t="str">
        <f>'St5 Input'!E170</f>
        <v xml:space="preserve"> </v>
      </c>
    </row>
    <row r="186" spans="1:5" x14ac:dyDescent="0.2">
      <c r="A186" s="18">
        <f>'St5 Input'!A171</f>
        <v>2</v>
      </c>
      <c r="B186" s="18">
        <f>'St5 Input'!B171</f>
        <v>2140</v>
      </c>
      <c r="C186" s="18" t="str">
        <f>'St5 Input'!C171</f>
        <v xml:space="preserve"> install 3'' grommmets for holes</v>
      </c>
      <c r="D186" s="18">
        <f>'St5 Input'!D171</f>
        <v>10</v>
      </c>
      <c r="E186" s="18" t="str">
        <f>'St5 Input'!E171</f>
        <v xml:space="preserve"> </v>
      </c>
    </row>
    <row r="187" spans="1:5" x14ac:dyDescent="0.2">
      <c r="A187" s="18">
        <f>'St5 Input'!A172</f>
        <v>2</v>
      </c>
      <c r="B187" s="18">
        <f>'St5 Input'!B172</f>
        <v>2150</v>
      </c>
      <c r="C187" s="18" t="str">
        <f>'St5 Input'!C172</f>
        <v xml:space="preserve"> mark wall lines on floor/cover floor</v>
      </c>
      <c r="D187" s="18">
        <f>'St5 Input'!D172</f>
        <v>25</v>
      </c>
      <c r="E187" s="18" t="str">
        <f>'St5 Input'!E172</f>
        <v xml:space="preserve"> </v>
      </c>
    </row>
    <row r="188" spans="1:5" x14ac:dyDescent="0.2">
      <c r="A188" s="18">
        <f>'St5 Input'!A173</f>
        <v>2</v>
      </c>
      <c r="B188" s="18">
        <f>'St5 Input'!B173</f>
        <v>2160</v>
      </c>
      <c r="C188" s="18" t="str">
        <f>'St5 Input'!C173</f>
        <v xml:space="preserve"> cover floor</v>
      </c>
      <c r="D188" s="18">
        <f>'St5 Input'!D173</f>
        <v>20</v>
      </c>
      <c r="E188" s="18" t="str">
        <f>'St5 Input'!E173</f>
        <v xml:space="preserve"> </v>
      </c>
    </row>
    <row r="189" spans="1:5" x14ac:dyDescent="0.2">
      <c r="A189" s="18">
        <f>'St5 Input'!A174</f>
        <v>2</v>
      </c>
      <c r="B189" s="18">
        <f>'St5 Input'!B174</f>
        <v>2170</v>
      </c>
      <c r="C189" s="18" t="str">
        <f>'St5 Input'!C174</f>
        <v xml:space="preserve"> Set Walls - Rear Header - Front Walls</v>
      </c>
      <c r="D189" s="18">
        <f>'St5 Input'!D174</f>
        <v>30</v>
      </c>
      <c r="E189" s="18" t="str">
        <f>'St5 Input'!E174</f>
        <v xml:space="preserve"> </v>
      </c>
    </row>
    <row r="190" spans="1:5" x14ac:dyDescent="0.2">
      <c r="A190" s="18">
        <f>'St5 Input'!A175</f>
        <v>2</v>
      </c>
      <c r="B190" s="18">
        <f>'St5 Input'!B175</f>
        <v>2180</v>
      </c>
      <c r="C190" s="18" t="str">
        <f>'St5 Input'!C175</f>
        <v xml:space="preserve"> Set and Weld Roof</v>
      </c>
      <c r="D190" s="18">
        <f>'St5 Input'!D175</f>
        <v>40</v>
      </c>
      <c r="E190" s="18" t="str">
        <f>'St5 Input'!E175</f>
        <v xml:space="preserve"> </v>
      </c>
    </row>
    <row r="191" spans="1:5" x14ac:dyDescent="0.2">
      <c r="A191" s="18">
        <f>'St5 Input'!A176</f>
        <v>2</v>
      </c>
      <c r="B191" s="18">
        <f>'St5 Input'!B176</f>
        <v>2190</v>
      </c>
      <c r="C191" s="18" t="str">
        <f>'St5 Input'!C176</f>
        <v xml:space="preserve"> Final Weld on Sidewalls</v>
      </c>
      <c r="D191" s="18">
        <f>'St5 Input'!D176</f>
        <v>45</v>
      </c>
      <c r="E191" s="18" t="str">
        <f>'St5 Input'!E176</f>
        <v xml:space="preserve"> </v>
      </c>
    </row>
    <row r="192" spans="1:5" x14ac:dyDescent="0.2">
      <c r="A192" s="18">
        <f>'St5 Input'!A177</f>
        <v>2</v>
      </c>
      <c r="B192" s="18">
        <f>'St5 Input'!B177</f>
        <v>2200</v>
      </c>
      <c r="C192" s="18" t="str">
        <f>'St5 Input'!C177</f>
        <v xml:space="preserve"> final weld on front walls</v>
      </c>
      <c r="D192" s="18">
        <f>'St5 Input'!D177</f>
        <v>20</v>
      </c>
      <c r="E192" s="18" t="str">
        <f>'St5 Input'!E177</f>
        <v xml:space="preserve"> </v>
      </c>
    </row>
    <row r="193" spans="1:5" x14ac:dyDescent="0.2">
      <c r="A193" s="18">
        <f>'St5 Input'!A178</f>
        <v>2</v>
      </c>
      <c r="B193" s="18">
        <f>'St5 Input'!B178</f>
        <v>2210</v>
      </c>
      <c r="C193" s="18" t="str">
        <f>'St5 Input'!C178</f>
        <v xml:space="preserve"> Drill Holes for Wiring</v>
      </c>
      <c r="D193" s="18">
        <f>'St5 Input'!D178</f>
        <v>30</v>
      </c>
      <c r="E193" s="18" t="str">
        <f>'St5 Input'!E178</f>
        <v xml:space="preserve"> </v>
      </c>
    </row>
    <row r="194" spans="1:5" x14ac:dyDescent="0.2">
      <c r="A194" s="18">
        <f>'St5 Input'!A179</f>
        <v>2</v>
      </c>
      <c r="B194" s="18">
        <f>'St5 Input'!B179</f>
        <v>2220</v>
      </c>
      <c r="C194" s="18" t="str">
        <f>'St5 Input'!C179</f>
        <v xml:space="preserve"> Grommet All Holes Where Needed</v>
      </c>
      <c r="D194" s="18">
        <f>'St5 Input'!D179</f>
        <v>10</v>
      </c>
      <c r="E194" s="18" t="str">
        <f>'St5 Input'!E179</f>
        <v xml:space="preserve"> </v>
      </c>
    </row>
    <row r="195" spans="1:5" x14ac:dyDescent="0.2">
      <c r="A195" s="18">
        <f>'St5 Input'!A180</f>
        <v>2</v>
      </c>
      <c r="B195" s="18">
        <f>'St5 Input'!B180</f>
        <v>2600</v>
      </c>
      <c r="C195" s="18" t="str">
        <f>'St5 Input'!C180</f>
        <v xml:space="preserve"> Install Ground Wires</v>
      </c>
      <c r="D195" s="18">
        <f>'St5 Input'!D180</f>
        <v>10</v>
      </c>
      <c r="E195" s="18" t="str">
        <f>'St5 Input'!E180</f>
        <v xml:space="preserve"> </v>
      </c>
    </row>
    <row r="196" spans="1:5" x14ac:dyDescent="0.2">
      <c r="A196" s="18">
        <f>'St5 Input'!A181</f>
        <v>2</v>
      </c>
      <c r="B196" s="18">
        <f>'St5 Input'!B181</f>
        <v>2230</v>
      </c>
      <c r="C196" s="18" t="str">
        <f>'St5 Input'!C181</f>
        <v xml:space="preserve"> Rough Wire Unit (Front Bedroom: 4.5 hrs)</v>
      </c>
      <c r="D196" s="18">
        <f>'St5 Input'!D181</f>
        <v>125</v>
      </c>
      <c r="E196" s="18" t="str">
        <f>'St5 Input'!E181</f>
        <v xml:space="preserve"> </v>
      </c>
    </row>
    <row r="197" spans="1:5" x14ac:dyDescent="0.2">
      <c r="A197" s="18">
        <f>'St5 Input'!A182</f>
        <v>2</v>
      </c>
      <c r="B197" s="18">
        <f>'St5 Input'!B182</f>
        <v>2250</v>
      </c>
      <c r="C197" s="18" t="str">
        <f>'St5 Input'!C182</f>
        <v xml:space="preserve"> Happijac - Rear</v>
      </c>
      <c r="D197" s="18">
        <f>'St5 Input'!D182</f>
        <v>7.5</v>
      </c>
      <c r="E197" s="18" t="str">
        <f>'St5 Input'!E182</f>
        <v xml:space="preserve"> </v>
      </c>
    </row>
    <row r="198" spans="1:5" x14ac:dyDescent="0.2">
      <c r="A198" s="18">
        <f>'St5 Input'!A183</f>
        <v>2</v>
      </c>
      <c r="B198" s="18">
        <f>'St5 Input'!B183</f>
        <v>2260</v>
      </c>
      <c r="C198" s="18" t="str">
        <f>'St5 Input'!C183</f>
        <v xml:space="preserve"> Dinette CS - Front</v>
      </c>
      <c r="D198" s="18">
        <f>'St5 Input'!D183</f>
        <v>1</v>
      </c>
      <c r="E198" s="18" t="str">
        <f>'St5 Input'!E183</f>
        <v xml:space="preserve"> </v>
      </c>
    </row>
    <row r="199" spans="1:5" x14ac:dyDescent="0.2">
      <c r="A199" s="18">
        <f>'St5 Input'!A184</f>
        <v>2</v>
      </c>
      <c r="B199" s="18">
        <f>'St5 Input'!B184</f>
        <v>2320</v>
      </c>
      <c r="C199" s="18" t="str">
        <f>'St5 Input'!C184</f>
        <v xml:space="preserve"> A/C - 1st</v>
      </c>
      <c r="D199" s="18">
        <f>'St5 Input'!D184</f>
        <v>8</v>
      </c>
      <c r="E199" s="18" t="str">
        <f>'St5 Input'!E184</f>
        <v xml:space="preserve"> </v>
      </c>
    </row>
    <row r="200" spans="1:5" x14ac:dyDescent="0.2">
      <c r="A200" s="18">
        <f>'St5 Input'!A185</f>
        <v>2</v>
      </c>
      <c r="B200" s="18">
        <f>'St5 Input'!B185</f>
        <v>2390</v>
      </c>
      <c r="C200" s="18" t="str">
        <f>'St5 Input'!C185</f>
        <v xml:space="preserve"> Stereo</v>
      </c>
      <c r="D200" s="18">
        <f>'St5 Input'!D185</f>
        <v>9</v>
      </c>
      <c r="E200" s="18" t="str">
        <f>'St5 Input'!E185</f>
        <v xml:space="preserve"> </v>
      </c>
    </row>
    <row r="201" spans="1:5" x14ac:dyDescent="0.2">
      <c r="A201" s="18">
        <f>'St5 Input'!A186</f>
        <v>2</v>
      </c>
      <c r="B201" s="18">
        <f>'St5 Input'!B186</f>
        <v>2450</v>
      </c>
      <c r="C201" s="18" t="str">
        <f>'St5 Input'!C186</f>
        <v xml:space="preserve"> Grind Sidewalls</v>
      </c>
      <c r="D201" s="18">
        <f>'St5 Input'!D186</f>
        <v>25</v>
      </c>
      <c r="E201" s="18" t="str">
        <f>'St5 Input'!E186</f>
        <v xml:space="preserve"> </v>
      </c>
    </row>
    <row r="202" spans="1:5" x14ac:dyDescent="0.2">
      <c r="A202" s="18">
        <f>'St5 Input'!A187</f>
        <v>2</v>
      </c>
      <c r="B202" s="18">
        <f>'St5 Input'!B187</f>
        <v>2460</v>
      </c>
      <c r="C202" s="18" t="str">
        <f>'St5 Input'!C187</f>
        <v xml:space="preserve"> Square Front and Rear Ends</v>
      </c>
      <c r="D202" s="18">
        <f>'St5 Input'!D187</f>
        <v>10</v>
      </c>
      <c r="E202" s="18" t="str">
        <f>'St5 Input'!E187</f>
        <v xml:space="preserve"> </v>
      </c>
    </row>
    <row r="203" spans="1:5" x14ac:dyDescent="0.2">
      <c r="A203" s="18">
        <f>'St5 Input'!A188</f>
        <v>2</v>
      </c>
      <c r="B203" s="18">
        <f>'St5 Input'!B188</f>
        <v>2470</v>
      </c>
      <c r="C203" s="18" t="str">
        <f>'St5 Input'!C188</f>
        <v xml:space="preserve"> Cut Out Flooring for Doorway </v>
      </c>
      <c r="D203" s="18">
        <f>'St5 Input'!D188</f>
        <v>10</v>
      </c>
      <c r="E203" s="18" t="str">
        <f>'St5 Input'!E188</f>
        <v xml:space="preserve"> </v>
      </c>
    </row>
    <row r="204" spans="1:5" x14ac:dyDescent="0.2">
      <c r="A204" s="18">
        <f>'St5 Input'!A189</f>
        <v>2</v>
      </c>
      <c r="B204" s="18">
        <f>'St5 Input'!B189</f>
        <v>2480</v>
      </c>
      <c r="C204" s="18" t="str">
        <f>'St5 Input'!C189</f>
        <v xml:space="preserve"> Caulk Floor Around Outside Edge</v>
      </c>
      <c r="D204" s="18">
        <f>'St5 Input'!D189</f>
        <v>5</v>
      </c>
      <c r="E204" s="18" t="str">
        <f>'St5 Input'!E189</f>
        <v xml:space="preserve"> </v>
      </c>
    </row>
    <row r="205" spans="1:5" x14ac:dyDescent="0.2">
      <c r="A205" s="18">
        <f>'St5 Input'!A190</f>
        <v>2</v>
      </c>
      <c r="B205" s="18">
        <f>'St5 Input'!B190</f>
        <v>2490</v>
      </c>
      <c r="C205" s="18" t="str">
        <f>'St5 Input'!C190</f>
        <v xml:space="preserve"> Radius Blocks in Window Corners</v>
      </c>
      <c r="D205" s="18">
        <f>'St5 Input'!D190</f>
        <v>10</v>
      </c>
      <c r="E205" s="18" t="str">
        <f>'St5 Input'!E190</f>
        <v xml:space="preserve"> </v>
      </c>
    </row>
    <row r="206" spans="1:5" x14ac:dyDescent="0.2">
      <c r="A206" s="18">
        <f>'St5 Input'!A191</f>
        <v>2</v>
      </c>
      <c r="B206" s="18">
        <f>'St5 Input'!B191</f>
        <v>2520</v>
      </c>
      <c r="C206" s="18" t="str">
        <f>'St5 Input'!C191</f>
        <v xml:space="preserve"> Azdel Front End</v>
      </c>
      <c r="D206" s="18">
        <f>'St5 Input'!D191</f>
        <v>30</v>
      </c>
      <c r="E206" s="18" t="str">
        <f>'St5 Input'!E191</f>
        <v xml:space="preserve"> </v>
      </c>
    </row>
    <row r="207" spans="1:5" x14ac:dyDescent="0.2">
      <c r="A207" s="18">
        <f>'St5 Input'!A192</f>
        <v>2</v>
      </c>
      <c r="B207" s="18">
        <f>'St5 Input'!B192</f>
        <v>2530</v>
      </c>
      <c r="C207" s="18" t="str">
        <f>'St5 Input'!C192</f>
        <v xml:space="preserve"> Set Interior Front Wall and Cage</v>
      </c>
      <c r="D207" s="18">
        <f>'St5 Input'!D192</f>
        <v>35</v>
      </c>
      <c r="E207" s="18" t="str">
        <f>'St5 Input'!E192</f>
        <v xml:space="preserve"> </v>
      </c>
    </row>
    <row r="208" spans="1:5" x14ac:dyDescent="0.2">
      <c r="A208" s="18">
        <f>'St5 Input'!A193</f>
        <v>2</v>
      </c>
      <c r="B208" s="18">
        <f>'St5 Input'!B193</f>
        <v>2540</v>
      </c>
      <c r="C208" s="18" t="str">
        <f>'St5 Input'!C193</f>
        <v xml:space="preserve"> Water Shelf</v>
      </c>
      <c r="D208" s="18">
        <f>'St5 Input'!D193</f>
        <v>10</v>
      </c>
      <c r="E208" s="18" t="str">
        <f>'St5 Input'!E193</f>
        <v xml:space="preserve"> </v>
      </c>
    </row>
    <row r="209" spans="1:5" x14ac:dyDescent="0.2">
      <c r="A209" s="18">
        <f>'St5 Input'!A194</f>
        <v>2</v>
      </c>
      <c r="B209" s="18">
        <f>'St5 Input'!B194</f>
        <v>2550</v>
      </c>
      <c r="C209" s="18" t="str">
        <f>'St5 Input'!C194</f>
        <v xml:space="preserve"> Water Heater Hookup</v>
      </c>
      <c r="D209" s="18">
        <f>'St5 Input'!D194</f>
        <v>15</v>
      </c>
      <c r="E209" s="18" t="str">
        <f>'St5 Input'!E194</f>
        <v xml:space="preserve"> </v>
      </c>
    </row>
    <row r="210" spans="1:5" x14ac:dyDescent="0.2">
      <c r="A210" s="18">
        <f>'St5 Input'!A195</f>
        <v>2</v>
      </c>
      <c r="B210" s="18">
        <f>'St5 Input'!B195</f>
        <v>2560</v>
      </c>
      <c r="C210" s="18" t="str">
        <f>'St5 Input'!C195</f>
        <v xml:space="preserve"> Undercoat Wheel Well</v>
      </c>
      <c r="D210" s="18">
        <f>'St5 Input'!D195</f>
        <v>5</v>
      </c>
      <c r="E210" s="18" t="str">
        <f>'St5 Input'!E195</f>
        <v xml:space="preserve"> </v>
      </c>
    </row>
    <row r="211" spans="1:5" x14ac:dyDescent="0.2">
      <c r="A211" s="18">
        <f>'St5 Input'!A196</f>
        <v>2</v>
      </c>
      <c r="B211" s="18">
        <f>'St5 Input'!B196</f>
        <v>2570</v>
      </c>
      <c r="C211" s="18" t="str">
        <f>'St5 Input'!C196</f>
        <v xml:space="preserve"> Paint at Openings (Windows - etc)</v>
      </c>
      <c r="D211" s="18">
        <f>'St5 Input'!D196</f>
        <v>5</v>
      </c>
      <c r="E211" s="18" t="str">
        <f>'St5 Input'!E196</f>
        <v xml:space="preserve"> </v>
      </c>
    </row>
    <row r="212" spans="1:5" x14ac:dyDescent="0.2">
      <c r="A212" s="18">
        <f>'St5 Input'!A197</f>
        <v>2</v>
      </c>
      <c r="B212" s="18">
        <f>'St5 Input'!B197</f>
        <v>2580</v>
      </c>
      <c r="C212" s="18" t="str">
        <f>'St5 Input'!C197</f>
        <v xml:space="preserve"> VBH on End Tubes and at Wheels</v>
      </c>
      <c r="D212" s="18">
        <f>'St5 Input'!D197</f>
        <v>10</v>
      </c>
      <c r="E212" s="18" t="str">
        <f>'St5 Input'!E197</f>
        <v xml:space="preserve"> </v>
      </c>
    </row>
    <row r="213" spans="1:5" x14ac:dyDescent="0.2">
      <c r="A213" s="18">
        <f>'St5 Input'!A198</f>
        <v>2</v>
      </c>
      <c r="B213" s="18">
        <f>'St5 Input'!B198</f>
        <v>2590</v>
      </c>
      <c r="C213" s="18" t="str">
        <f>'St5 Input'!C198</f>
        <v xml:space="preserve"> install /remove scaffold</v>
      </c>
      <c r="D213" s="18">
        <f>'St5 Input'!D198</f>
        <v>10</v>
      </c>
      <c r="E213" s="18" t="str">
        <f>'St5 Input'!E198</f>
        <v xml:space="preserve"> </v>
      </c>
    </row>
    <row r="214" spans="1:5" x14ac:dyDescent="0.2">
      <c r="A214" s="18">
        <f>'St5 Input'!A199</f>
        <v>2</v>
      </c>
      <c r="B214" s="18">
        <f>'St5 Input'!B199</f>
        <v>2610</v>
      </c>
      <c r="C214" s="18" t="str">
        <f>'St5 Input'!C199</f>
        <v xml:space="preserve"> Azdel Inside Front Wall</v>
      </c>
      <c r="D214" s="18">
        <f>'St5 Input'!D199</f>
        <v>15</v>
      </c>
      <c r="E214" s="18" t="str">
        <f>'St5 Input'!E199</f>
        <v xml:space="preserve"> </v>
      </c>
    </row>
    <row r="215" spans="1:5" x14ac:dyDescent="0.2">
      <c r="A215" s="18">
        <f>'St5 Input'!A200</f>
        <v>2</v>
      </c>
      <c r="B215" s="18">
        <f>'St5 Input'!B200</f>
        <v>2620</v>
      </c>
      <c r="C215" s="18" t="str">
        <f>'St5 Input'!C200</f>
        <v xml:space="preserve"> Install 1st Piece of Azdel On Each Side of Sidewall</v>
      </c>
      <c r="D215" s="18">
        <f>'St5 Input'!D200</f>
        <v>7</v>
      </c>
      <c r="E215" s="18" t="str">
        <f>'St5 Input'!E200</f>
        <v xml:space="preserve"> </v>
      </c>
    </row>
    <row r="216" spans="1:5" x14ac:dyDescent="0.2">
      <c r="A216" s="18">
        <f>'St5 Input'!A201</f>
        <v>2</v>
      </c>
      <c r="B216" s="18">
        <f>'St5 Input'!B201</f>
        <v>2630</v>
      </c>
      <c r="C216" s="18" t="str">
        <f>'St5 Input'!C201</f>
        <v xml:space="preserve"> install rest of azdel</v>
      </c>
      <c r="D216" s="18">
        <f>'St5 Input'!D201</f>
        <v>80</v>
      </c>
      <c r="E216" s="18" t="str">
        <f>'St5 Input'!E201</f>
        <v xml:space="preserve"> </v>
      </c>
    </row>
    <row r="217" spans="1:5" x14ac:dyDescent="0.2">
      <c r="A217" s="18">
        <f>'St5 Input'!A202</f>
        <v>2</v>
      </c>
      <c r="B217" s="18">
        <f>'St5 Input'!B202</f>
        <v>2640</v>
      </c>
      <c r="C217" s="18" t="str">
        <f>'St5 Input'!C202</f>
        <v xml:space="preserve"> Route Azdel Openings</v>
      </c>
      <c r="D217" s="18">
        <f>'St5 Input'!D202</f>
        <v>10</v>
      </c>
      <c r="E217" s="18" t="str">
        <f>'St5 Input'!E202</f>
        <v xml:space="preserve"> </v>
      </c>
    </row>
    <row r="218" spans="1:5" x14ac:dyDescent="0.2">
      <c r="A218" s="18">
        <f>'St5 Input'!A203</f>
        <v>2</v>
      </c>
      <c r="B218" s="18">
        <f>'St5 Input'!B203</f>
        <v>2670</v>
      </c>
      <c r="C218" s="18" t="str">
        <f>'St5 Input'!C203</f>
        <v xml:space="preserve"> Fasten Backers for Ducting and Above Cove</v>
      </c>
      <c r="D218" s="18">
        <f>'St5 Input'!D203</f>
        <v>15</v>
      </c>
      <c r="E218" s="18" t="str">
        <f>'St5 Input'!E203</f>
        <v xml:space="preserve"> </v>
      </c>
    </row>
    <row r="219" spans="1:5" x14ac:dyDescent="0.2">
      <c r="A219" s="18">
        <f>'St5 Input'!A204</f>
        <v>2</v>
      </c>
      <c r="B219" s="18">
        <f>'St5 Input'!B204</f>
        <v>2680</v>
      </c>
      <c r="C219" s="18" t="str">
        <f>'St5 Input'!C204</f>
        <v xml:space="preserve"> insulate entire exterior</v>
      </c>
      <c r="D219" s="18">
        <f>'St5 Input'!D204</f>
        <v>85</v>
      </c>
      <c r="E219" s="18" t="str">
        <f>'St5 Input'!E204</f>
        <v xml:space="preserve"> </v>
      </c>
    </row>
    <row r="220" spans="1:5" x14ac:dyDescent="0.2">
      <c r="A220" s="18">
        <f>'St5 Input'!A205</f>
        <v>2</v>
      </c>
      <c r="B220" s="18">
        <f>'St5 Input'!B205</f>
        <v>2690</v>
      </c>
      <c r="C220" s="18" t="str">
        <f>'St5 Input'!C205</f>
        <v xml:space="preserve"> Panel Interior Front Wall Bath</v>
      </c>
      <c r="D220" s="18">
        <f>'St5 Input'!D205</f>
        <v>10</v>
      </c>
      <c r="E220" s="18" t="str">
        <f>'St5 Input'!E205</f>
        <v xml:space="preserve"> </v>
      </c>
    </row>
    <row r="221" spans="1:5" x14ac:dyDescent="0.2">
      <c r="A221" s="18">
        <f>'St5 Input'!A206</f>
        <v>2</v>
      </c>
      <c r="B221" s="18">
        <f>'St5 Input'!B206</f>
        <v>2700</v>
      </c>
      <c r="C221" s="18" t="str">
        <f>'St5 Input'!C206</f>
        <v xml:space="preserve"> caulk  exterior corners of wheelwells</v>
      </c>
      <c r="D221" s="18">
        <f>'St5 Input'!D206</f>
        <v>5</v>
      </c>
      <c r="E221" s="18" t="str">
        <f>'St5 Input'!E206</f>
        <v xml:space="preserve"> </v>
      </c>
    </row>
    <row r="222" spans="1:5" x14ac:dyDescent="0.2">
      <c r="A222" s="18">
        <f>'St5 Input'!A207</f>
        <v>2</v>
      </c>
      <c r="B222" s="18">
        <f>'St5 Input'!B207</f>
        <v>2710</v>
      </c>
      <c r="C222" s="18" t="str">
        <f>'St5 Input'!C207</f>
        <v xml:space="preserve"> cut all holes for switches &amp; recepts</v>
      </c>
      <c r="D222" s="18">
        <f>'St5 Input'!D207</f>
        <v>30</v>
      </c>
      <c r="E222" s="18" t="str">
        <f>'St5 Input'!E207</f>
        <v xml:space="preserve"> </v>
      </c>
    </row>
    <row r="223" spans="1:5" x14ac:dyDescent="0.2">
      <c r="A223" s="18">
        <f>'St5 Input'!A208</f>
        <v>2</v>
      </c>
      <c r="B223" s="18">
        <f>'St5 Input'!B208</f>
        <v>2720</v>
      </c>
      <c r="C223" s="18" t="str">
        <f>'St5 Input'!C208</f>
        <v xml:space="preserve"> add backers for switches &amp; recepts</v>
      </c>
      <c r="D223" s="18">
        <f>'St5 Input'!D208</f>
        <v>15</v>
      </c>
      <c r="E223" s="18" t="str">
        <f>'St5 Input'!E208</f>
        <v xml:space="preserve"> </v>
      </c>
    </row>
    <row r="224" spans="1:5" x14ac:dyDescent="0.2">
      <c r="A224" s="18">
        <f>'St5 Input'!A209</f>
        <v>2</v>
      </c>
      <c r="B224" s="18">
        <f>'St5 Input'!B209</f>
        <v>2730</v>
      </c>
      <c r="C224" s="18" t="str">
        <f>'St5 Input'!C209</f>
        <v xml:space="preserve"> install recepts</v>
      </c>
      <c r="D224" s="18">
        <f>'St5 Input'!D209</f>
        <v>35</v>
      </c>
      <c r="E224" s="18" t="str">
        <f>'St5 Input'!E209</f>
        <v xml:space="preserve"> </v>
      </c>
    </row>
    <row r="225" spans="1:6" x14ac:dyDescent="0.2">
      <c r="A225" s="18">
        <f>'St5 Input'!A210</f>
        <v>2</v>
      </c>
      <c r="B225" s="18">
        <f>'St5 Input'!B210</f>
        <v>2740</v>
      </c>
      <c r="C225" s="18" t="str">
        <f>'St5 Input'!C210</f>
        <v xml:space="preserve"> install switches</v>
      </c>
      <c r="D225" s="18">
        <f>'St5 Input'!D210</f>
        <v>20</v>
      </c>
      <c r="E225" s="18" t="str">
        <f>'St5 Input'!E210</f>
        <v xml:space="preserve"> </v>
      </c>
    </row>
    <row r="226" spans="1:6" x14ac:dyDescent="0.2">
      <c r="A226" s="18"/>
      <c r="B226" s="18"/>
      <c r="C226" s="18"/>
      <c r="D226" s="18"/>
      <c r="E226" s="18">
        <f>SUM(D174:D225)</f>
        <v>1277.5</v>
      </c>
      <c r="F226" s="23">
        <f>E226/E$11</f>
        <v>1.6650374714890841</v>
      </c>
    </row>
    <row r="227" spans="1:6" x14ac:dyDescent="0.2">
      <c r="A227" s="18">
        <f>'St5 Input'!A212</f>
        <v>1</v>
      </c>
      <c r="B227" s="18">
        <f>'St5 Input'!B212</f>
        <v>1030</v>
      </c>
      <c r="C227" s="18" t="str">
        <f>'St5 Input'!C212</f>
        <v xml:space="preserve"> Weld front radius wall x 2</v>
      </c>
      <c r="D227" s="18">
        <f>'St5 Input'!D212</f>
        <v>20</v>
      </c>
      <c r="E227" s="18">
        <f>'St5 Input'!E212</f>
        <v>1</v>
      </c>
    </row>
    <row r="228" spans="1:6" x14ac:dyDescent="0.2">
      <c r="A228" s="18">
        <f>'St5 Input'!A213</f>
        <v>1</v>
      </c>
      <c r="B228" s="18">
        <f>'St5 Input'!B213</f>
        <v>1040</v>
      </c>
      <c r="C228" s="18" t="str">
        <f>'St5 Input'!C213</f>
        <v xml:space="preserve"> Roof Truss Setup Time</v>
      </c>
      <c r="D228" s="18">
        <f>'St5 Input'!D213</f>
        <v>15</v>
      </c>
      <c r="E228" s="18">
        <f>'St5 Input'!E213</f>
        <v>1</v>
      </c>
    </row>
    <row r="229" spans="1:6" x14ac:dyDescent="0.2">
      <c r="A229" s="18">
        <f>'St5 Input'!A214</f>
        <v>1</v>
      </c>
      <c r="B229" s="18">
        <f>'St5 Input'!B214</f>
        <v>1050</v>
      </c>
      <c r="C229" s="18" t="str">
        <f>'St5 Input'!C214</f>
        <v xml:space="preserve"> Weld roof trusses (2 min ea)</v>
      </c>
      <c r="D229" s="18">
        <f>'St5 Input'!D214</f>
        <v>30</v>
      </c>
      <c r="E229" s="18">
        <f>'St5 Input'!E214</f>
        <v>1</v>
      </c>
    </row>
    <row r="230" spans="1:6" x14ac:dyDescent="0.2">
      <c r="A230" s="18">
        <f>'St5 Input'!A215</f>
        <v>1</v>
      </c>
      <c r="B230" s="18">
        <f>'St5 Input'!B215</f>
        <v>1060</v>
      </c>
      <c r="C230" s="18" t="str">
        <f>'St5 Input'!C215</f>
        <v xml:space="preserve"> Weld roof parts together</v>
      </c>
      <c r="D230" s="18">
        <f>'St5 Input'!D215</f>
        <v>60</v>
      </c>
      <c r="E230" s="18">
        <f>'St5 Input'!E215</f>
        <v>1</v>
      </c>
    </row>
    <row r="231" spans="1:6" x14ac:dyDescent="0.2">
      <c r="A231" s="18">
        <f>'St5 Input'!A216</f>
        <v>1</v>
      </c>
      <c r="B231" s="18">
        <f>'St5 Input'!B216</f>
        <v>1070</v>
      </c>
      <c r="C231" s="18" t="str">
        <f>'St5 Input'!C216</f>
        <v xml:space="preserve"> Table prep for 1 pc roof </v>
      </c>
      <c r="D231" s="18">
        <f>'St5 Input'!D216</f>
        <v>8</v>
      </c>
      <c r="E231" s="18">
        <f>'St5 Input'!E216</f>
        <v>1</v>
      </c>
    </row>
    <row r="232" spans="1:6" x14ac:dyDescent="0.2">
      <c r="A232" s="18">
        <f>'St5 Input'!A217</f>
        <v>1</v>
      </c>
      <c r="B232" s="18">
        <f>'St5 Input'!B217</f>
        <v>1080</v>
      </c>
      <c r="C232" s="18" t="str">
        <f>'St5 Input'!C217</f>
        <v xml:space="preserve"> Roof lay out</v>
      </c>
      <c r="D232" s="18">
        <f>'St5 Input'!D217</f>
        <v>15</v>
      </c>
      <c r="E232" s="18">
        <f>'St5 Input'!E217</f>
        <v>1</v>
      </c>
    </row>
    <row r="233" spans="1:6" x14ac:dyDescent="0.2">
      <c r="A233" s="18">
        <f>'St5 Input'!A218</f>
        <v>1</v>
      </c>
      <c r="B233" s="18">
        <f>'St5 Input'!B218</f>
        <v>1090</v>
      </c>
      <c r="C233" s="18" t="str">
        <f>'St5 Input'!C218</f>
        <v xml:space="preserve"> Tack roof </v>
      </c>
      <c r="D233" s="18">
        <f>'St5 Input'!D218</f>
        <v>8</v>
      </c>
      <c r="E233" s="18">
        <f>'St5 Input'!E218</f>
        <v>2</v>
      </c>
    </row>
    <row r="234" spans="1:6" x14ac:dyDescent="0.2">
      <c r="A234" s="18">
        <f>'St5 Input'!A219</f>
        <v>1</v>
      </c>
      <c r="B234" s="18">
        <f>'St5 Input'!B219</f>
        <v>1100</v>
      </c>
      <c r="C234" s="18" t="str">
        <f>'St5 Input'!C219</f>
        <v xml:space="preserve"> Weld 1 pc roof </v>
      </c>
      <c r="D234" s="18">
        <f>'St5 Input'!D219</f>
        <v>20</v>
      </c>
      <c r="E234" s="18">
        <f>'St5 Input'!E219</f>
        <v>2</v>
      </c>
    </row>
    <row r="235" spans="1:6" x14ac:dyDescent="0.2">
      <c r="A235" s="18">
        <f>'St5 Input'!A220</f>
        <v>1</v>
      </c>
      <c r="B235" s="18">
        <f>'St5 Input'!B220</f>
        <v>1110</v>
      </c>
      <c r="C235" s="18" t="str">
        <f>'St5 Input'!C220</f>
        <v xml:space="preserve"> A/C Ducting - Single</v>
      </c>
      <c r="D235" s="18">
        <f>'St5 Input'!D220</f>
        <v>10</v>
      </c>
      <c r="E235" s="18">
        <f>'St5 Input'!E220</f>
        <v>2</v>
      </c>
    </row>
    <row r="236" spans="1:6" x14ac:dyDescent="0.2">
      <c r="A236" s="18">
        <f>'St5 Input'!A221</f>
        <v>1</v>
      </c>
      <c r="B236" s="18">
        <f>'St5 Input'!B221</f>
        <v>1130</v>
      </c>
      <c r="C236" s="18" t="str">
        <f>'St5 Input'!C221</f>
        <v xml:space="preserve"> Upper front wall</v>
      </c>
      <c r="D236" s="18">
        <f>'St5 Input'!D221</f>
        <v>30</v>
      </c>
      <c r="E236" s="18">
        <f>'St5 Input'!E221</f>
        <v>1</v>
      </c>
    </row>
    <row r="237" spans="1:6" x14ac:dyDescent="0.2">
      <c r="A237" s="18">
        <f>'St5 Input'!A222</f>
        <v>1</v>
      </c>
      <c r="B237" s="18">
        <f>'St5 Input'!B222</f>
        <v>1140</v>
      </c>
      <c r="C237" s="18" t="str">
        <f>'St5 Input'!C222</f>
        <v xml:space="preserve"> Lower front wall</v>
      </c>
      <c r="D237" s="18">
        <f>'St5 Input'!D222</f>
        <v>15</v>
      </c>
      <c r="E237" s="18">
        <f>'St5 Input'!E222</f>
        <v>1</v>
      </c>
    </row>
    <row r="238" spans="1:6" x14ac:dyDescent="0.2">
      <c r="A238" s="18">
        <f>'St5 Input'!A223</f>
        <v>1</v>
      </c>
      <c r="B238" s="18">
        <f>'St5 Input'!B223</f>
        <v>1150</v>
      </c>
      <c r="C238" s="18" t="str">
        <f>'St5 Input'!C223</f>
        <v xml:space="preserve"> Prep Table</v>
      </c>
      <c r="D238" s="18">
        <f>'St5 Input'!D223</f>
        <v>10</v>
      </c>
      <c r="E238" s="18">
        <f>'St5 Input'!E223</f>
        <v>1</v>
      </c>
    </row>
    <row r="239" spans="1:6" x14ac:dyDescent="0.2">
      <c r="A239" s="18">
        <f>'St5 Input'!A224</f>
        <v>1</v>
      </c>
      <c r="B239" s="18">
        <f>'St5 Input'!B224</f>
        <v>1160</v>
      </c>
      <c r="C239" s="18" t="str">
        <f>'St5 Input'!C224</f>
        <v xml:space="preserve"> Rear wall header </v>
      </c>
      <c r="D239" s="18">
        <f>'St5 Input'!D224</f>
        <v>20</v>
      </c>
      <c r="E239" s="18">
        <f>'St5 Input'!E224</f>
        <v>1</v>
      </c>
    </row>
    <row r="240" spans="1:6" x14ac:dyDescent="0.2">
      <c r="A240" s="18">
        <f>'St5 Input'!A225</f>
        <v>1</v>
      </c>
      <c r="B240" s="18">
        <f>'St5 Input'!B225</f>
        <v>1170</v>
      </c>
      <c r="C240" s="18" t="str">
        <f>'St5 Input'!C225</f>
        <v xml:space="preserve"> Lay Out C/S Sidewall</v>
      </c>
      <c r="D240" s="18">
        <f>'St5 Input'!D225</f>
        <v>65</v>
      </c>
      <c r="E240" s="18">
        <f>'St5 Input'!E225</f>
        <v>2</v>
      </c>
    </row>
    <row r="241" spans="1:5" x14ac:dyDescent="0.2">
      <c r="A241" s="18">
        <f>'St5 Input'!A226</f>
        <v>1</v>
      </c>
      <c r="B241" s="18">
        <f>'St5 Input'!B226</f>
        <v>1240</v>
      </c>
      <c r="C241" s="18" t="str">
        <f>'St5 Input'!C226</f>
        <v xml:space="preserve"> Dinette CS - Front</v>
      </c>
      <c r="D241" s="18">
        <f>'St5 Input'!D226</f>
        <v>3</v>
      </c>
      <c r="E241" s="18">
        <f>'St5 Input'!E226</f>
        <v>1</v>
      </c>
    </row>
    <row r="242" spans="1:5" x14ac:dyDescent="0.2">
      <c r="A242" s="18">
        <f>'St5 Input'!A227</f>
        <v>1</v>
      </c>
      <c r="B242" s="18">
        <f>'St5 Input'!B227</f>
        <v>1280</v>
      </c>
      <c r="C242" s="18" t="str">
        <f>'St5 Input'!C227</f>
        <v xml:space="preserve"> tack C/S sidewall </v>
      </c>
      <c r="D242" s="18">
        <f>'St5 Input'!D227</f>
        <v>50</v>
      </c>
      <c r="E242" s="18">
        <f>'St5 Input'!E227</f>
        <v>2</v>
      </c>
    </row>
    <row r="243" spans="1:5" x14ac:dyDescent="0.2">
      <c r="A243" s="18">
        <f>'St5 Input'!A228</f>
        <v>1</v>
      </c>
      <c r="B243" s="18">
        <f>'St5 Input'!B228</f>
        <v>1290</v>
      </c>
      <c r="C243" s="18" t="str">
        <f>'St5 Input'!C228</f>
        <v xml:space="preserve"> weld C/S sidewall</v>
      </c>
      <c r="D243" s="18">
        <f>'St5 Input'!D228</f>
        <v>60</v>
      </c>
      <c r="E243" s="18">
        <f>'St5 Input'!E228</f>
        <v>2</v>
      </c>
    </row>
    <row r="244" spans="1:5" x14ac:dyDescent="0.2">
      <c r="A244" s="18">
        <f>'St5 Input'!A229</f>
        <v>1</v>
      </c>
      <c r="B244" s="18">
        <f>'St5 Input'!B229</f>
        <v>1310</v>
      </c>
      <c r="C244" s="18" t="str">
        <f>'St5 Input'!C229</f>
        <v xml:space="preserve"> Grind; tape; flip; weld; grind C/S sidewall</v>
      </c>
      <c r="D244" s="18">
        <f>'St5 Input'!D229</f>
        <v>24</v>
      </c>
      <c r="E244" s="18">
        <f>'St5 Input'!E229</f>
        <v>2</v>
      </c>
    </row>
    <row r="245" spans="1:5" x14ac:dyDescent="0.2">
      <c r="A245" s="18">
        <f>'St5 Input'!A230</f>
        <v>1</v>
      </c>
      <c r="B245" s="18">
        <f>'St5 Input'!B230</f>
        <v>1320</v>
      </c>
      <c r="C245" s="18" t="str">
        <f>'St5 Input'!C230</f>
        <v xml:space="preserve"> Lay Out R/S Sidewall</v>
      </c>
      <c r="D245" s="18">
        <f>'St5 Input'!D230</f>
        <v>90</v>
      </c>
      <c r="E245" s="18">
        <f>'St5 Input'!E230</f>
        <v>2</v>
      </c>
    </row>
    <row r="246" spans="1:5" x14ac:dyDescent="0.2">
      <c r="A246" s="18">
        <f>'St5 Input'!A231</f>
        <v>1</v>
      </c>
      <c r="B246" s="18">
        <f>'St5 Input'!B231</f>
        <v>1370</v>
      </c>
      <c r="C246" s="18" t="str">
        <f>'St5 Input'!C231</f>
        <v xml:space="preserve"> Sofa - RS - Rear </v>
      </c>
      <c r="D246" s="18">
        <f>'St5 Input'!D231</f>
        <v>3</v>
      </c>
      <c r="E246" s="18">
        <f>'St5 Input'!E231</f>
        <v>1</v>
      </c>
    </row>
    <row r="247" spans="1:5" x14ac:dyDescent="0.2">
      <c r="A247" s="18">
        <f>'St5 Input'!A232</f>
        <v>1</v>
      </c>
      <c r="B247" s="18">
        <f>'St5 Input'!B232</f>
        <v>1410</v>
      </c>
      <c r="C247" s="18" t="str">
        <f>'St5 Input'!C232</f>
        <v xml:space="preserve"> tack R/S sidewall </v>
      </c>
      <c r="D247" s="18">
        <f>'St5 Input'!D232</f>
        <v>20</v>
      </c>
      <c r="E247" s="18">
        <f>'St5 Input'!E232</f>
        <v>2</v>
      </c>
    </row>
    <row r="248" spans="1:5" x14ac:dyDescent="0.2">
      <c r="A248" s="18">
        <f>'St5 Input'!A233</f>
        <v>1</v>
      </c>
      <c r="B248" s="18">
        <f>'St5 Input'!B233</f>
        <v>1420</v>
      </c>
      <c r="C248" s="18" t="str">
        <f>'St5 Input'!C233</f>
        <v xml:space="preserve"> weld R/S sidewall</v>
      </c>
      <c r="D248" s="18">
        <f>'St5 Input'!D233</f>
        <v>60</v>
      </c>
      <c r="E248" s="18">
        <f>'St5 Input'!E233</f>
        <v>2</v>
      </c>
    </row>
    <row r="249" spans="1:5" x14ac:dyDescent="0.2">
      <c r="A249" s="18">
        <f>'St5 Input'!A234</f>
        <v>1</v>
      </c>
      <c r="B249" s="18">
        <f>'St5 Input'!B234</f>
        <v>1440</v>
      </c>
      <c r="C249" s="18" t="str">
        <f>'St5 Input'!C234</f>
        <v xml:space="preserve"> Grind; tape; flip; weld; grind R/S sidewall</v>
      </c>
      <c r="D249" s="18">
        <f>'St5 Input'!D234</f>
        <v>24</v>
      </c>
      <c r="E249" s="18">
        <f>'St5 Input'!E234</f>
        <v>2</v>
      </c>
    </row>
    <row r="250" spans="1:5" x14ac:dyDescent="0.2">
      <c r="A250" s="18">
        <f>'St5 Input'!A235</f>
        <v>1</v>
      </c>
      <c r="B250" s="18">
        <f>'St5 Input'!B235</f>
        <v>1450</v>
      </c>
      <c r="C250" s="18" t="str">
        <f>'St5 Input'!C235</f>
        <v xml:space="preserve"> prep table</v>
      </c>
      <c r="D250" s="18">
        <f>'St5 Input'!D235</f>
        <v>15</v>
      </c>
      <c r="E250" s="18">
        <f>'St5 Input'!E235</f>
        <v>2</v>
      </c>
    </row>
    <row r="251" spans="1:5" x14ac:dyDescent="0.2">
      <c r="A251" s="18">
        <f>'St5 Input'!A236</f>
        <v>1</v>
      </c>
      <c r="B251" s="18">
        <f>'St5 Input'!B236</f>
        <v>1460</v>
      </c>
      <c r="C251" s="18" t="str">
        <f>'St5 Input'!C236</f>
        <v xml:space="preserve"> Lay Out Frame</v>
      </c>
      <c r="D251" s="18">
        <f>'St5 Input'!D236</f>
        <v>65</v>
      </c>
      <c r="E251" s="18">
        <f>'St5 Input'!E236</f>
        <v>2</v>
      </c>
    </row>
    <row r="252" spans="1:5" x14ac:dyDescent="0.2">
      <c r="A252" s="18">
        <f>'St5 Input'!A237</f>
        <v>1</v>
      </c>
      <c r="B252" s="18">
        <f>'St5 Input'!B237</f>
        <v>1470</v>
      </c>
      <c r="C252" s="18" t="str">
        <f>'St5 Input'!C237</f>
        <v xml:space="preserve"> Airline Track</v>
      </c>
      <c r="D252" s="18">
        <f>'St5 Input'!D237</f>
        <v>5</v>
      </c>
      <c r="E252" s="18">
        <f>'St5 Input'!E237</f>
        <v>1</v>
      </c>
    </row>
    <row r="253" spans="1:5" x14ac:dyDescent="0.2">
      <c r="A253" s="18">
        <f>'St5 Input'!A238</f>
        <v>1</v>
      </c>
      <c r="B253" s="18">
        <f>'St5 Input'!B238</f>
        <v>1480</v>
      </c>
      <c r="C253" s="18" t="str">
        <f>'St5 Input'!C238</f>
        <v xml:space="preserve"> Tack Frame</v>
      </c>
      <c r="D253" s="18">
        <f>'St5 Input'!D238</f>
        <v>60</v>
      </c>
      <c r="E253" s="18">
        <f>'St5 Input'!E238</f>
        <v>2</v>
      </c>
    </row>
    <row r="254" spans="1:5" x14ac:dyDescent="0.2">
      <c r="A254" s="18">
        <f>'St5 Input'!A239</f>
        <v>1</v>
      </c>
      <c r="B254" s="18">
        <f>'St5 Input'!B239</f>
        <v>1490</v>
      </c>
      <c r="C254" s="18" t="str">
        <f>'St5 Input'!C239</f>
        <v xml:space="preserve"> Weld frame</v>
      </c>
      <c r="D254" s="18">
        <f>'St5 Input'!D239</f>
        <v>80</v>
      </c>
      <c r="E254" s="18">
        <f>'St5 Input'!E239</f>
        <v>2</v>
      </c>
    </row>
    <row r="255" spans="1:5" x14ac:dyDescent="0.2">
      <c r="A255" s="18">
        <f>'St5 Input'!A240</f>
        <v>1</v>
      </c>
      <c r="B255" s="18">
        <f>'St5 Input'!B240</f>
        <v>1500</v>
      </c>
      <c r="C255" s="18" t="str">
        <f>'St5 Input'!C240</f>
        <v xml:space="preserve"> 4in Addition Ht Sub Frame</v>
      </c>
      <c r="D255" s="18">
        <f>'St5 Input'!D240</f>
        <v>10</v>
      </c>
      <c r="E255" s="18">
        <f>'St5 Input'!E240</f>
        <v>1</v>
      </c>
    </row>
    <row r="256" spans="1:5" x14ac:dyDescent="0.2">
      <c r="A256" s="18">
        <f>'St5 Input'!A241</f>
        <v>1</v>
      </c>
      <c r="B256" s="18">
        <f>'St5 Input'!B241</f>
        <v>1510</v>
      </c>
      <c r="C256" s="18" t="str">
        <f>'St5 Input'!C241</f>
        <v xml:space="preserve"> Tongue Tray - STD</v>
      </c>
      <c r="D256" s="18">
        <f>'St5 Input'!D241</f>
        <v>7</v>
      </c>
      <c r="E256" s="18">
        <f>'St5 Input'!E241</f>
        <v>1</v>
      </c>
    </row>
    <row r="257" spans="1:7" x14ac:dyDescent="0.2">
      <c r="A257" s="18">
        <f>'St5 Input'!A242</f>
        <v>1</v>
      </c>
      <c r="B257" s="18">
        <f>'St5 Input'!B242</f>
        <v>1530</v>
      </c>
      <c r="C257" s="18" t="str">
        <f>'St5 Input'!C242</f>
        <v xml:space="preserve"> Drill Weep Holes</v>
      </c>
      <c r="D257" s="18">
        <f>'St5 Input'!D242</f>
        <v>10</v>
      </c>
      <c r="E257" s="18">
        <f>'St5 Input'!E242</f>
        <v>1</v>
      </c>
    </row>
    <row r="258" spans="1:7" x14ac:dyDescent="0.2">
      <c r="A258" s="18">
        <f>'St5 Input'!A243</f>
        <v>1</v>
      </c>
      <c r="B258" s="18">
        <f>'St5 Input'!B243</f>
        <v>1540</v>
      </c>
      <c r="C258" s="18" t="str">
        <f>'St5 Input'!C243</f>
        <v xml:space="preserve"> Fresh tank</v>
      </c>
      <c r="D258" s="18">
        <f>'St5 Input'!D243</f>
        <v>25</v>
      </c>
      <c r="E258" s="18">
        <f>'St5 Input'!E243</f>
        <v>1</v>
      </c>
    </row>
    <row r="259" spans="1:7" x14ac:dyDescent="0.2">
      <c r="A259" s="18">
        <f>'St5 Input'!A244</f>
        <v>1</v>
      </c>
      <c r="B259" s="18">
        <f>'St5 Input'!B244</f>
        <v>1550</v>
      </c>
      <c r="C259" s="18" t="str">
        <f>'St5 Input'!C244</f>
        <v xml:space="preserve"> Waste tanks </v>
      </c>
      <c r="D259" s="18">
        <f>'St5 Input'!D244</f>
        <v>15</v>
      </c>
      <c r="E259" s="18">
        <f>'St5 Input'!E244</f>
        <v>1</v>
      </c>
    </row>
    <row r="260" spans="1:7" x14ac:dyDescent="0.2">
      <c r="A260" s="18">
        <f>'St5 Input'!A245</f>
        <v>1</v>
      </c>
      <c r="B260" s="18">
        <f>'St5 Input'!B245</f>
        <v>1570</v>
      </c>
      <c r="C260" s="18" t="str">
        <f>'St5 Input'!C245</f>
        <v xml:space="preserve"> Tank wiring and plumbing hook up</v>
      </c>
      <c r="D260" s="18">
        <f>'St5 Input'!D245</f>
        <v>70</v>
      </c>
      <c r="E260" s="18">
        <f>'St5 Input'!E245</f>
        <v>1</v>
      </c>
    </row>
    <row r="261" spans="1:7" x14ac:dyDescent="0.2">
      <c r="A261" s="18">
        <f>'St5 Input'!A246</f>
        <v>1</v>
      </c>
      <c r="B261" s="18">
        <f>'St5 Input'!B246</f>
        <v>1580</v>
      </c>
      <c r="C261" s="18" t="str">
        <f>'St5 Input'!C246</f>
        <v xml:space="preserve"> 3 Season Plumbing</v>
      </c>
      <c r="D261" s="18">
        <f>'St5 Input'!D246</f>
        <v>20</v>
      </c>
      <c r="E261" s="18">
        <f>'St5 Input'!E246</f>
        <v>1</v>
      </c>
    </row>
    <row r="262" spans="1:7" x14ac:dyDescent="0.2">
      <c r="A262" s="18">
        <f>'St5 Input'!A247</f>
        <v>1</v>
      </c>
      <c r="B262" s="18">
        <f>'St5 Input'!B247</f>
        <v>1590</v>
      </c>
      <c r="C262" s="18" t="str">
        <f>'St5 Input'!C247</f>
        <v xml:space="preserve"> Set Axles </v>
      </c>
      <c r="D262" s="18">
        <f>'St5 Input'!D247</f>
        <v>20</v>
      </c>
      <c r="E262" s="18">
        <f>'St5 Input'!E247</f>
        <v>1</v>
      </c>
    </row>
    <row r="263" spans="1:7" x14ac:dyDescent="0.2">
      <c r="A263" s="18">
        <f>'St5 Input'!A248</f>
        <v>1</v>
      </c>
      <c r="B263" s="18">
        <f>'St5 Input'!B248</f>
        <v>1600</v>
      </c>
      <c r="C263" s="18" t="str">
        <f>'St5 Input'!C248</f>
        <v xml:space="preserve"> Brake wires</v>
      </c>
      <c r="D263" s="18">
        <f>'St5 Input'!D248</f>
        <v>20</v>
      </c>
      <c r="E263" s="18">
        <f>'St5 Input'!E248</f>
        <v>1</v>
      </c>
    </row>
    <row r="264" spans="1:7" x14ac:dyDescent="0.2">
      <c r="A264" s="18">
        <f>'St5 Input'!A249</f>
        <v>1</v>
      </c>
      <c r="B264" s="18">
        <f>'St5 Input'!B249</f>
        <v>1610</v>
      </c>
      <c r="C264" s="18" t="str">
        <f>'St5 Input'!C249</f>
        <v xml:space="preserve"> Stamp VIN on Frame</v>
      </c>
      <c r="D264" s="18">
        <f>'St5 Input'!D249</f>
        <v>3</v>
      </c>
      <c r="E264" s="18">
        <f>'St5 Input'!E249</f>
        <v>1</v>
      </c>
    </row>
    <row r="265" spans="1:7" x14ac:dyDescent="0.2">
      <c r="A265" s="18">
        <f>'St5 Input'!A250</f>
        <v>1</v>
      </c>
      <c r="B265" s="18">
        <f>'St5 Input'!B250</f>
        <v>1640</v>
      </c>
      <c r="C265" s="18" t="str">
        <f>'St5 Input'!C250</f>
        <v xml:space="preserve"> Install wheels</v>
      </c>
      <c r="D265" s="18">
        <f>'St5 Input'!D250</f>
        <v>15</v>
      </c>
      <c r="E265" s="18">
        <f>'St5 Input'!E250</f>
        <v>1</v>
      </c>
    </row>
    <row r="266" spans="1:7" x14ac:dyDescent="0.2">
      <c r="A266" s="18">
        <f>'St5 Input'!A251</f>
        <v>1</v>
      </c>
      <c r="B266" s="18">
        <f>'St5 Input'!B251</f>
        <v>1650</v>
      </c>
      <c r="C266" s="18" t="str">
        <f>'St5 Input'!C251</f>
        <v xml:space="preserve"> Install Jacks; Sewer Hose; Spare Tire Rack; sewage hose holder</v>
      </c>
      <c r="D266" s="18">
        <f>'St5 Input'!D251</f>
        <v>25</v>
      </c>
      <c r="E266" s="18">
        <f>'St5 Input'!E251</f>
        <v>1</v>
      </c>
    </row>
    <row r="267" spans="1:7" x14ac:dyDescent="0.2">
      <c r="A267" s="18">
        <f>'St5 Input'!A252</f>
        <v>1</v>
      </c>
      <c r="B267" s="18">
        <f>'St5 Input'!B252</f>
        <v>1660</v>
      </c>
      <c r="C267" s="18" t="str">
        <f>'St5 Input'!C252</f>
        <v xml:space="preserve"> Fasten Water Line</v>
      </c>
      <c r="D267" s="18">
        <f>'St5 Input'!D252</f>
        <v>35</v>
      </c>
      <c r="E267" s="18">
        <f>'St5 Input'!E252</f>
        <v>1</v>
      </c>
    </row>
    <row r="268" spans="1:7" x14ac:dyDescent="0.2">
      <c r="A268" s="18">
        <f>'St5 Input'!A253</f>
        <v>1</v>
      </c>
      <c r="B268" s="18">
        <f>'St5 Input'!B253</f>
        <v>1670</v>
      </c>
      <c r="C268" s="18" t="str">
        <f>'St5 Input'!C253</f>
        <v xml:space="preserve"> Fresh Water Fill and Vent Hoses</v>
      </c>
      <c r="D268" s="18">
        <f>'St5 Input'!D253</f>
        <v>5</v>
      </c>
      <c r="E268" s="18">
        <f>'St5 Input'!E253</f>
        <v>1</v>
      </c>
    </row>
    <row r="269" spans="1:7" x14ac:dyDescent="0.2">
      <c r="E269" s="1">
        <f>SUM(D227:D268)</f>
        <v>1165</v>
      </c>
      <c r="F269" s="23">
        <f>E269/E$11</f>
        <v>1.5184099055066795</v>
      </c>
    </row>
    <row r="271" spans="1:7" x14ac:dyDescent="0.2">
      <c r="F271" s="19">
        <f>SUM(D17:D268)</f>
        <v>6265.5</v>
      </c>
      <c r="G271" s="1" t="s">
        <v>325</v>
      </c>
    </row>
    <row r="272" spans="1:7" x14ac:dyDescent="0.2">
      <c r="F272" s="19">
        <f>F271/60</f>
        <v>104.425</v>
      </c>
      <c r="G272" s="1" t="s">
        <v>326</v>
      </c>
    </row>
    <row r="273" spans="6:7" x14ac:dyDescent="0.2">
      <c r="F273" s="19">
        <f>F272/9</f>
        <v>11.602777777777778</v>
      </c>
      <c r="G273" s="1" t="s">
        <v>327</v>
      </c>
    </row>
  </sheetData>
  <mergeCells count="10">
    <mergeCell ref="AQ16:AT16"/>
    <mergeCell ref="AV16:AY16"/>
    <mergeCell ref="BA16:BD16"/>
    <mergeCell ref="R16:U16"/>
    <mergeCell ref="H16:K16"/>
    <mergeCell ref="M16:P16"/>
    <mergeCell ref="W16:Z16"/>
    <mergeCell ref="AB16:AE16"/>
    <mergeCell ref="AG16:AJ16"/>
    <mergeCell ref="AL16:A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opLeftCell="A227" workbookViewId="0">
      <selection activeCell="G24" sqref="G2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134</v>
      </c>
      <c r="E1" t="s">
        <v>4</v>
      </c>
      <c r="F1" t="s">
        <v>135</v>
      </c>
      <c r="G1" t="s">
        <v>5</v>
      </c>
    </row>
    <row r="2" spans="1:7" x14ac:dyDescent="0.2">
      <c r="A2">
        <v>5</v>
      </c>
      <c r="B2">
        <v>5060</v>
      </c>
      <c r="C2" t="s">
        <v>26</v>
      </c>
      <c r="D2">
        <v>30</v>
      </c>
      <c r="E2" t="s">
        <v>5</v>
      </c>
      <c r="F2" t="s">
        <v>136</v>
      </c>
      <c r="G2" t="s">
        <v>5</v>
      </c>
    </row>
    <row r="3" spans="1:7" x14ac:dyDescent="0.2">
      <c r="A3">
        <v>5</v>
      </c>
      <c r="B3">
        <v>5080</v>
      </c>
      <c r="C3" t="s">
        <v>27</v>
      </c>
      <c r="D3">
        <v>2</v>
      </c>
      <c r="E3" t="s">
        <v>5</v>
      </c>
      <c r="F3" t="s">
        <v>136</v>
      </c>
      <c r="G3" t="s">
        <v>5</v>
      </c>
    </row>
    <row r="4" spans="1:7" x14ac:dyDescent="0.2">
      <c r="A4">
        <v>5</v>
      </c>
      <c r="B4">
        <v>5090</v>
      </c>
      <c r="C4" t="s">
        <v>28</v>
      </c>
      <c r="D4">
        <v>10</v>
      </c>
      <c r="E4" t="s">
        <v>5</v>
      </c>
      <c r="F4" t="s">
        <v>136</v>
      </c>
      <c r="G4" t="s">
        <v>5</v>
      </c>
    </row>
    <row r="5" spans="1:7" x14ac:dyDescent="0.2">
      <c r="A5">
        <v>5</v>
      </c>
      <c r="B5">
        <v>5100</v>
      </c>
      <c r="C5" t="s">
        <v>137</v>
      </c>
      <c r="D5">
        <v>15</v>
      </c>
      <c r="E5" t="s">
        <v>5</v>
      </c>
      <c r="F5" t="s">
        <v>138</v>
      </c>
      <c r="G5" t="s">
        <v>5</v>
      </c>
    </row>
    <row r="6" spans="1:7" x14ac:dyDescent="0.2">
      <c r="A6">
        <v>5</v>
      </c>
      <c r="B6">
        <v>5110</v>
      </c>
      <c r="C6" t="s">
        <v>30</v>
      </c>
      <c r="D6">
        <v>35</v>
      </c>
      <c r="E6" t="s">
        <v>5</v>
      </c>
      <c r="F6" t="s">
        <v>138</v>
      </c>
      <c r="G6" t="s">
        <v>5</v>
      </c>
    </row>
    <row r="7" spans="1:7" x14ac:dyDescent="0.2">
      <c r="A7">
        <v>5</v>
      </c>
      <c r="B7">
        <v>5120</v>
      </c>
      <c r="C7" t="s">
        <v>31</v>
      </c>
      <c r="D7">
        <v>20</v>
      </c>
      <c r="E7" t="s">
        <v>5</v>
      </c>
      <c r="F7" t="s">
        <v>138</v>
      </c>
      <c r="G7" t="s">
        <v>5</v>
      </c>
    </row>
    <row r="8" spans="1:7" x14ac:dyDescent="0.2">
      <c r="A8">
        <v>5</v>
      </c>
      <c r="B8">
        <v>5130</v>
      </c>
      <c r="C8" t="s">
        <v>32</v>
      </c>
      <c r="D8">
        <v>40</v>
      </c>
      <c r="E8" t="s">
        <v>5</v>
      </c>
      <c r="F8" t="s">
        <v>138</v>
      </c>
      <c r="G8" t="s">
        <v>5</v>
      </c>
    </row>
    <row r="9" spans="1:7" x14ac:dyDescent="0.2">
      <c r="A9">
        <v>5</v>
      </c>
      <c r="B9">
        <v>5140</v>
      </c>
      <c r="C9" t="s">
        <v>33</v>
      </c>
      <c r="D9">
        <v>70</v>
      </c>
      <c r="E9" t="s">
        <v>5</v>
      </c>
      <c r="F9" t="s">
        <v>138</v>
      </c>
      <c r="G9" t="s">
        <v>5</v>
      </c>
    </row>
    <row r="10" spans="1:7" x14ac:dyDescent="0.2">
      <c r="A10">
        <v>5</v>
      </c>
      <c r="B10">
        <v>5210</v>
      </c>
      <c r="C10" t="s">
        <v>139</v>
      </c>
      <c r="D10">
        <v>5</v>
      </c>
      <c r="E10" t="s">
        <v>5</v>
      </c>
      <c r="F10" t="s">
        <v>5</v>
      </c>
      <c r="G10" t="s">
        <v>5</v>
      </c>
    </row>
    <row r="11" spans="1:7" x14ac:dyDescent="0.2">
      <c r="A11">
        <v>5</v>
      </c>
      <c r="B11">
        <v>5310</v>
      </c>
      <c r="C11" t="s">
        <v>140</v>
      </c>
      <c r="D11">
        <v>5</v>
      </c>
      <c r="E11" t="s">
        <v>5</v>
      </c>
      <c r="F11" t="s">
        <v>5</v>
      </c>
      <c r="G11" t="s">
        <v>5</v>
      </c>
    </row>
    <row r="12" spans="1:7" x14ac:dyDescent="0.2">
      <c r="A12">
        <v>5</v>
      </c>
      <c r="B12">
        <v>5350</v>
      </c>
      <c r="C12" t="s">
        <v>39</v>
      </c>
      <c r="D12">
        <v>11</v>
      </c>
      <c r="E12" t="s">
        <v>5</v>
      </c>
      <c r="F12" t="s">
        <v>138</v>
      </c>
      <c r="G12" t="s">
        <v>5</v>
      </c>
    </row>
    <row r="13" spans="1:7" x14ac:dyDescent="0.2">
      <c r="A13">
        <v>5</v>
      </c>
      <c r="B13">
        <v>5360</v>
      </c>
      <c r="C13" t="s">
        <v>40</v>
      </c>
      <c r="D13">
        <v>60</v>
      </c>
      <c r="E13" t="s">
        <v>5</v>
      </c>
      <c r="F13" t="s">
        <v>138</v>
      </c>
      <c r="G13" t="s">
        <v>5</v>
      </c>
    </row>
    <row r="14" spans="1:7" x14ac:dyDescent="0.2">
      <c r="A14">
        <v>5</v>
      </c>
      <c r="B14">
        <v>5370</v>
      </c>
      <c r="C14" t="s">
        <v>41</v>
      </c>
      <c r="D14">
        <v>5</v>
      </c>
      <c r="E14" t="s">
        <v>5</v>
      </c>
      <c r="F14" t="s">
        <v>138</v>
      </c>
      <c r="G14" t="s">
        <v>5</v>
      </c>
    </row>
    <row r="15" spans="1:7" x14ac:dyDescent="0.2">
      <c r="A15">
        <v>5</v>
      </c>
      <c r="B15">
        <v>5380</v>
      </c>
      <c r="C15" t="s">
        <v>42</v>
      </c>
      <c r="D15">
        <v>2</v>
      </c>
      <c r="E15" t="s">
        <v>5</v>
      </c>
      <c r="F15" t="s">
        <v>138</v>
      </c>
      <c r="G15" t="s">
        <v>5</v>
      </c>
    </row>
    <row r="16" spans="1:7" x14ac:dyDescent="0.2">
      <c r="A16">
        <v>5</v>
      </c>
      <c r="B16">
        <v>5390</v>
      </c>
      <c r="C16" t="s">
        <v>43</v>
      </c>
      <c r="D16">
        <v>5</v>
      </c>
      <c r="E16" t="s">
        <v>5</v>
      </c>
      <c r="F16" t="s">
        <v>138</v>
      </c>
      <c r="G16" t="s">
        <v>5</v>
      </c>
    </row>
    <row r="17" spans="1:7" x14ac:dyDescent="0.2">
      <c r="A17">
        <v>5</v>
      </c>
      <c r="B17">
        <v>5400</v>
      </c>
      <c r="C17" t="s">
        <v>45</v>
      </c>
      <c r="D17">
        <v>120</v>
      </c>
      <c r="E17" t="s">
        <v>5</v>
      </c>
      <c r="F17" t="s">
        <v>138</v>
      </c>
      <c r="G17" t="s">
        <v>5</v>
      </c>
    </row>
    <row r="18" spans="1:7" x14ac:dyDescent="0.2">
      <c r="A18">
        <v>5</v>
      </c>
      <c r="B18">
        <v>5440</v>
      </c>
      <c r="C18" t="s">
        <v>46</v>
      </c>
      <c r="D18">
        <v>2</v>
      </c>
      <c r="E18" t="s">
        <v>5</v>
      </c>
      <c r="F18" t="s">
        <v>138</v>
      </c>
      <c r="G18" t="s">
        <v>5</v>
      </c>
    </row>
    <row r="19" spans="1:7" x14ac:dyDescent="0.2">
      <c r="A19">
        <v>5</v>
      </c>
      <c r="B19">
        <v>5450</v>
      </c>
      <c r="C19" t="s">
        <v>47</v>
      </c>
      <c r="D19">
        <v>10</v>
      </c>
      <c r="E19" t="s">
        <v>5</v>
      </c>
      <c r="F19" t="s">
        <v>136</v>
      </c>
      <c r="G19" t="s">
        <v>5</v>
      </c>
    </row>
    <row r="20" spans="1:7" x14ac:dyDescent="0.2">
      <c r="A20">
        <v>5</v>
      </c>
      <c r="B20">
        <v>5460</v>
      </c>
      <c r="C20" t="s">
        <v>48</v>
      </c>
      <c r="D20">
        <v>45</v>
      </c>
      <c r="E20" t="s">
        <v>5</v>
      </c>
      <c r="F20" t="s">
        <v>136</v>
      </c>
      <c r="G20" t="s">
        <v>5</v>
      </c>
    </row>
    <row r="21" spans="1:7" x14ac:dyDescent="0.2">
      <c r="A21">
        <v>5</v>
      </c>
      <c r="B21">
        <v>5470</v>
      </c>
      <c r="C21" t="s">
        <v>49</v>
      </c>
      <c r="D21">
        <v>20</v>
      </c>
      <c r="E21" t="s">
        <v>5</v>
      </c>
      <c r="F21" t="s">
        <v>136</v>
      </c>
      <c r="G21" t="s">
        <v>5</v>
      </c>
    </row>
    <row r="22" spans="1:7" x14ac:dyDescent="0.2">
      <c r="A22">
        <v>5</v>
      </c>
      <c r="B22">
        <v>5490</v>
      </c>
      <c r="C22" t="s">
        <v>141</v>
      </c>
      <c r="D22">
        <v>5</v>
      </c>
      <c r="E22" t="s">
        <v>5</v>
      </c>
      <c r="F22" t="s">
        <v>5</v>
      </c>
      <c r="G22" t="s">
        <v>5</v>
      </c>
    </row>
    <row r="23" spans="1:7" x14ac:dyDescent="0.2">
      <c r="A23">
        <v>5</v>
      </c>
      <c r="B23">
        <v>5590</v>
      </c>
      <c r="C23" t="s">
        <v>140</v>
      </c>
      <c r="D23">
        <v>5</v>
      </c>
      <c r="E23" t="s">
        <v>5</v>
      </c>
      <c r="F23" t="s">
        <v>5</v>
      </c>
      <c r="G23" t="s">
        <v>5</v>
      </c>
    </row>
    <row r="24" spans="1:7" x14ac:dyDescent="0.2">
      <c r="A24">
        <v>5</v>
      </c>
      <c r="B24">
        <v>5710</v>
      </c>
      <c r="C24" t="s">
        <v>142</v>
      </c>
      <c r="D24">
        <v>30</v>
      </c>
      <c r="E24" t="s">
        <v>5</v>
      </c>
      <c r="F24" t="s">
        <v>5</v>
      </c>
      <c r="G24" t="s">
        <v>5</v>
      </c>
    </row>
    <row r="25" spans="1:7" x14ac:dyDescent="0.2">
      <c r="A25">
        <v>5</v>
      </c>
      <c r="B25">
        <v>5720</v>
      </c>
      <c r="C25" t="s">
        <v>143</v>
      </c>
      <c r="D25">
        <v>300</v>
      </c>
      <c r="E25" t="s">
        <v>5</v>
      </c>
      <c r="F25" t="s">
        <v>5</v>
      </c>
      <c r="G25" t="s">
        <v>5</v>
      </c>
    </row>
    <row r="26" spans="1:7" x14ac:dyDescent="0.2">
      <c r="A26" t="s">
        <v>0</v>
      </c>
      <c r="B26" t="s">
        <v>1</v>
      </c>
      <c r="C26" t="s">
        <v>2</v>
      </c>
      <c r="D26" t="s">
        <v>134</v>
      </c>
      <c r="E26" t="s">
        <v>4</v>
      </c>
      <c r="F26" t="s">
        <v>135</v>
      </c>
      <c r="G26" t="s">
        <v>5</v>
      </c>
    </row>
    <row r="27" spans="1:7" x14ac:dyDescent="0.2">
      <c r="A27">
        <v>4</v>
      </c>
      <c r="B27">
        <v>4010</v>
      </c>
      <c r="C27" t="s">
        <v>74</v>
      </c>
      <c r="D27">
        <v>10</v>
      </c>
      <c r="E27" t="s">
        <v>5</v>
      </c>
      <c r="F27" t="s">
        <v>144</v>
      </c>
      <c r="G27" t="s">
        <v>5</v>
      </c>
    </row>
    <row r="28" spans="1:7" x14ac:dyDescent="0.2">
      <c r="A28">
        <v>4</v>
      </c>
      <c r="B28">
        <v>4020</v>
      </c>
      <c r="C28" t="s">
        <v>75</v>
      </c>
      <c r="D28">
        <v>6</v>
      </c>
      <c r="E28" t="s">
        <v>5</v>
      </c>
      <c r="F28" t="s">
        <v>144</v>
      </c>
      <c r="G28" t="s">
        <v>5</v>
      </c>
    </row>
    <row r="29" spans="1:7" x14ac:dyDescent="0.2">
      <c r="A29">
        <v>4</v>
      </c>
      <c r="B29">
        <v>4040</v>
      </c>
      <c r="C29" t="s">
        <v>76</v>
      </c>
      <c r="D29">
        <v>7</v>
      </c>
      <c r="E29" t="s">
        <v>5</v>
      </c>
      <c r="F29" t="s">
        <v>144</v>
      </c>
      <c r="G29" t="s">
        <v>5</v>
      </c>
    </row>
    <row r="30" spans="1:7" x14ac:dyDescent="0.2">
      <c r="A30">
        <v>4</v>
      </c>
      <c r="B30">
        <v>4050</v>
      </c>
      <c r="C30" t="s">
        <v>77</v>
      </c>
      <c r="D30">
        <v>120</v>
      </c>
      <c r="E30" t="s">
        <v>5</v>
      </c>
      <c r="F30" t="s">
        <v>145</v>
      </c>
      <c r="G30" t="s">
        <v>5</v>
      </c>
    </row>
    <row r="31" spans="1:7" x14ac:dyDescent="0.2">
      <c r="A31">
        <v>4</v>
      </c>
      <c r="B31">
        <v>4060</v>
      </c>
      <c r="C31" t="s">
        <v>78</v>
      </c>
      <c r="D31">
        <v>20</v>
      </c>
      <c r="E31" t="s">
        <v>5</v>
      </c>
      <c r="F31" t="s">
        <v>145</v>
      </c>
      <c r="G31" t="s">
        <v>5</v>
      </c>
    </row>
    <row r="32" spans="1:7" x14ac:dyDescent="0.2">
      <c r="A32">
        <v>3</v>
      </c>
      <c r="B32">
        <v>4080</v>
      </c>
      <c r="C32" t="s">
        <v>79</v>
      </c>
      <c r="D32">
        <v>120</v>
      </c>
      <c r="E32" t="s">
        <v>5</v>
      </c>
      <c r="F32" t="s">
        <v>145</v>
      </c>
      <c r="G32" t="s">
        <v>5</v>
      </c>
    </row>
    <row r="33" spans="1:7" x14ac:dyDescent="0.2">
      <c r="A33">
        <v>4</v>
      </c>
      <c r="B33">
        <v>4100</v>
      </c>
      <c r="C33" t="s">
        <v>80</v>
      </c>
      <c r="D33" t="s">
        <v>5</v>
      </c>
      <c r="E33" t="s">
        <v>5</v>
      </c>
      <c r="F33" t="s">
        <v>136</v>
      </c>
      <c r="G33" t="s">
        <v>5</v>
      </c>
    </row>
    <row r="34" spans="1:7" x14ac:dyDescent="0.2">
      <c r="A34">
        <v>4</v>
      </c>
      <c r="B34">
        <v>4110</v>
      </c>
      <c r="C34" t="s">
        <v>81</v>
      </c>
      <c r="D34">
        <v>30</v>
      </c>
      <c r="E34" t="s">
        <v>5</v>
      </c>
      <c r="F34" t="s">
        <v>146</v>
      </c>
      <c r="G34" t="s">
        <v>5</v>
      </c>
    </row>
    <row r="35" spans="1:7" x14ac:dyDescent="0.2">
      <c r="A35">
        <v>4</v>
      </c>
      <c r="B35">
        <v>4120</v>
      </c>
      <c r="C35" t="s">
        <v>82</v>
      </c>
      <c r="D35">
        <v>45</v>
      </c>
      <c r="E35" t="s">
        <v>5</v>
      </c>
      <c r="F35" t="s">
        <v>145</v>
      </c>
      <c r="G35" t="s">
        <v>5</v>
      </c>
    </row>
    <row r="36" spans="1:7" x14ac:dyDescent="0.2">
      <c r="A36">
        <v>4</v>
      </c>
      <c r="B36">
        <v>4130</v>
      </c>
      <c r="C36" t="s">
        <v>7</v>
      </c>
      <c r="D36">
        <v>5</v>
      </c>
      <c r="E36" t="s">
        <v>5</v>
      </c>
      <c r="F36" t="s">
        <v>145</v>
      </c>
      <c r="G36" t="s">
        <v>5</v>
      </c>
    </row>
    <row r="37" spans="1:7" x14ac:dyDescent="0.2">
      <c r="A37">
        <v>4</v>
      </c>
      <c r="B37">
        <v>4140</v>
      </c>
      <c r="C37" t="s">
        <v>147</v>
      </c>
      <c r="D37">
        <v>8</v>
      </c>
      <c r="E37" t="s">
        <v>5</v>
      </c>
      <c r="F37" t="s">
        <v>145</v>
      </c>
      <c r="G37" t="s">
        <v>5</v>
      </c>
    </row>
    <row r="38" spans="1:7" x14ac:dyDescent="0.2">
      <c r="A38">
        <v>4</v>
      </c>
      <c r="B38">
        <v>4150</v>
      </c>
      <c r="C38" t="s">
        <v>148</v>
      </c>
      <c r="D38">
        <v>15</v>
      </c>
      <c r="E38" t="s">
        <v>5</v>
      </c>
      <c r="F38" t="s">
        <v>136</v>
      </c>
      <c r="G38" t="s">
        <v>5</v>
      </c>
    </row>
    <row r="39" spans="1:7" x14ac:dyDescent="0.2">
      <c r="A39">
        <v>4</v>
      </c>
      <c r="B39">
        <v>4160</v>
      </c>
      <c r="C39" t="s">
        <v>84</v>
      </c>
      <c r="D39">
        <v>40</v>
      </c>
      <c r="E39" t="s">
        <v>5</v>
      </c>
      <c r="F39" t="s">
        <v>136</v>
      </c>
      <c r="G39" t="s">
        <v>5</v>
      </c>
    </row>
    <row r="40" spans="1:7" x14ac:dyDescent="0.2">
      <c r="A40">
        <v>4</v>
      </c>
      <c r="B40">
        <v>4180</v>
      </c>
      <c r="C40" t="s">
        <v>87</v>
      </c>
      <c r="D40">
        <v>15</v>
      </c>
      <c r="E40" t="s">
        <v>5</v>
      </c>
      <c r="F40" t="s">
        <v>136</v>
      </c>
      <c r="G40" t="s">
        <v>5</v>
      </c>
    </row>
    <row r="41" spans="1:7" x14ac:dyDescent="0.2">
      <c r="A41">
        <v>4</v>
      </c>
      <c r="B41">
        <v>4190</v>
      </c>
      <c r="C41" t="s">
        <v>149</v>
      </c>
      <c r="D41">
        <v>30</v>
      </c>
      <c r="E41" t="s">
        <v>5</v>
      </c>
      <c r="F41" t="s">
        <v>136</v>
      </c>
      <c r="G41" t="s">
        <v>5</v>
      </c>
    </row>
    <row r="42" spans="1:7" x14ac:dyDescent="0.2">
      <c r="A42">
        <v>4</v>
      </c>
      <c r="B42">
        <v>4200</v>
      </c>
      <c r="C42" t="s">
        <v>88</v>
      </c>
      <c r="D42">
        <v>20</v>
      </c>
      <c r="E42" t="s">
        <v>5</v>
      </c>
      <c r="F42" t="s">
        <v>136</v>
      </c>
      <c r="G42" t="s">
        <v>5</v>
      </c>
    </row>
    <row r="43" spans="1:7" x14ac:dyDescent="0.2">
      <c r="A43">
        <v>4</v>
      </c>
      <c r="B43">
        <v>4220</v>
      </c>
      <c r="C43" t="s">
        <v>89</v>
      </c>
      <c r="D43">
        <v>15</v>
      </c>
      <c r="E43" t="s">
        <v>5</v>
      </c>
      <c r="F43" t="s">
        <v>145</v>
      </c>
      <c r="G43" t="s">
        <v>5</v>
      </c>
    </row>
    <row r="44" spans="1:7" x14ac:dyDescent="0.2">
      <c r="A44">
        <v>4</v>
      </c>
      <c r="B44">
        <v>4240</v>
      </c>
      <c r="C44" t="s">
        <v>90</v>
      </c>
      <c r="D44">
        <v>15</v>
      </c>
      <c r="E44" t="s">
        <v>5</v>
      </c>
      <c r="F44" t="s">
        <v>145</v>
      </c>
      <c r="G44" t="s">
        <v>5</v>
      </c>
    </row>
    <row r="45" spans="1:7" x14ac:dyDescent="0.2">
      <c r="A45">
        <v>4</v>
      </c>
      <c r="B45">
        <v>4260</v>
      </c>
      <c r="C45" t="s">
        <v>91</v>
      </c>
      <c r="D45">
        <v>15</v>
      </c>
      <c r="E45" t="s">
        <v>5</v>
      </c>
      <c r="F45" t="s">
        <v>145</v>
      </c>
      <c r="G45" t="s">
        <v>5</v>
      </c>
    </row>
    <row r="46" spans="1:7" x14ac:dyDescent="0.2">
      <c r="A46">
        <v>4</v>
      </c>
      <c r="B46">
        <v>4280</v>
      </c>
      <c r="C46" t="s">
        <v>92</v>
      </c>
      <c r="D46">
        <v>10</v>
      </c>
      <c r="E46" t="s">
        <v>5</v>
      </c>
      <c r="F46" t="s">
        <v>145</v>
      </c>
      <c r="G46" t="s">
        <v>5</v>
      </c>
    </row>
    <row r="47" spans="1:7" x14ac:dyDescent="0.2">
      <c r="A47">
        <v>4</v>
      </c>
      <c r="B47">
        <v>4300</v>
      </c>
      <c r="C47" t="s">
        <v>93</v>
      </c>
      <c r="D47">
        <v>17</v>
      </c>
      <c r="E47" t="s">
        <v>5</v>
      </c>
      <c r="F47" t="s">
        <v>150</v>
      </c>
      <c r="G47" t="s">
        <v>5</v>
      </c>
    </row>
    <row r="48" spans="1:7" x14ac:dyDescent="0.2">
      <c r="A48">
        <v>4</v>
      </c>
      <c r="B48">
        <v>4310</v>
      </c>
      <c r="C48" t="s">
        <v>94</v>
      </c>
      <c r="D48">
        <v>30</v>
      </c>
      <c r="E48" t="s">
        <v>5</v>
      </c>
      <c r="F48" t="s">
        <v>144</v>
      </c>
      <c r="G48" t="s">
        <v>5</v>
      </c>
    </row>
    <row r="49" spans="1:7" x14ac:dyDescent="0.2">
      <c r="A49">
        <v>4</v>
      </c>
      <c r="B49">
        <v>4320</v>
      </c>
      <c r="C49" t="s">
        <v>95</v>
      </c>
      <c r="D49" t="s">
        <v>5</v>
      </c>
      <c r="E49">
        <v>60</v>
      </c>
      <c r="F49" t="s">
        <v>5</v>
      </c>
      <c r="G49" t="s">
        <v>5</v>
      </c>
    </row>
    <row r="50" spans="1:7" x14ac:dyDescent="0.2">
      <c r="A50">
        <v>4</v>
      </c>
      <c r="B50">
        <v>4340</v>
      </c>
      <c r="C50" t="s">
        <v>96</v>
      </c>
      <c r="D50">
        <v>14</v>
      </c>
      <c r="E50" t="s">
        <v>5</v>
      </c>
      <c r="F50" t="s">
        <v>144</v>
      </c>
      <c r="G50" t="s">
        <v>5</v>
      </c>
    </row>
    <row r="51" spans="1:7" x14ac:dyDescent="0.2">
      <c r="A51">
        <v>4</v>
      </c>
      <c r="B51">
        <v>4350</v>
      </c>
      <c r="C51" t="s">
        <v>97</v>
      </c>
      <c r="D51">
        <v>5</v>
      </c>
      <c r="E51" t="s">
        <v>5</v>
      </c>
      <c r="F51" t="s">
        <v>144</v>
      </c>
      <c r="G51" t="s">
        <v>5</v>
      </c>
    </row>
    <row r="52" spans="1:7" x14ac:dyDescent="0.2">
      <c r="A52">
        <v>4</v>
      </c>
      <c r="B52">
        <v>4360</v>
      </c>
      <c r="C52" t="s">
        <v>98</v>
      </c>
      <c r="D52">
        <v>15</v>
      </c>
      <c r="E52" t="s">
        <v>5</v>
      </c>
      <c r="F52" t="s">
        <v>146</v>
      </c>
      <c r="G52" t="s">
        <v>5</v>
      </c>
    </row>
    <row r="53" spans="1:7" x14ac:dyDescent="0.2">
      <c r="A53">
        <v>4</v>
      </c>
      <c r="B53">
        <v>4380</v>
      </c>
      <c r="C53" t="s">
        <v>99</v>
      </c>
      <c r="D53">
        <v>5</v>
      </c>
      <c r="E53" t="s">
        <v>5</v>
      </c>
      <c r="F53" t="s">
        <v>146</v>
      </c>
      <c r="G53" t="s">
        <v>5</v>
      </c>
    </row>
    <row r="54" spans="1:7" x14ac:dyDescent="0.2">
      <c r="A54">
        <v>4</v>
      </c>
      <c r="B54">
        <v>4390</v>
      </c>
      <c r="C54" t="s">
        <v>100</v>
      </c>
      <c r="D54">
        <v>35</v>
      </c>
      <c r="E54" t="s">
        <v>5</v>
      </c>
      <c r="F54" t="s">
        <v>144</v>
      </c>
      <c r="G54" t="s">
        <v>5</v>
      </c>
    </row>
    <row r="55" spans="1:7" x14ac:dyDescent="0.2">
      <c r="A55">
        <v>4</v>
      </c>
      <c r="B55">
        <v>4410</v>
      </c>
      <c r="C55" t="s">
        <v>103</v>
      </c>
      <c r="D55">
        <v>20</v>
      </c>
      <c r="E55" t="s">
        <v>5</v>
      </c>
      <c r="F55" t="s">
        <v>144</v>
      </c>
      <c r="G55" t="s">
        <v>5</v>
      </c>
    </row>
    <row r="56" spans="1:7" x14ac:dyDescent="0.2">
      <c r="A56">
        <v>4</v>
      </c>
      <c r="B56">
        <v>4420</v>
      </c>
      <c r="C56" t="s">
        <v>104</v>
      </c>
      <c r="D56">
        <v>30</v>
      </c>
      <c r="E56" t="s">
        <v>5</v>
      </c>
      <c r="F56" t="s">
        <v>144</v>
      </c>
      <c r="G56" t="s">
        <v>5</v>
      </c>
    </row>
    <row r="57" spans="1:7" x14ac:dyDescent="0.2">
      <c r="A57">
        <v>4</v>
      </c>
      <c r="B57">
        <v>4450</v>
      </c>
      <c r="C57" t="s">
        <v>105</v>
      </c>
      <c r="D57">
        <v>20</v>
      </c>
      <c r="E57" t="s">
        <v>5</v>
      </c>
      <c r="F57" t="s">
        <v>138</v>
      </c>
      <c r="G57" t="s">
        <v>5</v>
      </c>
    </row>
    <row r="58" spans="1:7" x14ac:dyDescent="0.2">
      <c r="A58">
        <v>4</v>
      </c>
      <c r="B58">
        <v>4460</v>
      </c>
      <c r="C58" t="s">
        <v>106</v>
      </c>
      <c r="D58">
        <v>45</v>
      </c>
      <c r="E58" t="s">
        <v>5</v>
      </c>
      <c r="F58" t="s">
        <v>138</v>
      </c>
      <c r="G58" t="s">
        <v>5</v>
      </c>
    </row>
    <row r="59" spans="1:7" x14ac:dyDescent="0.2">
      <c r="A59">
        <v>4</v>
      </c>
      <c r="B59">
        <v>4490</v>
      </c>
      <c r="C59" t="s">
        <v>109</v>
      </c>
      <c r="D59">
        <v>120</v>
      </c>
      <c r="E59" t="s">
        <v>5</v>
      </c>
      <c r="F59" t="s">
        <v>138</v>
      </c>
      <c r="G59" t="s">
        <v>5</v>
      </c>
    </row>
    <row r="60" spans="1:7" x14ac:dyDescent="0.2">
      <c r="A60">
        <v>4</v>
      </c>
      <c r="B60">
        <v>4500</v>
      </c>
      <c r="C60" t="s">
        <v>110</v>
      </c>
      <c r="D60">
        <v>60</v>
      </c>
      <c r="E60" t="s">
        <v>5</v>
      </c>
      <c r="F60" t="s">
        <v>138</v>
      </c>
      <c r="G60" t="s">
        <v>5</v>
      </c>
    </row>
    <row r="61" spans="1:7" x14ac:dyDescent="0.2">
      <c r="A61">
        <v>4</v>
      </c>
      <c r="B61">
        <v>4510</v>
      </c>
      <c r="C61" t="s">
        <v>151</v>
      </c>
      <c r="D61">
        <v>10</v>
      </c>
      <c r="E61" t="s">
        <v>5</v>
      </c>
      <c r="F61" t="s">
        <v>138</v>
      </c>
      <c r="G61" t="s">
        <v>5</v>
      </c>
    </row>
    <row r="62" spans="1:7" x14ac:dyDescent="0.2">
      <c r="A62">
        <v>4</v>
      </c>
      <c r="B62">
        <v>4520</v>
      </c>
      <c r="C62" t="s">
        <v>111</v>
      </c>
      <c r="D62">
        <v>5</v>
      </c>
      <c r="E62" t="s">
        <v>5</v>
      </c>
      <c r="F62" t="s">
        <v>144</v>
      </c>
      <c r="G62" t="s">
        <v>5</v>
      </c>
    </row>
    <row r="63" spans="1:7" x14ac:dyDescent="0.2">
      <c r="A63">
        <v>4</v>
      </c>
      <c r="B63">
        <v>4550</v>
      </c>
      <c r="C63" t="s">
        <v>152</v>
      </c>
      <c r="D63">
        <v>30</v>
      </c>
      <c r="E63" t="s">
        <v>5</v>
      </c>
      <c r="F63" t="s">
        <v>150</v>
      </c>
      <c r="G63" t="s">
        <v>5</v>
      </c>
    </row>
    <row r="64" spans="1:7" x14ac:dyDescent="0.2">
      <c r="A64">
        <v>4</v>
      </c>
      <c r="B64">
        <v>4580</v>
      </c>
      <c r="C64" t="s">
        <v>112</v>
      </c>
      <c r="D64">
        <v>8</v>
      </c>
      <c r="E64" t="s">
        <v>5</v>
      </c>
      <c r="F64" t="s">
        <v>138</v>
      </c>
      <c r="G64" t="s">
        <v>5</v>
      </c>
    </row>
    <row r="65" spans="1:7" x14ac:dyDescent="0.2">
      <c r="A65">
        <v>4</v>
      </c>
      <c r="B65">
        <v>4590</v>
      </c>
      <c r="C65" t="s">
        <v>113</v>
      </c>
      <c r="D65">
        <v>5</v>
      </c>
      <c r="E65" t="s">
        <v>5</v>
      </c>
      <c r="F65" t="s">
        <v>138</v>
      </c>
      <c r="G65" t="s">
        <v>5</v>
      </c>
    </row>
    <row r="66" spans="1:7" x14ac:dyDescent="0.2">
      <c r="A66">
        <v>4</v>
      </c>
      <c r="B66">
        <v>4600</v>
      </c>
      <c r="C66" t="s">
        <v>114</v>
      </c>
      <c r="D66">
        <v>5</v>
      </c>
      <c r="E66" t="s">
        <v>5</v>
      </c>
      <c r="F66" t="s">
        <v>138</v>
      </c>
      <c r="G66" t="s">
        <v>5</v>
      </c>
    </row>
    <row r="67" spans="1:7" x14ac:dyDescent="0.2">
      <c r="A67">
        <v>4</v>
      </c>
      <c r="B67">
        <v>4610</v>
      </c>
      <c r="C67" t="s">
        <v>115</v>
      </c>
      <c r="D67">
        <v>7</v>
      </c>
      <c r="E67" t="s">
        <v>5</v>
      </c>
      <c r="F67" t="s">
        <v>146</v>
      </c>
      <c r="G67" t="s">
        <v>5</v>
      </c>
    </row>
    <row r="68" spans="1:7" x14ac:dyDescent="0.2">
      <c r="A68">
        <v>4</v>
      </c>
      <c r="B68">
        <v>4620</v>
      </c>
      <c r="C68" t="s">
        <v>116</v>
      </c>
      <c r="D68" t="s">
        <v>5</v>
      </c>
      <c r="E68">
        <v>25</v>
      </c>
      <c r="F68">
        <v>25</v>
      </c>
      <c r="G68" t="s">
        <v>5</v>
      </c>
    </row>
    <row r="69" spans="1:7" x14ac:dyDescent="0.2">
      <c r="A69">
        <v>4</v>
      </c>
      <c r="B69">
        <v>4650</v>
      </c>
      <c r="C69" t="s">
        <v>117</v>
      </c>
      <c r="D69">
        <v>7</v>
      </c>
      <c r="E69" t="s">
        <v>5</v>
      </c>
      <c r="F69" t="s">
        <v>136</v>
      </c>
      <c r="G69" t="s">
        <v>5</v>
      </c>
    </row>
    <row r="70" spans="1:7" x14ac:dyDescent="0.2">
      <c r="A70">
        <v>4</v>
      </c>
      <c r="B70">
        <v>4670</v>
      </c>
      <c r="C70" t="s">
        <v>118</v>
      </c>
      <c r="D70">
        <v>5</v>
      </c>
      <c r="E70" t="s">
        <v>5</v>
      </c>
      <c r="F70" t="s">
        <v>136</v>
      </c>
      <c r="G70" t="s">
        <v>5</v>
      </c>
    </row>
    <row r="71" spans="1:7" x14ac:dyDescent="0.2">
      <c r="A71">
        <v>4</v>
      </c>
      <c r="B71">
        <v>4680</v>
      </c>
      <c r="C71" t="s">
        <v>119</v>
      </c>
      <c r="D71">
        <v>20</v>
      </c>
      <c r="E71" t="s">
        <v>5</v>
      </c>
      <c r="F71" t="s">
        <v>136</v>
      </c>
      <c r="G71" t="s">
        <v>5</v>
      </c>
    </row>
    <row r="72" spans="1:7" x14ac:dyDescent="0.2">
      <c r="A72">
        <v>4</v>
      </c>
      <c r="B72">
        <v>4690</v>
      </c>
      <c r="C72" t="s">
        <v>120</v>
      </c>
      <c r="D72">
        <v>5</v>
      </c>
      <c r="E72" t="s">
        <v>5</v>
      </c>
      <c r="F72" t="s">
        <v>138</v>
      </c>
      <c r="G72" t="s">
        <v>5</v>
      </c>
    </row>
    <row r="73" spans="1:7" x14ac:dyDescent="0.2">
      <c r="A73">
        <v>4</v>
      </c>
      <c r="B73">
        <v>4700</v>
      </c>
      <c r="C73" t="s">
        <v>121</v>
      </c>
      <c r="D73">
        <v>5</v>
      </c>
      <c r="E73" t="s">
        <v>5</v>
      </c>
      <c r="F73" t="s">
        <v>136</v>
      </c>
      <c r="G73" t="s">
        <v>5</v>
      </c>
    </row>
    <row r="74" spans="1:7" x14ac:dyDescent="0.2">
      <c r="A74">
        <v>4</v>
      </c>
      <c r="B74">
        <v>4710</v>
      </c>
      <c r="C74" t="s">
        <v>122</v>
      </c>
      <c r="D74">
        <v>30</v>
      </c>
      <c r="E74" t="s">
        <v>5</v>
      </c>
      <c r="F74" t="s">
        <v>136</v>
      </c>
      <c r="G74" t="s">
        <v>5</v>
      </c>
    </row>
    <row r="75" spans="1:7" x14ac:dyDescent="0.2">
      <c r="A75">
        <v>4</v>
      </c>
      <c r="B75">
        <v>4720</v>
      </c>
      <c r="C75" t="s">
        <v>123</v>
      </c>
      <c r="D75">
        <v>10</v>
      </c>
      <c r="E75" t="s">
        <v>5</v>
      </c>
      <c r="F75" t="s">
        <v>136</v>
      </c>
      <c r="G75" t="s">
        <v>5</v>
      </c>
    </row>
    <row r="76" spans="1:7" x14ac:dyDescent="0.2">
      <c r="A76">
        <v>4</v>
      </c>
      <c r="B76">
        <v>4730</v>
      </c>
      <c r="C76" t="s">
        <v>124</v>
      </c>
      <c r="D76">
        <v>10</v>
      </c>
      <c r="E76" t="s">
        <v>5</v>
      </c>
      <c r="F76" t="s">
        <v>138</v>
      </c>
      <c r="G76" t="s">
        <v>5</v>
      </c>
    </row>
    <row r="77" spans="1:7" x14ac:dyDescent="0.2">
      <c r="A77">
        <v>4</v>
      </c>
      <c r="B77">
        <v>4740</v>
      </c>
      <c r="C77" t="s">
        <v>125</v>
      </c>
      <c r="D77">
        <v>15</v>
      </c>
      <c r="E77" t="s">
        <v>5</v>
      </c>
      <c r="F77" t="s">
        <v>138</v>
      </c>
      <c r="G77" t="s">
        <v>5</v>
      </c>
    </row>
    <row r="78" spans="1:7" x14ac:dyDescent="0.2">
      <c r="A78">
        <v>4</v>
      </c>
      <c r="B78">
        <v>4780</v>
      </c>
      <c r="C78" t="s">
        <v>153</v>
      </c>
      <c r="D78">
        <v>33</v>
      </c>
      <c r="E78" t="s">
        <v>5</v>
      </c>
      <c r="F78" t="s">
        <v>144</v>
      </c>
      <c r="G78" t="s">
        <v>5</v>
      </c>
    </row>
    <row r="79" spans="1:7" x14ac:dyDescent="0.2">
      <c r="A79">
        <v>4</v>
      </c>
      <c r="B79">
        <v>4800</v>
      </c>
      <c r="C79" t="s">
        <v>154</v>
      </c>
      <c r="D79">
        <v>217</v>
      </c>
      <c r="E79" t="s">
        <v>5</v>
      </c>
      <c r="F79" t="s">
        <v>155</v>
      </c>
      <c r="G79" t="s">
        <v>5</v>
      </c>
    </row>
    <row r="80" spans="1:7" x14ac:dyDescent="0.2">
      <c r="A80">
        <v>4</v>
      </c>
      <c r="B80">
        <v>4910</v>
      </c>
      <c r="C80" t="s">
        <v>131</v>
      </c>
      <c r="D80">
        <v>20</v>
      </c>
      <c r="E80" t="s">
        <v>5</v>
      </c>
      <c r="F80" t="s">
        <v>138</v>
      </c>
      <c r="G80" t="s">
        <v>5</v>
      </c>
    </row>
    <row r="81" spans="1:7" x14ac:dyDescent="0.2">
      <c r="A81">
        <v>4</v>
      </c>
      <c r="B81">
        <v>4920</v>
      </c>
      <c r="C81" t="s">
        <v>132</v>
      </c>
      <c r="D81">
        <v>80</v>
      </c>
      <c r="E81" t="s">
        <v>5</v>
      </c>
      <c r="F81" t="s">
        <v>144</v>
      </c>
      <c r="G81" t="s">
        <v>5</v>
      </c>
    </row>
    <row r="82" spans="1:7" x14ac:dyDescent="0.2">
      <c r="A82">
        <v>4</v>
      </c>
      <c r="B82">
        <v>4970</v>
      </c>
      <c r="C82" t="s">
        <v>133</v>
      </c>
      <c r="D82">
        <v>15</v>
      </c>
      <c r="E82" t="s">
        <v>5</v>
      </c>
      <c r="F82" t="s">
        <v>144</v>
      </c>
      <c r="G82" t="s">
        <v>5</v>
      </c>
    </row>
    <row r="83" spans="1:7" x14ac:dyDescent="0.2">
      <c r="A83" t="s">
        <v>0</v>
      </c>
      <c r="B83" t="s">
        <v>1</v>
      </c>
      <c r="C83" t="s">
        <v>2</v>
      </c>
      <c r="D83" t="s">
        <v>156</v>
      </c>
      <c r="E83" t="s">
        <v>4</v>
      </c>
      <c r="F83" t="s">
        <v>135</v>
      </c>
      <c r="G83" t="s">
        <v>5</v>
      </c>
    </row>
    <row r="84" spans="1:7" x14ac:dyDescent="0.2">
      <c r="A84">
        <v>3</v>
      </c>
      <c r="B84">
        <v>3010</v>
      </c>
      <c r="C84" t="s">
        <v>157</v>
      </c>
      <c r="D84">
        <v>37</v>
      </c>
      <c r="E84" t="s">
        <v>5</v>
      </c>
      <c r="F84" t="s">
        <v>158</v>
      </c>
      <c r="G84" t="s">
        <v>5</v>
      </c>
    </row>
    <row r="85" spans="1:7" x14ac:dyDescent="0.2">
      <c r="A85">
        <v>3</v>
      </c>
      <c r="B85">
        <v>3020</v>
      </c>
      <c r="C85" t="s">
        <v>159</v>
      </c>
      <c r="D85">
        <v>8</v>
      </c>
      <c r="E85" t="s">
        <v>5</v>
      </c>
      <c r="F85" t="s">
        <v>158</v>
      </c>
      <c r="G85" t="s">
        <v>5</v>
      </c>
    </row>
    <row r="86" spans="1:7" x14ac:dyDescent="0.2">
      <c r="A86">
        <v>3</v>
      </c>
      <c r="B86">
        <v>3030</v>
      </c>
      <c r="C86" t="s">
        <v>160</v>
      </c>
      <c r="D86">
        <v>48</v>
      </c>
      <c r="E86" t="s">
        <v>5</v>
      </c>
      <c r="F86" t="s">
        <v>158</v>
      </c>
      <c r="G86" t="s">
        <v>5</v>
      </c>
    </row>
    <row r="87" spans="1:7" x14ac:dyDescent="0.2">
      <c r="A87">
        <v>3</v>
      </c>
      <c r="B87">
        <v>3040</v>
      </c>
      <c r="C87" t="s">
        <v>161</v>
      </c>
      <c r="D87">
        <v>50</v>
      </c>
      <c r="E87" t="s">
        <v>5</v>
      </c>
      <c r="F87" t="s">
        <v>158</v>
      </c>
      <c r="G87" t="s">
        <v>5</v>
      </c>
    </row>
    <row r="88" spans="1:7" x14ac:dyDescent="0.2">
      <c r="A88">
        <v>3</v>
      </c>
      <c r="B88">
        <v>3050</v>
      </c>
      <c r="C88" t="s">
        <v>162</v>
      </c>
      <c r="D88">
        <v>65</v>
      </c>
      <c r="E88" t="s">
        <v>5</v>
      </c>
      <c r="F88" t="s">
        <v>145</v>
      </c>
      <c r="G88" t="s">
        <v>5</v>
      </c>
    </row>
    <row r="89" spans="1:7" x14ac:dyDescent="0.2">
      <c r="A89">
        <v>3</v>
      </c>
      <c r="B89">
        <v>3060</v>
      </c>
      <c r="C89" t="s">
        <v>163</v>
      </c>
      <c r="D89">
        <v>10</v>
      </c>
      <c r="E89" t="s">
        <v>5</v>
      </c>
      <c r="F89" t="s">
        <v>145</v>
      </c>
      <c r="G89" t="s">
        <v>5</v>
      </c>
    </row>
    <row r="90" spans="1:7" x14ac:dyDescent="0.2">
      <c r="A90">
        <v>3</v>
      </c>
      <c r="B90">
        <v>3070</v>
      </c>
      <c r="C90" t="s">
        <v>164</v>
      </c>
      <c r="D90">
        <v>20</v>
      </c>
      <c r="E90" t="s">
        <v>5</v>
      </c>
      <c r="F90" t="s">
        <v>145</v>
      </c>
      <c r="G90" t="s">
        <v>5</v>
      </c>
    </row>
    <row r="91" spans="1:7" x14ac:dyDescent="0.2">
      <c r="A91">
        <v>3</v>
      </c>
      <c r="B91">
        <v>3100</v>
      </c>
      <c r="C91" t="s">
        <v>165</v>
      </c>
      <c r="D91">
        <v>27</v>
      </c>
      <c r="E91" t="s">
        <v>5</v>
      </c>
      <c r="F91" t="s">
        <v>145</v>
      </c>
      <c r="G91" t="s">
        <v>5</v>
      </c>
    </row>
    <row r="92" spans="1:7" x14ac:dyDescent="0.2">
      <c r="A92">
        <v>3</v>
      </c>
      <c r="B92">
        <v>3110</v>
      </c>
      <c r="C92" t="s">
        <v>166</v>
      </c>
      <c r="D92">
        <v>26</v>
      </c>
      <c r="E92" t="s">
        <v>5</v>
      </c>
      <c r="F92" t="s">
        <v>146</v>
      </c>
      <c r="G92" t="s">
        <v>5</v>
      </c>
    </row>
    <row r="93" spans="1:7" x14ac:dyDescent="0.2">
      <c r="A93">
        <v>3</v>
      </c>
      <c r="B93">
        <v>3120</v>
      </c>
      <c r="C93" t="s">
        <v>167</v>
      </c>
      <c r="D93">
        <v>8</v>
      </c>
      <c r="E93" t="s">
        <v>5</v>
      </c>
      <c r="F93" t="s">
        <v>146</v>
      </c>
      <c r="G93" t="s">
        <v>5</v>
      </c>
    </row>
    <row r="94" spans="1:7" x14ac:dyDescent="0.2">
      <c r="A94">
        <v>3</v>
      </c>
      <c r="B94">
        <v>3130</v>
      </c>
      <c r="C94" t="s">
        <v>168</v>
      </c>
      <c r="D94">
        <v>2</v>
      </c>
      <c r="E94" t="s">
        <v>5</v>
      </c>
      <c r="F94" t="s">
        <v>146</v>
      </c>
      <c r="G94" t="s">
        <v>5</v>
      </c>
    </row>
    <row r="95" spans="1:7" x14ac:dyDescent="0.2">
      <c r="A95">
        <v>3</v>
      </c>
      <c r="B95">
        <v>3140</v>
      </c>
      <c r="C95" t="s">
        <v>169</v>
      </c>
      <c r="D95">
        <v>20</v>
      </c>
      <c r="E95" t="s">
        <v>5</v>
      </c>
      <c r="F95" t="s">
        <v>146</v>
      </c>
      <c r="G95" t="s">
        <v>5</v>
      </c>
    </row>
    <row r="96" spans="1:7" x14ac:dyDescent="0.2">
      <c r="A96">
        <v>3</v>
      </c>
      <c r="B96">
        <v>3150</v>
      </c>
      <c r="C96" t="s">
        <v>170</v>
      </c>
      <c r="D96">
        <v>10</v>
      </c>
      <c r="E96" t="s">
        <v>5</v>
      </c>
      <c r="F96" t="s">
        <v>146</v>
      </c>
      <c r="G96" t="s">
        <v>5</v>
      </c>
    </row>
    <row r="97" spans="1:7" x14ac:dyDescent="0.2">
      <c r="A97">
        <v>3</v>
      </c>
      <c r="B97">
        <v>3160</v>
      </c>
      <c r="C97" t="s">
        <v>171</v>
      </c>
      <c r="D97">
        <v>10</v>
      </c>
      <c r="E97" t="s">
        <v>5</v>
      </c>
      <c r="F97" t="s">
        <v>146</v>
      </c>
      <c r="G97" t="s">
        <v>5</v>
      </c>
    </row>
    <row r="98" spans="1:7" x14ac:dyDescent="0.2">
      <c r="A98">
        <v>3</v>
      </c>
      <c r="B98">
        <v>3170</v>
      </c>
      <c r="C98" t="s">
        <v>172</v>
      </c>
      <c r="D98">
        <v>9</v>
      </c>
      <c r="E98" t="s">
        <v>5</v>
      </c>
      <c r="F98" t="s">
        <v>146</v>
      </c>
      <c r="G98" t="s">
        <v>5</v>
      </c>
    </row>
    <row r="99" spans="1:7" x14ac:dyDescent="0.2">
      <c r="A99">
        <v>3</v>
      </c>
      <c r="B99">
        <v>3180</v>
      </c>
      <c r="C99" t="s">
        <v>173</v>
      </c>
      <c r="D99">
        <v>30</v>
      </c>
      <c r="E99" t="s">
        <v>5</v>
      </c>
      <c r="F99" t="s">
        <v>146</v>
      </c>
      <c r="G99" t="s">
        <v>5</v>
      </c>
    </row>
    <row r="100" spans="1:7" x14ac:dyDescent="0.2">
      <c r="A100">
        <v>3</v>
      </c>
      <c r="B100">
        <v>3190</v>
      </c>
      <c r="C100" t="s">
        <v>174</v>
      </c>
      <c r="D100">
        <v>120</v>
      </c>
      <c r="E100" t="s">
        <v>5</v>
      </c>
      <c r="F100" t="s">
        <v>146</v>
      </c>
      <c r="G100" t="s">
        <v>5</v>
      </c>
    </row>
    <row r="101" spans="1:7" x14ac:dyDescent="0.2">
      <c r="A101">
        <v>3</v>
      </c>
      <c r="B101">
        <v>3210</v>
      </c>
      <c r="C101" t="s">
        <v>175</v>
      </c>
      <c r="D101">
        <v>13</v>
      </c>
      <c r="E101" t="s">
        <v>5</v>
      </c>
      <c r="F101" t="s">
        <v>146</v>
      </c>
      <c r="G101" t="s">
        <v>5</v>
      </c>
    </row>
    <row r="102" spans="1:7" x14ac:dyDescent="0.2">
      <c r="A102">
        <v>3</v>
      </c>
      <c r="B102">
        <v>3220</v>
      </c>
      <c r="C102" t="s">
        <v>176</v>
      </c>
      <c r="D102">
        <v>5</v>
      </c>
      <c r="E102" t="s">
        <v>5</v>
      </c>
      <c r="F102" t="s">
        <v>146</v>
      </c>
      <c r="G102" t="s">
        <v>5</v>
      </c>
    </row>
    <row r="103" spans="1:7" x14ac:dyDescent="0.2">
      <c r="A103">
        <v>3</v>
      </c>
      <c r="B103">
        <v>3230</v>
      </c>
      <c r="C103" t="s">
        <v>81</v>
      </c>
      <c r="D103">
        <v>20</v>
      </c>
      <c r="E103" t="s">
        <v>5</v>
      </c>
      <c r="F103" t="s">
        <v>146</v>
      </c>
      <c r="G103" t="s">
        <v>5</v>
      </c>
    </row>
    <row r="104" spans="1:7" x14ac:dyDescent="0.2">
      <c r="A104">
        <v>3</v>
      </c>
      <c r="B104">
        <v>3240</v>
      </c>
      <c r="C104" t="s">
        <v>177</v>
      </c>
      <c r="D104">
        <v>20</v>
      </c>
      <c r="E104" t="s">
        <v>5</v>
      </c>
      <c r="F104" t="s">
        <v>146</v>
      </c>
      <c r="G104" t="s">
        <v>5</v>
      </c>
    </row>
    <row r="105" spans="1:7" x14ac:dyDescent="0.2">
      <c r="A105">
        <v>3</v>
      </c>
      <c r="B105">
        <v>3250</v>
      </c>
      <c r="C105" t="s">
        <v>178</v>
      </c>
      <c r="D105">
        <v>9</v>
      </c>
      <c r="E105" t="s">
        <v>5</v>
      </c>
      <c r="F105" t="s">
        <v>146</v>
      </c>
      <c r="G105" t="s">
        <v>5</v>
      </c>
    </row>
    <row r="106" spans="1:7" x14ac:dyDescent="0.2">
      <c r="A106">
        <v>3</v>
      </c>
      <c r="B106">
        <v>3260</v>
      </c>
      <c r="C106" t="s">
        <v>179</v>
      </c>
      <c r="D106">
        <v>10</v>
      </c>
      <c r="E106" t="s">
        <v>5</v>
      </c>
      <c r="F106" t="s">
        <v>146</v>
      </c>
      <c r="G106" t="s">
        <v>5</v>
      </c>
    </row>
    <row r="107" spans="1:7" x14ac:dyDescent="0.2">
      <c r="A107">
        <v>3</v>
      </c>
      <c r="B107">
        <v>3270</v>
      </c>
      <c r="C107" t="s">
        <v>180</v>
      </c>
      <c r="D107">
        <v>18</v>
      </c>
      <c r="E107" t="s">
        <v>5</v>
      </c>
      <c r="F107" t="s">
        <v>146</v>
      </c>
      <c r="G107" t="s">
        <v>5</v>
      </c>
    </row>
    <row r="108" spans="1:7" x14ac:dyDescent="0.2">
      <c r="A108">
        <v>3</v>
      </c>
      <c r="B108">
        <v>3300</v>
      </c>
      <c r="C108" t="s">
        <v>181</v>
      </c>
      <c r="D108">
        <v>10</v>
      </c>
      <c r="E108" t="s">
        <v>5</v>
      </c>
      <c r="F108" t="s">
        <v>155</v>
      </c>
      <c r="G108" t="s">
        <v>5</v>
      </c>
    </row>
    <row r="109" spans="1:7" x14ac:dyDescent="0.2">
      <c r="A109">
        <v>3</v>
      </c>
      <c r="B109">
        <v>3310</v>
      </c>
      <c r="C109" t="s">
        <v>182</v>
      </c>
      <c r="D109">
        <v>10</v>
      </c>
      <c r="E109" t="s">
        <v>5</v>
      </c>
      <c r="F109" t="s">
        <v>146</v>
      </c>
      <c r="G109" t="s">
        <v>5</v>
      </c>
    </row>
    <row r="110" spans="1:7" x14ac:dyDescent="0.2">
      <c r="A110">
        <v>3</v>
      </c>
      <c r="B110">
        <v>3320</v>
      </c>
      <c r="C110" t="s">
        <v>183</v>
      </c>
      <c r="D110">
        <v>20</v>
      </c>
      <c r="E110" t="s">
        <v>5</v>
      </c>
      <c r="F110" t="s">
        <v>146</v>
      </c>
      <c r="G110" t="s">
        <v>5</v>
      </c>
    </row>
    <row r="111" spans="1:7" x14ac:dyDescent="0.2">
      <c r="A111">
        <v>3</v>
      </c>
      <c r="B111">
        <v>3330</v>
      </c>
      <c r="C111" t="s">
        <v>184</v>
      </c>
      <c r="D111">
        <v>100</v>
      </c>
      <c r="E111" t="s">
        <v>5</v>
      </c>
      <c r="F111" t="s">
        <v>185</v>
      </c>
      <c r="G111" t="s">
        <v>5</v>
      </c>
    </row>
    <row r="112" spans="1:7" x14ac:dyDescent="0.2">
      <c r="A112">
        <v>3</v>
      </c>
      <c r="B112">
        <v>3340</v>
      </c>
      <c r="C112" t="s">
        <v>186</v>
      </c>
      <c r="D112">
        <v>5</v>
      </c>
      <c r="E112" t="s">
        <v>5</v>
      </c>
      <c r="F112" t="s">
        <v>185</v>
      </c>
      <c r="G112" t="s">
        <v>5</v>
      </c>
    </row>
    <row r="113" spans="1:7" x14ac:dyDescent="0.2">
      <c r="A113">
        <v>3</v>
      </c>
      <c r="B113">
        <v>3360</v>
      </c>
      <c r="C113" t="s">
        <v>187</v>
      </c>
      <c r="D113">
        <v>8</v>
      </c>
      <c r="E113" t="s">
        <v>5</v>
      </c>
      <c r="F113" t="s">
        <v>155</v>
      </c>
      <c r="G113" t="s">
        <v>5</v>
      </c>
    </row>
    <row r="114" spans="1:7" x14ac:dyDescent="0.2">
      <c r="A114">
        <v>3</v>
      </c>
      <c r="B114">
        <v>3370</v>
      </c>
      <c r="C114" t="s">
        <v>188</v>
      </c>
      <c r="D114">
        <v>15</v>
      </c>
      <c r="E114" t="s">
        <v>5</v>
      </c>
      <c r="F114" t="s">
        <v>155</v>
      </c>
      <c r="G114" t="s">
        <v>5</v>
      </c>
    </row>
    <row r="115" spans="1:7" x14ac:dyDescent="0.2">
      <c r="A115">
        <v>3</v>
      </c>
      <c r="B115">
        <v>3380</v>
      </c>
      <c r="C115" t="s">
        <v>189</v>
      </c>
      <c r="D115">
        <v>5</v>
      </c>
      <c r="E115" t="s">
        <v>5</v>
      </c>
      <c r="F115" t="s">
        <v>155</v>
      </c>
      <c r="G115" t="s">
        <v>5</v>
      </c>
    </row>
    <row r="116" spans="1:7" x14ac:dyDescent="0.2">
      <c r="A116">
        <v>3</v>
      </c>
      <c r="B116">
        <v>3390</v>
      </c>
      <c r="C116" t="s">
        <v>190</v>
      </c>
      <c r="D116">
        <v>30</v>
      </c>
      <c r="E116" t="s">
        <v>5</v>
      </c>
      <c r="F116" t="s">
        <v>155</v>
      </c>
      <c r="G116" t="s">
        <v>5</v>
      </c>
    </row>
    <row r="117" spans="1:7" x14ac:dyDescent="0.2">
      <c r="A117">
        <v>3</v>
      </c>
      <c r="B117">
        <v>3420</v>
      </c>
      <c r="C117" t="s">
        <v>191</v>
      </c>
      <c r="D117">
        <v>10</v>
      </c>
      <c r="E117" t="s">
        <v>5</v>
      </c>
      <c r="F117" t="s">
        <v>155</v>
      </c>
      <c r="G117" t="s">
        <v>5</v>
      </c>
    </row>
    <row r="118" spans="1:7" x14ac:dyDescent="0.2">
      <c r="A118">
        <v>3</v>
      </c>
      <c r="B118">
        <v>3430</v>
      </c>
      <c r="C118" t="s">
        <v>192</v>
      </c>
      <c r="D118">
        <v>1</v>
      </c>
      <c r="E118" t="s">
        <v>5</v>
      </c>
      <c r="F118" t="s">
        <v>155</v>
      </c>
      <c r="G118" t="s">
        <v>5</v>
      </c>
    </row>
    <row r="119" spans="1:7" x14ac:dyDescent="0.2">
      <c r="A119">
        <v>3</v>
      </c>
      <c r="B119">
        <v>3440</v>
      </c>
      <c r="C119" t="s">
        <v>193</v>
      </c>
      <c r="D119">
        <v>5</v>
      </c>
      <c r="E119" t="s">
        <v>5</v>
      </c>
      <c r="F119" t="s">
        <v>155</v>
      </c>
      <c r="G119" t="s">
        <v>5</v>
      </c>
    </row>
    <row r="120" spans="1:7" x14ac:dyDescent="0.2">
      <c r="A120">
        <v>3</v>
      </c>
      <c r="B120">
        <v>3450</v>
      </c>
      <c r="C120" t="s">
        <v>194</v>
      </c>
      <c r="D120">
        <v>25</v>
      </c>
      <c r="E120" t="s">
        <v>5</v>
      </c>
      <c r="F120" t="s">
        <v>155</v>
      </c>
      <c r="G120" t="s">
        <v>5</v>
      </c>
    </row>
    <row r="121" spans="1:7" x14ac:dyDescent="0.2">
      <c r="A121">
        <v>3</v>
      </c>
      <c r="B121">
        <v>3480</v>
      </c>
      <c r="C121" t="s">
        <v>195</v>
      </c>
      <c r="D121">
        <v>10</v>
      </c>
      <c r="E121" t="s">
        <v>5</v>
      </c>
      <c r="F121" t="s">
        <v>155</v>
      </c>
      <c r="G121" t="s">
        <v>5</v>
      </c>
    </row>
    <row r="122" spans="1:7" x14ac:dyDescent="0.2">
      <c r="A122">
        <v>3</v>
      </c>
      <c r="B122">
        <v>3490</v>
      </c>
      <c r="C122" t="s">
        <v>196</v>
      </c>
      <c r="D122">
        <v>1</v>
      </c>
      <c r="E122" t="s">
        <v>5</v>
      </c>
      <c r="F122" t="s">
        <v>155</v>
      </c>
      <c r="G122" t="s">
        <v>5</v>
      </c>
    </row>
    <row r="123" spans="1:7" x14ac:dyDescent="0.2">
      <c r="A123">
        <v>3</v>
      </c>
      <c r="B123">
        <v>3500</v>
      </c>
      <c r="C123" t="s">
        <v>197</v>
      </c>
      <c r="D123">
        <v>8</v>
      </c>
      <c r="E123" t="s">
        <v>5</v>
      </c>
      <c r="F123" t="s">
        <v>155</v>
      </c>
      <c r="G123" t="s">
        <v>5</v>
      </c>
    </row>
    <row r="124" spans="1:7" x14ac:dyDescent="0.2">
      <c r="A124">
        <v>3</v>
      </c>
      <c r="B124">
        <v>3510</v>
      </c>
      <c r="C124" t="s">
        <v>198</v>
      </c>
      <c r="D124">
        <v>5</v>
      </c>
      <c r="E124" t="s">
        <v>5</v>
      </c>
      <c r="F124" t="s">
        <v>155</v>
      </c>
      <c r="G124" t="s">
        <v>5</v>
      </c>
    </row>
    <row r="125" spans="1:7" x14ac:dyDescent="0.2">
      <c r="A125">
        <v>3</v>
      </c>
      <c r="B125">
        <v>3520</v>
      </c>
      <c r="C125" t="s">
        <v>199</v>
      </c>
      <c r="D125">
        <v>25</v>
      </c>
      <c r="E125" t="s">
        <v>5</v>
      </c>
      <c r="F125" t="s">
        <v>155</v>
      </c>
      <c r="G125" t="s">
        <v>5</v>
      </c>
    </row>
    <row r="126" spans="1:7" x14ac:dyDescent="0.2">
      <c r="A126">
        <v>3</v>
      </c>
      <c r="B126">
        <v>3530</v>
      </c>
      <c r="C126" t="s">
        <v>200</v>
      </c>
      <c r="D126">
        <v>20</v>
      </c>
      <c r="E126" t="s">
        <v>5</v>
      </c>
      <c r="F126" t="s">
        <v>155</v>
      </c>
      <c r="G126" t="s">
        <v>5</v>
      </c>
    </row>
    <row r="127" spans="1:7" x14ac:dyDescent="0.2">
      <c r="A127">
        <v>3</v>
      </c>
      <c r="B127">
        <v>3540</v>
      </c>
      <c r="C127" t="s">
        <v>201</v>
      </c>
      <c r="D127">
        <v>15</v>
      </c>
      <c r="E127" t="s">
        <v>5</v>
      </c>
      <c r="F127" t="s">
        <v>155</v>
      </c>
      <c r="G127" t="s">
        <v>5</v>
      </c>
    </row>
    <row r="128" spans="1:7" x14ac:dyDescent="0.2">
      <c r="A128">
        <v>3</v>
      </c>
      <c r="B128">
        <v>3550</v>
      </c>
      <c r="C128" t="s">
        <v>202</v>
      </c>
      <c r="D128">
        <v>5</v>
      </c>
      <c r="E128" t="s">
        <v>5</v>
      </c>
      <c r="F128" t="s">
        <v>155</v>
      </c>
      <c r="G128" t="s">
        <v>5</v>
      </c>
    </row>
    <row r="129" spans="1:7" x14ac:dyDescent="0.2">
      <c r="A129">
        <v>3</v>
      </c>
      <c r="B129">
        <v>3560</v>
      </c>
      <c r="C129" t="s">
        <v>177</v>
      </c>
      <c r="D129">
        <v>17</v>
      </c>
      <c r="E129" t="s">
        <v>5</v>
      </c>
      <c r="F129" t="s">
        <v>146</v>
      </c>
      <c r="G129" t="s">
        <v>5</v>
      </c>
    </row>
    <row r="130" spans="1:7" x14ac:dyDescent="0.2">
      <c r="A130">
        <v>3</v>
      </c>
      <c r="B130">
        <v>3570</v>
      </c>
      <c r="C130" t="s">
        <v>203</v>
      </c>
      <c r="D130">
        <v>7</v>
      </c>
      <c r="E130" t="s">
        <v>5</v>
      </c>
      <c r="F130" t="s">
        <v>146</v>
      </c>
      <c r="G130" t="s">
        <v>5</v>
      </c>
    </row>
    <row r="131" spans="1:7" x14ac:dyDescent="0.2">
      <c r="A131">
        <v>3</v>
      </c>
      <c r="B131">
        <v>3580</v>
      </c>
      <c r="C131" t="s">
        <v>204</v>
      </c>
      <c r="D131">
        <v>28</v>
      </c>
      <c r="E131" t="s">
        <v>5</v>
      </c>
      <c r="F131" t="s">
        <v>155</v>
      </c>
      <c r="G131" t="s">
        <v>5</v>
      </c>
    </row>
    <row r="132" spans="1:7" x14ac:dyDescent="0.2">
      <c r="A132">
        <v>3</v>
      </c>
      <c r="B132">
        <v>3590</v>
      </c>
      <c r="C132" t="s">
        <v>205</v>
      </c>
      <c r="D132">
        <v>21</v>
      </c>
      <c r="E132" t="s">
        <v>5</v>
      </c>
      <c r="F132" t="s">
        <v>155</v>
      </c>
      <c r="G132" t="s">
        <v>5</v>
      </c>
    </row>
    <row r="133" spans="1:7" x14ac:dyDescent="0.2">
      <c r="A133">
        <v>3</v>
      </c>
      <c r="B133">
        <v>3600</v>
      </c>
      <c r="C133" t="s">
        <v>206</v>
      </c>
      <c r="D133">
        <v>12</v>
      </c>
      <c r="E133" t="s">
        <v>5</v>
      </c>
      <c r="F133" t="s">
        <v>155</v>
      </c>
      <c r="G133" t="s">
        <v>5</v>
      </c>
    </row>
    <row r="134" spans="1:7" x14ac:dyDescent="0.2">
      <c r="A134">
        <v>3</v>
      </c>
      <c r="B134">
        <v>3610</v>
      </c>
      <c r="C134" t="s">
        <v>207</v>
      </c>
      <c r="D134">
        <v>10</v>
      </c>
      <c r="E134" t="s">
        <v>5</v>
      </c>
      <c r="F134" t="s">
        <v>155</v>
      </c>
      <c r="G134" t="s">
        <v>5</v>
      </c>
    </row>
    <row r="135" spans="1:7" x14ac:dyDescent="0.2">
      <c r="A135">
        <v>3</v>
      </c>
      <c r="B135">
        <v>3620</v>
      </c>
      <c r="C135" t="s">
        <v>208</v>
      </c>
      <c r="D135">
        <v>48</v>
      </c>
      <c r="E135" t="s">
        <v>5</v>
      </c>
      <c r="F135" t="s">
        <v>155</v>
      </c>
      <c r="G135" t="s">
        <v>5</v>
      </c>
    </row>
    <row r="136" spans="1:7" x14ac:dyDescent="0.2">
      <c r="A136">
        <v>3</v>
      </c>
      <c r="B136">
        <v>3630</v>
      </c>
      <c r="C136" t="s">
        <v>209</v>
      </c>
      <c r="D136">
        <v>10</v>
      </c>
      <c r="E136" t="s">
        <v>5</v>
      </c>
      <c r="F136" t="s">
        <v>155</v>
      </c>
      <c r="G136" t="s">
        <v>5</v>
      </c>
    </row>
    <row r="137" spans="1:7" x14ac:dyDescent="0.2">
      <c r="A137">
        <v>3</v>
      </c>
      <c r="B137">
        <v>3640</v>
      </c>
      <c r="C137" t="s">
        <v>210</v>
      </c>
      <c r="D137">
        <v>15</v>
      </c>
      <c r="E137" t="s">
        <v>5</v>
      </c>
      <c r="F137" t="s">
        <v>155</v>
      </c>
      <c r="G137" t="s">
        <v>5</v>
      </c>
    </row>
    <row r="138" spans="1:7" x14ac:dyDescent="0.2">
      <c r="A138">
        <v>3</v>
      </c>
      <c r="B138">
        <v>3660</v>
      </c>
      <c r="C138" t="s">
        <v>211</v>
      </c>
      <c r="D138">
        <v>6</v>
      </c>
      <c r="E138" t="s">
        <v>5</v>
      </c>
      <c r="F138" t="s">
        <v>155</v>
      </c>
      <c r="G138" t="s">
        <v>5</v>
      </c>
    </row>
    <row r="139" spans="1:7" x14ac:dyDescent="0.2">
      <c r="A139">
        <v>3</v>
      </c>
      <c r="B139">
        <v>3670</v>
      </c>
      <c r="C139" t="s">
        <v>212</v>
      </c>
      <c r="D139">
        <v>5</v>
      </c>
      <c r="E139" t="s">
        <v>5</v>
      </c>
      <c r="F139" t="s">
        <v>155</v>
      </c>
      <c r="G139" t="s">
        <v>5</v>
      </c>
    </row>
    <row r="140" spans="1:7" x14ac:dyDescent="0.2">
      <c r="A140">
        <v>3</v>
      </c>
      <c r="B140">
        <v>3680</v>
      </c>
      <c r="C140" t="s">
        <v>213</v>
      </c>
      <c r="D140">
        <v>5</v>
      </c>
      <c r="E140" t="s">
        <v>5</v>
      </c>
      <c r="F140" t="s">
        <v>155</v>
      </c>
      <c r="G140" t="s">
        <v>5</v>
      </c>
    </row>
    <row r="141" spans="1:7" x14ac:dyDescent="0.2">
      <c r="A141">
        <v>3</v>
      </c>
      <c r="B141">
        <v>3690</v>
      </c>
      <c r="C141" t="s">
        <v>214</v>
      </c>
      <c r="D141">
        <v>15</v>
      </c>
      <c r="E141" t="s">
        <v>5</v>
      </c>
      <c r="F141" t="s">
        <v>155</v>
      </c>
      <c r="G141" t="s">
        <v>5</v>
      </c>
    </row>
    <row r="142" spans="1:7" x14ac:dyDescent="0.2">
      <c r="A142">
        <v>3</v>
      </c>
      <c r="B142">
        <v>3710</v>
      </c>
      <c r="C142" t="s">
        <v>215</v>
      </c>
      <c r="D142">
        <v>15</v>
      </c>
      <c r="E142" t="s">
        <v>5</v>
      </c>
      <c r="F142" t="s">
        <v>155</v>
      </c>
      <c r="G142" t="s">
        <v>5</v>
      </c>
    </row>
    <row r="143" spans="1:7" x14ac:dyDescent="0.2">
      <c r="A143">
        <v>3</v>
      </c>
      <c r="B143">
        <v>3750</v>
      </c>
      <c r="C143" t="s">
        <v>216</v>
      </c>
      <c r="D143">
        <v>6</v>
      </c>
      <c r="E143" t="s">
        <v>5</v>
      </c>
      <c r="F143" t="s">
        <v>155</v>
      </c>
      <c r="G143" t="s">
        <v>5</v>
      </c>
    </row>
    <row r="144" spans="1:7" x14ac:dyDescent="0.2">
      <c r="A144">
        <v>3</v>
      </c>
      <c r="B144">
        <v>3760</v>
      </c>
      <c r="C144" t="s">
        <v>217</v>
      </c>
      <c r="D144">
        <v>20</v>
      </c>
      <c r="E144" t="s">
        <v>5</v>
      </c>
      <c r="F144" t="s">
        <v>155</v>
      </c>
      <c r="G144" t="s">
        <v>5</v>
      </c>
    </row>
    <row r="145" spans="1:7" x14ac:dyDescent="0.2">
      <c r="A145">
        <v>3</v>
      </c>
      <c r="B145">
        <v>3770</v>
      </c>
      <c r="C145" t="s">
        <v>218</v>
      </c>
      <c r="D145">
        <v>18</v>
      </c>
      <c r="E145" t="s">
        <v>5</v>
      </c>
      <c r="F145" t="s">
        <v>155</v>
      </c>
      <c r="G145" t="s">
        <v>5</v>
      </c>
    </row>
    <row r="146" spans="1:7" x14ac:dyDescent="0.2">
      <c r="A146">
        <v>3</v>
      </c>
      <c r="B146">
        <v>3780</v>
      </c>
      <c r="C146" t="s">
        <v>219</v>
      </c>
      <c r="D146">
        <v>2</v>
      </c>
      <c r="E146" t="s">
        <v>5</v>
      </c>
      <c r="F146" t="s">
        <v>155</v>
      </c>
      <c r="G146" t="s">
        <v>5</v>
      </c>
    </row>
    <row r="147" spans="1:7" x14ac:dyDescent="0.2">
      <c r="A147">
        <v>3</v>
      </c>
      <c r="B147">
        <v>3790</v>
      </c>
      <c r="C147" t="s">
        <v>220</v>
      </c>
      <c r="D147">
        <v>10</v>
      </c>
      <c r="E147" t="s">
        <v>5</v>
      </c>
      <c r="F147" t="s">
        <v>155</v>
      </c>
      <c r="G147" t="s">
        <v>5</v>
      </c>
    </row>
    <row r="148" spans="1:7" x14ac:dyDescent="0.2">
      <c r="A148">
        <v>3</v>
      </c>
      <c r="B148">
        <v>3800</v>
      </c>
      <c r="C148" t="s">
        <v>221</v>
      </c>
      <c r="D148">
        <v>35</v>
      </c>
      <c r="E148" t="s">
        <v>5</v>
      </c>
      <c r="F148" t="s">
        <v>155</v>
      </c>
      <c r="G148" t="s">
        <v>5</v>
      </c>
    </row>
    <row r="149" spans="1:7" x14ac:dyDescent="0.2">
      <c r="A149">
        <v>3</v>
      </c>
      <c r="B149">
        <v>3810</v>
      </c>
      <c r="C149" t="s">
        <v>222</v>
      </c>
      <c r="D149">
        <v>20</v>
      </c>
      <c r="E149" t="s">
        <v>5</v>
      </c>
      <c r="F149" t="s">
        <v>155</v>
      </c>
      <c r="G149" t="s">
        <v>5</v>
      </c>
    </row>
    <row r="150" spans="1:7" x14ac:dyDescent="0.2">
      <c r="A150">
        <v>3</v>
      </c>
      <c r="B150">
        <v>3820</v>
      </c>
      <c r="C150" t="s">
        <v>223</v>
      </c>
      <c r="D150">
        <v>20</v>
      </c>
      <c r="E150" t="s">
        <v>5</v>
      </c>
      <c r="F150" t="s">
        <v>146</v>
      </c>
      <c r="G150" t="s">
        <v>5</v>
      </c>
    </row>
    <row r="151" spans="1:7" x14ac:dyDescent="0.2">
      <c r="A151">
        <v>3</v>
      </c>
      <c r="B151">
        <v>3830</v>
      </c>
      <c r="C151" t="s">
        <v>224</v>
      </c>
      <c r="D151">
        <v>9</v>
      </c>
      <c r="E151" t="s">
        <v>5</v>
      </c>
      <c r="F151" t="s">
        <v>146</v>
      </c>
      <c r="G151" t="s">
        <v>5</v>
      </c>
    </row>
    <row r="152" spans="1:7" x14ac:dyDescent="0.2">
      <c r="A152">
        <v>3</v>
      </c>
      <c r="B152">
        <v>3840</v>
      </c>
      <c r="C152" t="s">
        <v>225</v>
      </c>
      <c r="D152">
        <v>8</v>
      </c>
      <c r="E152" t="s">
        <v>5</v>
      </c>
      <c r="F152" t="s">
        <v>146</v>
      </c>
      <c r="G152" t="s">
        <v>5</v>
      </c>
    </row>
    <row r="153" spans="1:7" x14ac:dyDescent="0.2">
      <c r="A153">
        <v>3</v>
      </c>
      <c r="B153">
        <v>3850</v>
      </c>
      <c r="C153" t="s">
        <v>226</v>
      </c>
      <c r="D153">
        <v>50</v>
      </c>
      <c r="E153" t="s">
        <v>5</v>
      </c>
      <c r="F153" t="s">
        <v>155</v>
      </c>
      <c r="G153" t="s">
        <v>5</v>
      </c>
    </row>
    <row r="154" spans="1:7" x14ac:dyDescent="0.2">
      <c r="A154">
        <v>3</v>
      </c>
      <c r="B154">
        <v>3860</v>
      </c>
      <c r="C154" t="s">
        <v>227</v>
      </c>
      <c r="D154">
        <v>2</v>
      </c>
      <c r="E154" t="s">
        <v>5</v>
      </c>
      <c r="F154" t="s">
        <v>155</v>
      </c>
      <c r="G154" t="s">
        <v>5</v>
      </c>
    </row>
    <row r="155" spans="1:7" x14ac:dyDescent="0.2">
      <c r="A155">
        <v>3</v>
      </c>
      <c r="B155">
        <v>3870</v>
      </c>
      <c r="C155" t="s">
        <v>228</v>
      </c>
      <c r="D155">
        <v>10</v>
      </c>
      <c r="E155" t="s">
        <v>5</v>
      </c>
      <c r="F155" t="s">
        <v>155</v>
      </c>
      <c r="G155" t="s">
        <v>5</v>
      </c>
    </row>
    <row r="156" spans="1:7" x14ac:dyDescent="0.2">
      <c r="A156">
        <v>3</v>
      </c>
      <c r="B156">
        <v>3880</v>
      </c>
      <c r="C156" t="s">
        <v>88</v>
      </c>
      <c r="D156">
        <v>20</v>
      </c>
      <c r="E156" t="s">
        <v>5</v>
      </c>
      <c r="F156" t="s">
        <v>155</v>
      </c>
      <c r="G156" t="s">
        <v>5</v>
      </c>
    </row>
    <row r="157" spans="1:7" x14ac:dyDescent="0.2">
      <c r="A157">
        <v>3</v>
      </c>
      <c r="B157">
        <v>3890</v>
      </c>
      <c r="C157" t="s">
        <v>229</v>
      </c>
      <c r="D157">
        <v>10</v>
      </c>
      <c r="E157" t="s">
        <v>5</v>
      </c>
      <c r="F157" t="s">
        <v>155</v>
      </c>
      <c r="G157" t="s">
        <v>5</v>
      </c>
    </row>
    <row r="158" spans="1:7" x14ac:dyDescent="0.2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135</v>
      </c>
      <c r="G158" t="s">
        <v>5</v>
      </c>
    </row>
    <row r="159" spans="1:7" x14ac:dyDescent="0.2">
      <c r="A159">
        <v>2</v>
      </c>
      <c r="B159">
        <v>2010</v>
      </c>
      <c r="C159" t="s">
        <v>230</v>
      </c>
      <c r="D159">
        <v>40</v>
      </c>
      <c r="E159" t="s">
        <v>5</v>
      </c>
      <c r="F159" t="s">
        <v>231</v>
      </c>
      <c r="G159" t="s">
        <v>5</v>
      </c>
    </row>
    <row r="160" spans="1:7" x14ac:dyDescent="0.2">
      <c r="A160">
        <v>2</v>
      </c>
      <c r="B160">
        <v>2020</v>
      </c>
      <c r="C160" t="s">
        <v>232</v>
      </c>
      <c r="D160">
        <v>15</v>
      </c>
      <c r="E160" t="s">
        <v>5</v>
      </c>
      <c r="F160" t="s">
        <v>185</v>
      </c>
      <c r="G160" t="s">
        <v>5</v>
      </c>
    </row>
    <row r="161" spans="1:7" x14ac:dyDescent="0.2">
      <c r="A161">
        <v>2</v>
      </c>
      <c r="B161">
        <v>2040</v>
      </c>
      <c r="C161" t="s">
        <v>233</v>
      </c>
      <c r="D161">
        <v>25</v>
      </c>
      <c r="E161" t="s">
        <v>5</v>
      </c>
      <c r="F161" t="s">
        <v>185</v>
      </c>
      <c r="G161" t="s">
        <v>5</v>
      </c>
    </row>
    <row r="162" spans="1:7" x14ac:dyDescent="0.2">
      <c r="A162">
        <v>2</v>
      </c>
      <c r="B162">
        <v>2050</v>
      </c>
      <c r="C162" t="s">
        <v>234</v>
      </c>
      <c r="D162">
        <v>0</v>
      </c>
      <c r="E162" t="s">
        <v>5</v>
      </c>
      <c r="F162" t="s">
        <v>185</v>
      </c>
      <c r="G162" t="s">
        <v>5</v>
      </c>
    </row>
    <row r="163" spans="1:7" x14ac:dyDescent="0.2">
      <c r="A163">
        <v>2</v>
      </c>
      <c r="B163">
        <v>2060</v>
      </c>
      <c r="C163" t="s">
        <v>235</v>
      </c>
      <c r="D163">
        <v>5</v>
      </c>
      <c r="E163" t="s">
        <v>5</v>
      </c>
      <c r="F163" t="s">
        <v>236</v>
      </c>
      <c r="G163" t="s">
        <v>5</v>
      </c>
    </row>
    <row r="164" spans="1:7" x14ac:dyDescent="0.2">
      <c r="A164">
        <v>2</v>
      </c>
      <c r="B164">
        <v>2070</v>
      </c>
      <c r="C164" t="s">
        <v>237</v>
      </c>
      <c r="D164">
        <v>15</v>
      </c>
      <c r="E164" t="s">
        <v>5</v>
      </c>
      <c r="F164" t="s">
        <v>185</v>
      </c>
      <c r="G164" t="s">
        <v>5</v>
      </c>
    </row>
    <row r="165" spans="1:7" x14ac:dyDescent="0.2">
      <c r="A165">
        <v>2</v>
      </c>
      <c r="B165">
        <v>2080</v>
      </c>
      <c r="C165" t="s">
        <v>238</v>
      </c>
      <c r="D165">
        <v>5</v>
      </c>
      <c r="E165" t="s">
        <v>5</v>
      </c>
      <c r="F165" t="s">
        <v>185</v>
      </c>
      <c r="G165" t="s">
        <v>5</v>
      </c>
    </row>
    <row r="166" spans="1:7" x14ac:dyDescent="0.2">
      <c r="A166">
        <v>2</v>
      </c>
      <c r="B166">
        <v>2090</v>
      </c>
      <c r="C166" t="s">
        <v>239</v>
      </c>
      <c r="D166">
        <v>160</v>
      </c>
      <c r="E166" t="s">
        <v>5</v>
      </c>
      <c r="F166" t="s">
        <v>236</v>
      </c>
      <c r="G166" t="s">
        <v>5</v>
      </c>
    </row>
    <row r="167" spans="1:7" x14ac:dyDescent="0.2">
      <c r="A167">
        <v>2</v>
      </c>
      <c r="B167">
        <v>2100</v>
      </c>
      <c r="C167" t="s">
        <v>240</v>
      </c>
      <c r="D167">
        <v>35</v>
      </c>
      <c r="E167" t="s">
        <v>5</v>
      </c>
      <c r="F167" t="s">
        <v>241</v>
      </c>
      <c r="G167" t="s">
        <v>5</v>
      </c>
    </row>
    <row r="168" spans="1:7" x14ac:dyDescent="0.2">
      <c r="A168">
        <v>2</v>
      </c>
      <c r="B168">
        <v>2110</v>
      </c>
      <c r="C168" t="s">
        <v>242</v>
      </c>
      <c r="D168">
        <v>58</v>
      </c>
      <c r="E168" t="s">
        <v>5</v>
      </c>
      <c r="F168" t="s">
        <v>185</v>
      </c>
      <c r="G168" t="s">
        <v>5</v>
      </c>
    </row>
    <row r="169" spans="1:7" x14ac:dyDescent="0.2">
      <c r="A169">
        <v>2</v>
      </c>
      <c r="B169">
        <v>2120</v>
      </c>
      <c r="C169" t="s">
        <v>243</v>
      </c>
      <c r="D169">
        <v>12</v>
      </c>
      <c r="E169" t="s">
        <v>5</v>
      </c>
      <c r="F169" t="s">
        <v>185</v>
      </c>
      <c r="G169" t="s">
        <v>5</v>
      </c>
    </row>
    <row r="170" spans="1:7" x14ac:dyDescent="0.2">
      <c r="A170">
        <v>2</v>
      </c>
      <c r="B170">
        <v>2130</v>
      </c>
      <c r="C170" t="s">
        <v>244</v>
      </c>
      <c r="D170">
        <v>10</v>
      </c>
      <c r="E170" t="s">
        <v>5</v>
      </c>
      <c r="F170" t="s">
        <v>185</v>
      </c>
      <c r="G170" t="s">
        <v>5</v>
      </c>
    </row>
    <row r="171" spans="1:7" x14ac:dyDescent="0.2">
      <c r="A171">
        <v>2</v>
      </c>
      <c r="B171">
        <v>2140</v>
      </c>
      <c r="C171" t="s">
        <v>245</v>
      </c>
      <c r="D171">
        <v>10</v>
      </c>
      <c r="E171" t="s">
        <v>5</v>
      </c>
      <c r="F171" t="s">
        <v>236</v>
      </c>
      <c r="G171" t="s">
        <v>5</v>
      </c>
    </row>
    <row r="172" spans="1:7" x14ac:dyDescent="0.2">
      <c r="A172">
        <v>2</v>
      </c>
      <c r="B172">
        <v>2150</v>
      </c>
      <c r="C172" t="s">
        <v>246</v>
      </c>
      <c r="D172">
        <v>25</v>
      </c>
      <c r="E172" t="s">
        <v>5</v>
      </c>
      <c r="F172" t="s">
        <v>185</v>
      </c>
      <c r="G172" t="s">
        <v>5</v>
      </c>
    </row>
    <row r="173" spans="1:7" x14ac:dyDescent="0.2">
      <c r="A173">
        <v>2</v>
      </c>
      <c r="B173">
        <v>2160</v>
      </c>
      <c r="C173" t="s">
        <v>247</v>
      </c>
      <c r="D173">
        <v>20</v>
      </c>
      <c r="E173" t="s">
        <v>5</v>
      </c>
      <c r="F173" t="s">
        <v>236</v>
      </c>
      <c r="G173" t="s">
        <v>5</v>
      </c>
    </row>
    <row r="174" spans="1:7" x14ac:dyDescent="0.2">
      <c r="A174">
        <v>2</v>
      </c>
      <c r="B174">
        <v>2170</v>
      </c>
      <c r="C174" t="s">
        <v>248</v>
      </c>
      <c r="D174">
        <v>30</v>
      </c>
      <c r="E174" t="s">
        <v>5</v>
      </c>
      <c r="F174" t="s">
        <v>241</v>
      </c>
      <c r="G174" t="s">
        <v>5</v>
      </c>
    </row>
    <row r="175" spans="1:7" x14ac:dyDescent="0.2">
      <c r="A175">
        <v>2</v>
      </c>
      <c r="B175">
        <v>2180</v>
      </c>
      <c r="C175" t="s">
        <v>249</v>
      </c>
      <c r="D175">
        <v>40</v>
      </c>
      <c r="E175" t="s">
        <v>5</v>
      </c>
      <c r="F175" t="s">
        <v>241</v>
      </c>
      <c r="G175" t="s">
        <v>5</v>
      </c>
    </row>
    <row r="176" spans="1:7" x14ac:dyDescent="0.2">
      <c r="A176">
        <v>2</v>
      </c>
      <c r="B176">
        <v>2190</v>
      </c>
      <c r="C176" t="s">
        <v>250</v>
      </c>
      <c r="D176">
        <v>45</v>
      </c>
      <c r="E176" t="s">
        <v>5</v>
      </c>
      <c r="F176" t="s">
        <v>241</v>
      </c>
      <c r="G176" t="s">
        <v>5</v>
      </c>
    </row>
    <row r="177" spans="1:7" x14ac:dyDescent="0.2">
      <c r="A177">
        <v>2</v>
      </c>
      <c r="B177">
        <v>2200</v>
      </c>
      <c r="C177" t="s">
        <v>251</v>
      </c>
      <c r="D177">
        <v>20</v>
      </c>
      <c r="E177" t="s">
        <v>5</v>
      </c>
      <c r="F177" t="s">
        <v>185</v>
      </c>
      <c r="G177" t="s">
        <v>5</v>
      </c>
    </row>
    <row r="178" spans="1:7" x14ac:dyDescent="0.2">
      <c r="A178">
        <v>2</v>
      </c>
      <c r="B178">
        <v>2210</v>
      </c>
      <c r="C178" t="s">
        <v>252</v>
      </c>
      <c r="D178">
        <v>30</v>
      </c>
      <c r="E178" t="s">
        <v>5</v>
      </c>
      <c r="F178" t="s">
        <v>185</v>
      </c>
      <c r="G178" t="s">
        <v>5</v>
      </c>
    </row>
    <row r="179" spans="1:7" x14ac:dyDescent="0.2">
      <c r="A179">
        <v>2</v>
      </c>
      <c r="B179">
        <v>2220</v>
      </c>
      <c r="C179" t="s">
        <v>253</v>
      </c>
      <c r="D179">
        <v>10</v>
      </c>
      <c r="E179" t="s">
        <v>5</v>
      </c>
      <c r="F179" t="s">
        <v>185</v>
      </c>
      <c r="G179" t="s">
        <v>5</v>
      </c>
    </row>
    <row r="180" spans="1:7" x14ac:dyDescent="0.2">
      <c r="A180">
        <v>2</v>
      </c>
      <c r="B180">
        <v>2600</v>
      </c>
      <c r="C180" t="s">
        <v>254</v>
      </c>
      <c r="D180">
        <v>10</v>
      </c>
      <c r="E180" t="s">
        <v>5</v>
      </c>
      <c r="F180" t="s">
        <v>185</v>
      </c>
      <c r="G180" t="s">
        <v>5</v>
      </c>
    </row>
    <row r="181" spans="1:7" x14ac:dyDescent="0.2">
      <c r="A181">
        <v>2</v>
      </c>
      <c r="B181">
        <v>2230</v>
      </c>
      <c r="C181" t="s">
        <v>255</v>
      </c>
      <c r="D181">
        <v>125</v>
      </c>
      <c r="E181" t="s">
        <v>5</v>
      </c>
      <c r="F181" t="s">
        <v>236</v>
      </c>
      <c r="G181" t="s">
        <v>5</v>
      </c>
    </row>
    <row r="182" spans="1:7" x14ac:dyDescent="0.2">
      <c r="A182">
        <v>2</v>
      </c>
      <c r="B182">
        <v>2250</v>
      </c>
      <c r="C182" t="s">
        <v>256</v>
      </c>
      <c r="D182">
        <v>7.5</v>
      </c>
      <c r="E182" t="s">
        <v>5</v>
      </c>
      <c r="F182" t="s">
        <v>5</v>
      </c>
      <c r="G182" t="s">
        <v>5</v>
      </c>
    </row>
    <row r="183" spans="1:7" x14ac:dyDescent="0.2">
      <c r="A183">
        <v>2</v>
      </c>
      <c r="B183">
        <v>2260</v>
      </c>
      <c r="C183" t="s">
        <v>6</v>
      </c>
      <c r="D183">
        <v>1</v>
      </c>
      <c r="E183" t="s">
        <v>5</v>
      </c>
      <c r="F183" t="s">
        <v>5</v>
      </c>
      <c r="G183" t="s">
        <v>5</v>
      </c>
    </row>
    <row r="184" spans="1:7" x14ac:dyDescent="0.2">
      <c r="A184">
        <v>2</v>
      </c>
      <c r="B184">
        <v>2320</v>
      </c>
      <c r="C184" t="s">
        <v>257</v>
      </c>
      <c r="D184">
        <v>8</v>
      </c>
      <c r="E184" t="s">
        <v>5</v>
      </c>
      <c r="F184" t="s">
        <v>5</v>
      </c>
      <c r="G184" t="s">
        <v>5</v>
      </c>
    </row>
    <row r="185" spans="1:7" x14ac:dyDescent="0.2">
      <c r="A185">
        <v>2</v>
      </c>
      <c r="B185">
        <v>2390</v>
      </c>
      <c r="C185" t="s">
        <v>258</v>
      </c>
      <c r="D185">
        <v>9</v>
      </c>
      <c r="E185" t="s">
        <v>5</v>
      </c>
      <c r="F185" t="s">
        <v>5</v>
      </c>
      <c r="G185" t="s">
        <v>5</v>
      </c>
    </row>
    <row r="186" spans="1:7" x14ac:dyDescent="0.2">
      <c r="A186">
        <v>2</v>
      </c>
      <c r="B186">
        <v>2450</v>
      </c>
      <c r="C186" t="s">
        <v>259</v>
      </c>
      <c r="D186">
        <v>25</v>
      </c>
      <c r="E186" t="s">
        <v>5</v>
      </c>
      <c r="F186" t="s">
        <v>185</v>
      </c>
      <c r="G186" t="s">
        <v>5</v>
      </c>
    </row>
    <row r="187" spans="1:7" x14ac:dyDescent="0.2">
      <c r="A187">
        <v>2</v>
      </c>
      <c r="B187">
        <v>2460</v>
      </c>
      <c r="C187" t="s">
        <v>260</v>
      </c>
      <c r="D187">
        <v>10</v>
      </c>
      <c r="E187" t="s">
        <v>5</v>
      </c>
      <c r="F187" t="s">
        <v>241</v>
      </c>
      <c r="G187" t="s">
        <v>5</v>
      </c>
    </row>
    <row r="188" spans="1:7" x14ac:dyDescent="0.2">
      <c r="A188">
        <v>2</v>
      </c>
      <c r="B188">
        <v>2470</v>
      </c>
      <c r="C188" t="s">
        <v>261</v>
      </c>
      <c r="D188">
        <v>10</v>
      </c>
      <c r="E188" t="s">
        <v>5</v>
      </c>
      <c r="F188" t="s">
        <v>185</v>
      </c>
      <c r="G188" t="s">
        <v>5</v>
      </c>
    </row>
    <row r="189" spans="1:7" x14ac:dyDescent="0.2">
      <c r="A189">
        <v>2</v>
      </c>
      <c r="B189">
        <v>2480</v>
      </c>
      <c r="C189" t="s">
        <v>262</v>
      </c>
      <c r="D189">
        <v>5</v>
      </c>
      <c r="E189" t="s">
        <v>5</v>
      </c>
      <c r="F189" t="s">
        <v>185</v>
      </c>
      <c r="G189" t="s">
        <v>5</v>
      </c>
    </row>
    <row r="190" spans="1:7" x14ac:dyDescent="0.2">
      <c r="A190">
        <v>2</v>
      </c>
      <c r="B190">
        <v>2490</v>
      </c>
      <c r="C190" t="s">
        <v>263</v>
      </c>
      <c r="D190">
        <v>10</v>
      </c>
      <c r="E190" t="s">
        <v>5</v>
      </c>
      <c r="F190" t="s">
        <v>185</v>
      </c>
      <c r="G190" t="s">
        <v>5</v>
      </c>
    </row>
    <row r="191" spans="1:7" x14ac:dyDescent="0.2">
      <c r="A191">
        <v>2</v>
      </c>
      <c r="B191">
        <v>2520</v>
      </c>
      <c r="C191" t="s">
        <v>264</v>
      </c>
      <c r="D191">
        <v>30</v>
      </c>
      <c r="E191" t="s">
        <v>5</v>
      </c>
      <c r="F191" t="s">
        <v>185</v>
      </c>
      <c r="G191" t="s">
        <v>5</v>
      </c>
    </row>
    <row r="192" spans="1:7" x14ac:dyDescent="0.2">
      <c r="A192">
        <v>2</v>
      </c>
      <c r="B192">
        <v>2530</v>
      </c>
      <c r="C192" t="s">
        <v>265</v>
      </c>
      <c r="D192">
        <v>35</v>
      </c>
      <c r="E192" t="s">
        <v>5</v>
      </c>
      <c r="F192" t="s">
        <v>185</v>
      </c>
      <c r="G192" t="s">
        <v>5</v>
      </c>
    </row>
    <row r="193" spans="1:7" x14ac:dyDescent="0.2">
      <c r="A193">
        <v>2</v>
      </c>
      <c r="B193">
        <v>2540</v>
      </c>
      <c r="C193" t="s">
        <v>266</v>
      </c>
      <c r="D193">
        <v>10</v>
      </c>
      <c r="E193" t="s">
        <v>5</v>
      </c>
      <c r="F193" t="s">
        <v>185</v>
      </c>
      <c r="G193" t="s">
        <v>5</v>
      </c>
    </row>
    <row r="194" spans="1:7" x14ac:dyDescent="0.2">
      <c r="A194">
        <v>2</v>
      </c>
      <c r="B194">
        <v>2550</v>
      </c>
      <c r="C194" t="s">
        <v>267</v>
      </c>
      <c r="D194">
        <v>15</v>
      </c>
      <c r="E194" t="s">
        <v>5</v>
      </c>
      <c r="F194" t="s">
        <v>236</v>
      </c>
      <c r="G194" t="s">
        <v>5</v>
      </c>
    </row>
    <row r="195" spans="1:7" x14ac:dyDescent="0.2">
      <c r="A195">
        <v>2</v>
      </c>
      <c r="B195">
        <v>2560</v>
      </c>
      <c r="C195" t="s">
        <v>268</v>
      </c>
      <c r="D195">
        <v>5</v>
      </c>
      <c r="E195" t="s">
        <v>5</v>
      </c>
      <c r="F195" t="s">
        <v>185</v>
      </c>
      <c r="G195" t="s">
        <v>5</v>
      </c>
    </row>
    <row r="196" spans="1:7" x14ac:dyDescent="0.2">
      <c r="A196">
        <v>2</v>
      </c>
      <c r="B196">
        <v>2570</v>
      </c>
      <c r="C196" t="s">
        <v>269</v>
      </c>
      <c r="D196">
        <v>5</v>
      </c>
      <c r="E196" t="s">
        <v>5</v>
      </c>
      <c r="F196" t="s">
        <v>185</v>
      </c>
      <c r="G196" t="s">
        <v>5</v>
      </c>
    </row>
    <row r="197" spans="1:7" x14ac:dyDescent="0.2">
      <c r="A197">
        <v>2</v>
      </c>
      <c r="B197">
        <v>2580</v>
      </c>
      <c r="C197" t="s">
        <v>270</v>
      </c>
      <c r="D197">
        <v>10</v>
      </c>
      <c r="E197" t="s">
        <v>5</v>
      </c>
      <c r="F197" t="s">
        <v>185</v>
      </c>
      <c r="G197" t="s">
        <v>5</v>
      </c>
    </row>
    <row r="198" spans="1:7" x14ac:dyDescent="0.2">
      <c r="A198">
        <v>2</v>
      </c>
      <c r="B198">
        <v>2590</v>
      </c>
      <c r="C198" t="s">
        <v>271</v>
      </c>
      <c r="D198">
        <v>10</v>
      </c>
      <c r="E198" t="s">
        <v>5</v>
      </c>
      <c r="F198" t="s">
        <v>5</v>
      </c>
      <c r="G198" t="s">
        <v>5</v>
      </c>
    </row>
    <row r="199" spans="1:7" x14ac:dyDescent="0.2">
      <c r="A199">
        <v>2</v>
      </c>
      <c r="B199">
        <v>2610</v>
      </c>
      <c r="C199" t="s">
        <v>272</v>
      </c>
      <c r="D199">
        <v>15</v>
      </c>
      <c r="E199" t="s">
        <v>5</v>
      </c>
      <c r="F199" t="s">
        <v>185</v>
      </c>
      <c r="G199" t="s">
        <v>5</v>
      </c>
    </row>
    <row r="200" spans="1:7" x14ac:dyDescent="0.2">
      <c r="A200">
        <v>2</v>
      </c>
      <c r="B200">
        <v>2620</v>
      </c>
      <c r="C200" t="s">
        <v>273</v>
      </c>
      <c r="D200">
        <v>7</v>
      </c>
      <c r="E200" t="s">
        <v>5</v>
      </c>
      <c r="F200" t="s">
        <v>185</v>
      </c>
      <c r="G200" t="s">
        <v>5</v>
      </c>
    </row>
    <row r="201" spans="1:7" x14ac:dyDescent="0.2">
      <c r="A201">
        <v>2</v>
      </c>
      <c r="B201">
        <v>2630</v>
      </c>
      <c r="C201" t="s">
        <v>274</v>
      </c>
      <c r="D201">
        <v>80</v>
      </c>
      <c r="E201" t="s">
        <v>5</v>
      </c>
      <c r="F201" t="s">
        <v>275</v>
      </c>
      <c r="G201" t="s">
        <v>5</v>
      </c>
    </row>
    <row r="202" spans="1:7" x14ac:dyDescent="0.2">
      <c r="A202">
        <v>2</v>
      </c>
      <c r="B202">
        <v>2640</v>
      </c>
      <c r="C202" t="s">
        <v>276</v>
      </c>
      <c r="D202">
        <v>10</v>
      </c>
      <c r="E202" t="s">
        <v>5</v>
      </c>
      <c r="F202" t="s">
        <v>5</v>
      </c>
      <c r="G202" t="s">
        <v>5</v>
      </c>
    </row>
    <row r="203" spans="1:7" x14ac:dyDescent="0.2">
      <c r="A203">
        <v>2</v>
      </c>
      <c r="B203">
        <v>2670</v>
      </c>
      <c r="C203" t="s">
        <v>277</v>
      </c>
      <c r="D203">
        <v>15</v>
      </c>
      <c r="E203" t="s">
        <v>5</v>
      </c>
      <c r="F203" t="s">
        <v>185</v>
      </c>
      <c r="G203" t="s">
        <v>5</v>
      </c>
    </row>
    <row r="204" spans="1:7" x14ac:dyDescent="0.2">
      <c r="A204">
        <v>2</v>
      </c>
      <c r="B204">
        <v>2680</v>
      </c>
      <c r="C204" t="s">
        <v>278</v>
      </c>
      <c r="D204">
        <v>85</v>
      </c>
      <c r="E204" t="s">
        <v>5</v>
      </c>
      <c r="F204" t="s">
        <v>185</v>
      </c>
      <c r="G204" t="s">
        <v>5</v>
      </c>
    </row>
    <row r="205" spans="1:7" x14ac:dyDescent="0.2">
      <c r="A205">
        <v>2</v>
      </c>
      <c r="B205">
        <v>2690</v>
      </c>
      <c r="C205" t="s">
        <v>279</v>
      </c>
      <c r="D205">
        <v>10</v>
      </c>
      <c r="E205" t="s">
        <v>5</v>
      </c>
      <c r="F205" t="s">
        <v>185</v>
      </c>
      <c r="G205" t="s">
        <v>5</v>
      </c>
    </row>
    <row r="206" spans="1:7" x14ac:dyDescent="0.2">
      <c r="A206">
        <v>2</v>
      </c>
      <c r="B206">
        <v>2700</v>
      </c>
      <c r="C206" t="s">
        <v>280</v>
      </c>
      <c r="D206">
        <v>5</v>
      </c>
      <c r="E206" t="s">
        <v>5</v>
      </c>
      <c r="F206" t="s">
        <v>185</v>
      </c>
      <c r="G206" t="s">
        <v>5</v>
      </c>
    </row>
    <row r="207" spans="1:7" x14ac:dyDescent="0.2">
      <c r="A207">
        <v>2</v>
      </c>
      <c r="B207">
        <v>2710</v>
      </c>
      <c r="C207" t="s">
        <v>281</v>
      </c>
      <c r="D207">
        <v>30</v>
      </c>
      <c r="E207" t="s">
        <v>5</v>
      </c>
      <c r="F207" t="s">
        <v>236</v>
      </c>
      <c r="G207" t="s">
        <v>5</v>
      </c>
    </row>
    <row r="208" spans="1:7" x14ac:dyDescent="0.2">
      <c r="A208">
        <v>2</v>
      </c>
      <c r="B208">
        <v>2720</v>
      </c>
      <c r="C208" t="s">
        <v>282</v>
      </c>
      <c r="D208">
        <v>15</v>
      </c>
      <c r="E208" t="s">
        <v>5</v>
      </c>
      <c r="F208" t="s">
        <v>236</v>
      </c>
      <c r="G208" t="s">
        <v>5</v>
      </c>
    </row>
    <row r="209" spans="1:7" x14ac:dyDescent="0.2">
      <c r="A209">
        <v>2</v>
      </c>
      <c r="B209">
        <v>2730</v>
      </c>
      <c r="C209" t="s">
        <v>283</v>
      </c>
      <c r="D209">
        <v>35</v>
      </c>
      <c r="E209" t="s">
        <v>5</v>
      </c>
      <c r="F209" t="s">
        <v>236</v>
      </c>
      <c r="G209" t="s">
        <v>5</v>
      </c>
    </row>
    <row r="210" spans="1:7" x14ac:dyDescent="0.2">
      <c r="A210">
        <v>2</v>
      </c>
      <c r="B210">
        <v>2740</v>
      </c>
      <c r="C210" t="s">
        <v>284</v>
      </c>
      <c r="D210">
        <v>20</v>
      </c>
      <c r="E210" t="s">
        <v>5</v>
      </c>
      <c r="F210" t="s">
        <v>236</v>
      </c>
      <c r="G210" t="s">
        <v>5</v>
      </c>
    </row>
    <row r="211" spans="1:7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135</v>
      </c>
      <c r="G211" t="s">
        <v>5</v>
      </c>
    </row>
    <row r="212" spans="1:7" x14ac:dyDescent="0.2">
      <c r="A212">
        <v>1</v>
      </c>
      <c r="B212">
        <v>1030</v>
      </c>
      <c r="C212" t="s">
        <v>285</v>
      </c>
      <c r="D212">
        <v>20</v>
      </c>
      <c r="E212">
        <v>1</v>
      </c>
      <c r="F212" t="s">
        <v>5</v>
      </c>
      <c r="G212" t="s">
        <v>5</v>
      </c>
    </row>
    <row r="213" spans="1:7" x14ac:dyDescent="0.2">
      <c r="A213">
        <v>1</v>
      </c>
      <c r="B213">
        <v>1040</v>
      </c>
      <c r="C213" t="s">
        <v>286</v>
      </c>
      <c r="D213">
        <v>15</v>
      </c>
      <c r="E213">
        <v>1</v>
      </c>
      <c r="F213" t="s">
        <v>5</v>
      </c>
      <c r="G213" t="s">
        <v>5</v>
      </c>
    </row>
    <row r="214" spans="1:7" x14ac:dyDescent="0.2">
      <c r="A214">
        <v>1</v>
      </c>
      <c r="B214">
        <v>1050</v>
      </c>
      <c r="C214" t="s">
        <v>287</v>
      </c>
      <c r="D214">
        <v>30</v>
      </c>
      <c r="E214">
        <v>1</v>
      </c>
      <c r="F214" t="s">
        <v>5</v>
      </c>
      <c r="G214" t="s">
        <v>5</v>
      </c>
    </row>
    <row r="215" spans="1:7" x14ac:dyDescent="0.2">
      <c r="A215">
        <v>1</v>
      </c>
      <c r="B215">
        <v>1060</v>
      </c>
      <c r="C215" t="s">
        <v>288</v>
      </c>
      <c r="D215">
        <v>60</v>
      </c>
      <c r="E215">
        <v>1</v>
      </c>
      <c r="F215" t="s">
        <v>5</v>
      </c>
      <c r="G215" t="s">
        <v>5</v>
      </c>
    </row>
    <row r="216" spans="1:7" x14ac:dyDescent="0.2">
      <c r="A216">
        <v>1</v>
      </c>
      <c r="B216">
        <v>1070</v>
      </c>
      <c r="C216" t="s">
        <v>289</v>
      </c>
      <c r="D216">
        <v>8</v>
      </c>
      <c r="E216">
        <v>1</v>
      </c>
      <c r="F216" t="s">
        <v>5</v>
      </c>
      <c r="G216" t="s">
        <v>5</v>
      </c>
    </row>
    <row r="217" spans="1:7" x14ac:dyDescent="0.2">
      <c r="A217">
        <v>1</v>
      </c>
      <c r="B217">
        <v>1080</v>
      </c>
      <c r="C217" t="s">
        <v>290</v>
      </c>
      <c r="D217">
        <v>15</v>
      </c>
      <c r="E217">
        <v>1</v>
      </c>
      <c r="F217" t="s">
        <v>5</v>
      </c>
      <c r="G217" t="s">
        <v>5</v>
      </c>
    </row>
    <row r="218" spans="1:7" x14ac:dyDescent="0.2">
      <c r="A218">
        <v>1</v>
      </c>
      <c r="B218">
        <v>1090</v>
      </c>
      <c r="C218" t="s">
        <v>291</v>
      </c>
      <c r="D218">
        <v>8</v>
      </c>
      <c r="E218">
        <v>2</v>
      </c>
      <c r="F218" t="s">
        <v>5</v>
      </c>
      <c r="G218" t="s">
        <v>5</v>
      </c>
    </row>
    <row r="219" spans="1:7" x14ac:dyDescent="0.2">
      <c r="A219">
        <v>1</v>
      </c>
      <c r="B219">
        <v>1100</v>
      </c>
      <c r="C219" t="s">
        <v>292</v>
      </c>
      <c r="D219">
        <v>20</v>
      </c>
      <c r="E219">
        <v>2</v>
      </c>
      <c r="F219" t="s">
        <v>5</v>
      </c>
      <c r="G219" t="s">
        <v>5</v>
      </c>
    </row>
    <row r="220" spans="1:7" x14ac:dyDescent="0.2">
      <c r="A220">
        <v>1</v>
      </c>
      <c r="B220">
        <v>1110</v>
      </c>
      <c r="C220" t="s">
        <v>293</v>
      </c>
      <c r="D220">
        <v>10</v>
      </c>
      <c r="E220">
        <v>2</v>
      </c>
      <c r="F220" t="s">
        <v>5</v>
      </c>
      <c r="G220" t="s">
        <v>5</v>
      </c>
    </row>
    <row r="221" spans="1:7" x14ac:dyDescent="0.2">
      <c r="A221">
        <v>1</v>
      </c>
      <c r="B221">
        <v>1130</v>
      </c>
      <c r="C221" t="s">
        <v>294</v>
      </c>
      <c r="D221">
        <v>30</v>
      </c>
      <c r="E221">
        <v>1</v>
      </c>
      <c r="F221" t="s">
        <v>5</v>
      </c>
      <c r="G221" t="s">
        <v>5</v>
      </c>
    </row>
    <row r="222" spans="1:7" x14ac:dyDescent="0.2">
      <c r="A222">
        <v>1</v>
      </c>
      <c r="B222">
        <v>1140</v>
      </c>
      <c r="C222" t="s">
        <v>295</v>
      </c>
      <c r="D222">
        <v>15</v>
      </c>
      <c r="E222">
        <v>1</v>
      </c>
      <c r="F222" t="s">
        <v>5</v>
      </c>
      <c r="G222" t="s">
        <v>5</v>
      </c>
    </row>
    <row r="223" spans="1:7" x14ac:dyDescent="0.2">
      <c r="A223">
        <v>1</v>
      </c>
      <c r="B223">
        <v>1150</v>
      </c>
      <c r="C223" t="s">
        <v>296</v>
      </c>
      <c r="D223">
        <v>10</v>
      </c>
      <c r="E223">
        <v>1</v>
      </c>
      <c r="F223" t="s">
        <v>5</v>
      </c>
      <c r="G223" t="s">
        <v>5</v>
      </c>
    </row>
    <row r="224" spans="1:7" x14ac:dyDescent="0.2">
      <c r="A224">
        <v>1</v>
      </c>
      <c r="B224">
        <v>1160</v>
      </c>
      <c r="C224" t="s">
        <v>297</v>
      </c>
      <c r="D224">
        <v>20</v>
      </c>
      <c r="E224">
        <v>1</v>
      </c>
      <c r="F224" t="s">
        <v>5</v>
      </c>
      <c r="G224" t="s">
        <v>5</v>
      </c>
    </row>
    <row r="225" spans="1:7" x14ac:dyDescent="0.2">
      <c r="A225">
        <v>1</v>
      </c>
      <c r="B225">
        <v>1170</v>
      </c>
      <c r="C225" t="s">
        <v>298</v>
      </c>
      <c r="D225">
        <v>65</v>
      </c>
      <c r="E225">
        <v>2</v>
      </c>
      <c r="F225" t="s">
        <v>5</v>
      </c>
      <c r="G225" t="s">
        <v>5</v>
      </c>
    </row>
    <row r="226" spans="1:7" x14ac:dyDescent="0.2">
      <c r="A226">
        <v>1</v>
      </c>
      <c r="B226">
        <v>1240</v>
      </c>
      <c r="C226" t="s">
        <v>6</v>
      </c>
      <c r="D226">
        <v>3</v>
      </c>
      <c r="E226">
        <v>1</v>
      </c>
      <c r="F226" t="s">
        <v>5</v>
      </c>
      <c r="G226" t="s">
        <v>5</v>
      </c>
    </row>
    <row r="227" spans="1:7" x14ac:dyDescent="0.2">
      <c r="A227">
        <v>1</v>
      </c>
      <c r="B227">
        <v>1280</v>
      </c>
      <c r="C227" t="s">
        <v>299</v>
      </c>
      <c r="D227">
        <v>50</v>
      </c>
      <c r="E227">
        <v>2</v>
      </c>
      <c r="F227" t="s">
        <v>5</v>
      </c>
      <c r="G227" t="s">
        <v>5</v>
      </c>
    </row>
    <row r="228" spans="1:7" x14ac:dyDescent="0.2">
      <c r="A228">
        <v>1</v>
      </c>
      <c r="B228">
        <v>1290</v>
      </c>
      <c r="C228" t="s">
        <v>300</v>
      </c>
      <c r="D228">
        <v>60</v>
      </c>
      <c r="E228">
        <v>2</v>
      </c>
      <c r="F228" t="s">
        <v>5</v>
      </c>
      <c r="G228" t="s">
        <v>5</v>
      </c>
    </row>
    <row r="229" spans="1:7" x14ac:dyDescent="0.2">
      <c r="A229">
        <v>1</v>
      </c>
      <c r="B229">
        <v>1310</v>
      </c>
      <c r="C229" t="s">
        <v>301</v>
      </c>
      <c r="D229">
        <v>24</v>
      </c>
      <c r="E229">
        <v>2</v>
      </c>
      <c r="F229" t="s">
        <v>5</v>
      </c>
      <c r="G229" t="s">
        <v>5</v>
      </c>
    </row>
    <row r="230" spans="1:7" x14ac:dyDescent="0.2">
      <c r="A230">
        <v>1</v>
      </c>
      <c r="B230">
        <v>1320</v>
      </c>
      <c r="C230" t="s">
        <v>302</v>
      </c>
      <c r="D230">
        <v>90</v>
      </c>
      <c r="E230">
        <v>2</v>
      </c>
      <c r="F230" t="s">
        <v>5</v>
      </c>
      <c r="G230" t="s">
        <v>5</v>
      </c>
    </row>
    <row r="231" spans="1:7" x14ac:dyDescent="0.2">
      <c r="A231">
        <v>1</v>
      </c>
      <c r="B231">
        <v>1370</v>
      </c>
      <c r="C231" t="s">
        <v>303</v>
      </c>
      <c r="D231">
        <v>3</v>
      </c>
      <c r="E231">
        <v>1</v>
      </c>
      <c r="F231" t="s">
        <v>5</v>
      </c>
      <c r="G231" t="s">
        <v>5</v>
      </c>
    </row>
    <row r="232" spans="1:7" x14ac:dyDescent="0.2">
      <c r="A232">
        <v>1</v>
      </c>
      <c r="B232">
        <v>1410</v>
      </c>
      <c r="C232" t="s">
        <v>304</v>
      </c>
      <c r="D232">
        <v>20</v>
      </c>
      <c r="E232">
        <v>2</v>
      </c>
      <c r="F232" t="s">
        <v>5</v>
      </c>
      <c r="G232" t="s">
        <v>5</v>
      </c>
    </row>
    <row r="233" spans="1:7" x14ac:dyDescent="0.2">
      <c r="A233">
        <v>1</v>
      </c>
      <c r="B233">
        <v>1420</v>
      </c>
      <c r="C233" t="s">
        <v>305</v>
      </c>
      <c r="D233">
        <v>60</v>
      </c>
      <c r="E233">
        <v>2</v>
      </c>
      <c r="F233" t="s">
        <v>5</v>
      </c>
      <c r="G233" t="s">
        <v>5</v>
      </c>
    </row>
    <row r="234" spans="1:7" x14ac:dyDescent="0.2">
      <c r="A234">
        <v>1</v>
      </c>
      <c r="B234">
        <v>1440</v>
      </c>
      <c r="C234" t="s">
        <v>306</v>
      </c>
      <c r="D234">
        <v>24</v>
      </c>
      <c r="E234">
        <v>2</v>
      </c>
      <c r="F234" t="s">
        <v>5</v>
      </c>
      <c r="G234" t="s">
        <v>5</v>
      </c>
    </row>
    <row r="235" spans="1:7" x14ac:dyDescent="0.2">
      <c r="A235">
        <v>1</v>
      </c>
      <c r="B235">
        <v>1450</v>
      </c>
      <c r="C235" t="s">
        <v>307</v>
      </c>
      <c r="D235">
        <v>15</v>
      </c>
      <c r="E235">
        <v>2</v>
      </c>
      <c r="F235" t="s">
        <v>5</v>
      </c>
      <c r="G235" t="s">
        <v>5</v>
      </c>
    </row>
    <row r="236" spans="1:7" x14ac:dyDescent="0.2">
      <c r="A236">
        <v>1</v>
      </c>
      <c r="B236">
        <v>1460</v>
      </c>
      <c r="C236" t="s">
        <v>308</v>
      </c>
      <c r="D236">
        <v>65</v>
      </c>
      <c r="E236">
        <v>2</v>
      </c>
      <c r="F236" t="s">
        <v>5</v>
      </c>
      <c r="G236" t="s">
        <v>5</v>
      </c>
    </row>
    <row r="237" spans="1:7" x14ac:dyDescent="0.2">
      <c r="A237">
        <v>1</v>
      </c>
      <c r="B237">
        <v>1470</v>
      </c>
      <c r="C237" t="s">
        <v>309</v>
      </c>
      <c r="D237">
        <v>5</v>
      </c>
      <c r="E237">
        <v>1</v>
      </c>
      <c r="F237" t="s">
        <v>5</v>
      </c>
      <c r="G237" t="s">
        <v>5</v>
      </c>
    </row>
    <row r="238" spans="1:7" x14ac:dyDescent="0.2">
      <c r="A238">
        <v>1</v>
      </c>
      <c r="B238">
        <v>1480</v>
      </c>
      <c r="C238" t="s">
        <v>310</v>
      </c>
      <c r="D238">
        <v>60</v>
      </c>
      <c r="E238">
        <v>2</v>
      </c>
      <c r="F238" t="s">
        <v>5</v>
      </c>
      <c r="G238" t="s">
        <v>5</v>
      </c>
    </row>
    <row r="239" spans="1:7" x14ac:dyDescent="0.2">
      <c r="A239">
        <v>1</v>
      </c>
      <c r="B239">
        <v>1490</v>
      </c>
      <c r="C239" t="s">
        <v>311</v>
      </c>
      <c r="D239">
        <v>80</v>
      </c>
      <c r="E239">
        <v>2</v>
      </c>
      <c r="F239" t="s">
        <v>5</v>
      </c>
      <c r="G239" t="s">
        <v>5</v>
      </c>
    </row>
    <row r="240" spans="1:7" x14ac:dyDescent="0.2">
      <c r="A240">
        <v>1</v>
      </c>
      <c r="B240">
        <v>1500</v>
      </c>
      <c r="C240" t="s">
        <v>312</v>
      </c>
      <c r="D240">
        <v>10</v>
      </c>
      <c r="E240">
        <v>1</v>
      </c>
      <c r="F240" t="s">
        <v>5</v>
      </c>
      <c r="G240" t="s">
        <v>5</v>
      </c>
    </row>
    <row r="241" spans="1:7" x14ac:dyDescent="0.2">
      <c r="A241">
        <v>1</v>
      </c>
      <c r="B241">
        <v>1510</v>
      </c>
      <c r="C241" t="s">
        <v>313</v>
      </c>
      <c r="D241">
        <v>7</v>
      </c>
      <c r="E241">
        <v>1</v>
      </c>
      <c r="F241" t="s">
        <v>5</v>
      </c>
      <c r="G241" t="s">
        <v>5</v>
      </c>
    </row>
    <row r="242" spans="1:7" x14ac:dyDescent="0.2">
      <c r="A242">
        <v>1</v>
      </c>
      <c r="B242">
        <v>1530</v>
      </c>
      <c r="C242" t="s">
        <v>314</v>
      </c>
      <c r="D242">
        <v>10</v>
      </c>
      <c r="E242">
        <v>1</v>
      </c>
      <c r="F242" t="s">
        <v>5</v>
      </c>
      <c r="G242" t="s">
        <v>5</v>
      </c>
    </row>
    <row r="243" spans="1:7" x14ac:dyDescent="0.2">
      <c r="A243">
        <v>1</v>
      </c>
      <c r="B243">
        <v>1540</v>
      </c>
      <c r="C243" t="s">
        <v>315</v>
      </c>
      <c r="D243">
        <v>25</v>
      </c>
      <c r="E243">
        <v>1</v>
      </c>
      <c r="F243" t="s">
        <v>5</v>
      </c>
      <c r="G243" t="s">
        <v>5</v>
      </c>
    </row>
    <row r="244" spans="1:7" x14ac:dyDescent="0.2">
      <c r="A244">
        <v>1</v>
      </c>
      <c r="B244">
        <v>1550</v>
      </c>
      <c r="C244" t="s">
        <v>316</v>
      </c>
      <c r="D244">
        <v>15</v>
      </c>
      <c r="E244">
        <v>1</v>
      </c>
      <c r="F244" t="s">
        <v>5</v>
      </c>
      <c r="G244" t="s">
        <v>5</v>
      </c>
    </row>
    <row r="245" spans="1:7" x14ac:dyDescent="0.2">
      <c r="A245">
        <v>1</v>
      </c>
      <c r="B245">
        <v>1570</v>
      </c>
      <c r="C245" t="s">
        <v>317</v>
      </c>
      <c r="D245">
        <v>70</v>
      </c>
      <c r="E245">
        <v>1</v>
      </c>
      <c r="F245" t="s">
        <v>5</v>
      </c>
      <c r="G245" t="s">
        <v>5</v>
      </c>
    </row>
    <row r="246" spans="1:7" x14ac:dyDescent="0.2">
      <c r="A246">
        <v>1</v>
      </c>
      <c r="B246">
        <v>1580</v>
      </c>
      <c r="C246" t="s">
        <v>7</v>
      </c>
      <c r="D246">
        <v>20</v>
      </c>
      <c r="E246">
        <v>1</v>
      </c>
      <c r="F246" t="s">
        <v>5</v>
      </c>
      <c r="G246" t="s">
        <v>5</v>
      </c>
    </row>
    <row r="247" spans="1:7" x14ac:dyDescent="0.2">
      <c r="A247">
        <v>1</v>
      </c>
      <c r="B247">
        <v>1590</v>
      </c>
      <c r="C247" t="s">
        <v>318</v>
      </c>
      <c r="D247">
        <v>20</v>
      </c>
      <c r="E247">
        <v>1</v>
      </c>
      <c r="F247" t="s">
        <v>5</v>
      </c>
      <c r="G247" t="s">
        <v>5</v>
      </c>
    </row>
    <row r="248" spans="1:7" x14ac:dyDescent="0.2">
      <c r="A248">
        <v>1</v>
      </c>
      <c r="B248">
        <v>1600</v>
      </c>
      <c r="C248" t="s">
        <v>319</v>
      </c>
      <c r="D248">
        <v>20</v>
      </c>
      <c r="E248">
        <v>1</v>
      </c>
      <c r="F248" t="s">
        <v>5</v>
      </c>
      <c r="G248" t="s">
        <v>5</v>
      </c>
    </row>
    <row r="249" spans="1:7" x14ac:dyDescent="0.2">
      <c r="A249">
        <v>1</v>
      </c>
      <c r="B249">
        <v>1610</v>
      </c>
      <c r="C249" t="s">
        <v>320</v>
      </c>
      <c r="D249">
        <v>3</v>
      </c>
      <c r="E249">
        <v>1</v>
      </c>
      <c r="F249" t="s">
        <v>5</v>
      </c>
      <c r="G249" t="s">
        <v>5</v>
      </c>
    </row>
    <row r="250" spans="1:7" x14ac:dyDescent="0.2">
      <c r="A250">
        <v>1</v>
      </c>
      <c r="B250">
        <v>1640</v>
      </c>
      <c r="C250" t="s">
        <v>321</v>
      </c>
      <c r="D250">
        <v>15</v>
      </c>
      <c r="E250">
        <v>1</v>
      </c>
      <c r="F250" t="s">
        <v>5</v>
      </c>
      <c r="G250" t="s">
        <v>5</v>
      </c>
    </row>
    <row r="251" spans="1:7" x14ac:dyDescent="0.2">
      <c r="A251">
        <v>1</v>
      </c>
      <c r="B251">
        <v>1650</v>
      </c>
      <c r="C251" t="s">
        <v>322</v>
      </c>
      <c r="D251">
        <v>25</v>
      </c>
      <c r="E251">
        <v>1</v>
      </c>
      <c r="F251" t="s">
        <v>5</v>
      </c>
      <c r="G251" t="s">
        <v>5</v>
      </c>
    </row>
    <row r="252" spans="1:7" x14ac:dyDescent="0.2">
      <c r="A252">
        <v>1</v>
      </c>
      <c r="B252">
        <v>1660</v>
      </c>
      <c r="C252" t="s">
        <v>323</v>
      </c>
      <c r="D252">
        <v>35</v>
      </c>
      <c r="E252">
        <v>1</v>
      </c>
      <c r="F252" t="s">
        <v>5</v>
      </c>
      <c r="G252" t="s">
        <v>5</v>
      </c>
    </row>
    <row r="253" spans="1:7" x14ac:dyDescent="0.2">
      <c r="A253">
        <v>1</v>
      </c>
      <c r="B253">
        <v>1670</v>
      </c>
      <c r="C253" t="s">
        <v>324</v>
      </c>
      <c r="D253">
        <v>5</v>
      </c>
      <c r="E253">
        <v>1</v>
      </c>
      <c r="F253" t="s">
        <v>5</v>
      </c>
      <c r="G25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42" sqref="A42:XFD43"/>
    </sheetView>
  </sheetViews>
  <sheetFormatPr baseColWidth="10" defaultRowHeight="16" x14ac:dyDescent="0.2"/>
  <cols>
    <col min="1" max="1" width="6.83203125" bestFit="1" customWidth="1"/>
    <col min="2" max="2" width="11.5" style="1" bestFit="1" customWidth="1"/>
    <col min="3" max="3" width="46.6640625" bestFit="1" customWidth="1"/>
    <col min="4" max="4" width="7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4</v>
      </c>
      <c r="B2" s="1">
        <v>4010</v>
      </c>
      <c r="C2" t="s">
        <v>74</v>
      </c>
      <c r="D2">
        <v>10</v>
      </c>
    </row>
    <row r="3" spans="1:4" x14ac:dyDescent="0.2">
      <c r="A3">
        <v>4</v>
      </c>
      <c r="B3" s="1">
        <v>4020</v>
      </c>
      <c r="C3" t="s">
        <v>75</v>
      </c>
      <c r="D3">
        <v>6</v>
      </c>
    </row>
    <row r="4" spans="1:4" x14ac:dyDescent="0.2">
      <c r="A4">
        <v>4</v>
      </c>
      <c r="B4" s="1">
        <v>4040</v>
      </c>
      <c r="C4" t="s">
        <v>76</v>
      </c>
      <c r="D4">
        <v>7</v>
      </c>
    </row>
    <row r="5" spans="1:4" x14ac:dyDescent="0.2">
      <c r="A5">
        <v>4</v>
      </c>
      <c r="B5" s="1">
        <v>4050</v>
      </c>
      <c r="C5" t="s">
        <v>77</v>
      </c>
      <c r="D5">
        <v>120</v>
      </c>
    </row>
    <row r="6" spans="1:4" x14ac:dyDescent="0.2">
      <c r="A6">
        <v>4</v>
      </c>
      <c r="B6" s="1">
        <v>4060</v>
      </c>
      <c r="C6" t="s">
        <v>78</v>
      </c>
      <c r="D6">
        <v>20</v>
      </c>
    </row>
    <row r="7" spans="1:4" x14ac:dyDescent="0.2">
      <c r="A7">
        <v>3</v>
      </c>
      <c r="B7" s="1">
        <v>4080</v>
      </c>
      <c r="C7" t="s">
        <v>79</v>
      </c>
      <c r="D7">
        <v>120</v>
      </c>
    </row>
    <row r="8" spans="1:4" x14ac:dyDescent="0.2">
      <c r="A8">
        <v>4</v>
      </c>
      <c r="B8" s="1">
        <v>4100</v>
      </c>
      <c r="C8" t="s">
        <v>80</v>
      </c>
      <c r="D8">
        <v>15</v>
      </c>
    </row>
    <row r="9" spans="1:4" x14ac:dyDescent="0.2">
      <c r="A9">
        <v>4</v>
      </c>
      <c r="B9" s="1">
        <v>4110</v>
      </c>
      <c r="C9" t="s">
        <v>81</v>
      </c>
      <c r="D9">
        <v>30</v>
      </c>
    </row>
    <row r="10" spans="1:4" x14ac:dyDescent="0.2">
      <c r="A10">
        <v>4</v>
      </c>
      <c r="B10" s="1">
        <v>4120</v>
      </c>
      <c r="C10" t="s">
        <v>82</v>
      </c>
      <c r="D10">
        <v>45</v>
      </c>
    </row>
    <row r="11" spans="1:4" x14ac:dyDescent="0.2">
      <c r="A11">
        <v>4</v>
      </c>
      <c r="B11" s="1" t="s">
        <v>83</v>
      </c>
      <c r="C11" t="s">
        <v>7</v>
      </c>
      <c r="D11">
        <v>5</v>
      </c>
    </row>
    <row r="12" spans="1:4" x14ac:dyDescent="0.2">
      <c r="A12">
        <v>4</v>
      </c>
      <c r="B12" s="1">
        <v>4160</v>
      </c>
      <c r="C12" t="s">
        <v>84</v>
      </c>
      <c r="D12">
        <v>40</v>
      </c>
    </row>
    <row r="13" spans="1:4" x14ac:dyDescent="0.2">
      <c r="A13">
        <v>4</v>
      </c>
      <c r="B13" s="1" t="s">
        <v>85</v>
      </c>
      <c r="C13" t="s">
        <v>86</v>
      </c>
      <c r="D13">
        <v>10</v>
      </c>
    </row>
    <row r="14" spans="1:4" x14ac:dyDescent="0.2">
      <c r="A14">
        <v>4</v>
      </c>
      <c r="B14" s="1">
        <v>4180</v>
      </c>
      <c r="C14" t="s">
        <v>87</v>
      </c>
      <c r="D14">
        <v>15</v>
      </c>
    </row>
    <row r="15" spans="1:4" x14ac:dyDescent="0.2">
      <c r="A15">
        <v>4</v>
      </c>
      <c r="B15" s="1">
        <v>4200</v>
      </c>
      <c r="C15" t="s">
        <v>88</v>
      </c>
      <c r="D15">
        <v>20</v>
      </c>
    </row>
    <row r="16" spans="1:4" x14ac:dyDescent="0.2">
      <c r="A16">
        <v>4</v>
      </c>
      <c r="B16" s="1">
        <v>4220</v>
      </c>
      <c r="C16" t="s">
        <v>89</v>
      </c>
      <c r="D16">
        <v>15</v>
      </c>
    </row>
    <row r="17" spans="1:4" x14ac:dyDescent="0.2">
      <c r="A17">
        <v>4</v>
      </c>
      <c r="B17" s="1">
        <v>4240</v>
      </c>
      <c r="C17" t="s">
        <v>90</v>
      </c>
      <c r="D17">
        <v>15</v>
      </c>
    </row>
    <row r="18" spans="1:4" x14ac:dyDescent="0.2">
      <c r="A18">
        <v>4</v>
      </c>
      <c r="B18" s="1">
        <v>4260</v>
      </c>
      <c r="C18" t="s">
        <v>91</v>
      </c>
      <c r="D18">
        <v>15</v>
      </c>
    </row>
    <row r="19" spans="1:4" x14ac:dyDescent="0.2">
      <c r="A19">
        <v>4</v>
      </c>
      <c r="B19" s="1">
        <v>4280</v>
      </c>
      <c r="C19" t="s">
        <v>92</v>
      </c>
      <c r="D19">
        <v>10</v>
      </c>
    </row>
    <row r="20" spans="1:4" x14ac:dyDescent="0.2">
      <c r="A20">
        <v>4</v>
      </c>
      <c r="B20" s="1">
        <v>4300</v>
      </c>
      <c r="C20" t="s">
        <v>93</v>
      </c>
      <c r="D20">
        <v>17</v>
      </c>
    </row>
    <row r="21" spans="1:4" x14ac:dyDescent="0.2">
      <c r="A21">
        <v>4</v>
      </c>
      <c r="B21" s="1">
        <v>4310</v>
      </c>
      <c r="C21" t="s">
        <v>94</v>
      </c>
      <c r="D21">
        <v>30</v>
      </c>
    </row>
    <row r="22" spans="1:4" x14ac:dyDescent="0.2">
      <c r="A22">
        <v>4</v>
      </c>
      <c r="B22" s="1">
        <v>4320</v>
      </c>
      <c r="C22" t="s">
        <v>95</v>
      </c>
      <c r="D22">
        <v>60</v>
      </c>
    </row>
    <row r="23" spans="1:4" x14ac:dyDescent="0.2">
      <c r="A23">
        <v>4</v>
      </c>
      <c r="B23" s="1">
        <v>4340</v>
      </c>
      <c r="C23" t="s">
        <v>96</v>
      </c>
      <c r="D23">
        <v>14</v>
      </c>
    </row>
    <row r="24" spans="1:4" x14ac:dyDescent="0.2">
      <c r="A24">
        <v>4</v>
      </c>
      <c r="B24" s="1">
        <v>4350</v>
      </c>
      <c r="C24" t="s">
        <v>97</v>
      </c>
      <c r="D24">
        <v>5</v>
      </c>
    </row>
    <row r="25" spans="1:4" x14ac:dyDescent="0.2">
      <c r="A25">
        <v>4</v>
      </c>
      <c r="B25" s="1">
        <v>4360</v>
      </c>
      <c r="C25" t="s">
        <v>98</v>
      </c>
      <c r="D25">
        <v>15</v>
      </c>
    </row>
    <row r="26" spans="1:4" x14ac:dyDescent="0.2">
      <c r="A26">
        <v>4</v>
      </c>
      <c r="B26" s="1">
        <v>4380</v>
      </c>
      <c r="C26" t="s">
        <v>99</v>
      </c>
      <c r="D26">
        <v>5</v>
      </c>
    </row>
    <row r="27" spans="1:4" x14ac:dyDescent="0.2">
      <c r="A27">
        <v>4</v>
      </c>
      <c r="B27" s="1">
        <v>4390</v>
      </c>
      <c r="C27" t="s">
        <v>100</v>
      </c>
      <c r="D27">
        <v>35</v>
      </c>
    </row>
    <row r="28" spans="1:4" x14ac:dyDescent="0.2">
      <c r="A28">
        <v>4</v>
      </c>
      <c r="B28" s="1" t="s">
        <v>101</v>
      </c>
      <c r="C28" t="s">
        <v>102</v>
      </c>
      <c r="D28">
        <v>2</v>
      </c>
    </row>
    <row r="29" spans="1:4" x14ac:dyDescent="0.2">
      <c r="A29">
        <v>4</v>
      </c>
      <c r="B29" s="1">
        <v>4410</v>
      </c>
      <c r="C29" t="s">
        <v>103</v>
      </c>
      <c r="D29">
        <v>20</v>
      </c>
    </row>
    <row r="30" spans="1:4" x14ac:dyDescent="0.2">
      <c r="A30">
        <v>4</v>
      </c>
      <c r="B30" s="1">
        <v>4420</v>
      </c>
      <c r="C30" t="s">
        <v>104</v>
      </c>
      <c r="D30">
        <v>30</v>
      </c>
    </row>
    <row r="31" spans="1:4" x14ac:dyDescent="0.2">
      <c r="A31">
        <v>4</v>
      </c>
      <c r="B31" s="1">
        <v>4450</v>
      </c>
      <c r="C31" t="s">
        <v>105</v>
      </c>
      <c r="D31">
        <v>20</v>
      </c>
    </row>
    <row r="32" spans="1:4" x14ac:dyDescent="0.2">
      <c r="A32">
        <v>4</v>
      </c>
      <c r="B32" s="1">
        <v>4460</v>
      </c>
      <c r="C32" t="s">
        <v>106</v>
      </c>
      <c r="D32">
        <v>45</v>
      </c>
    </row>
    <row r="33" spans="1:4" x14ac:dyDescent="0.2">
      <c r="A33">
        <v>4</v>
      </c>
      <c r="B33" s="1" t="s">
        <v>107</v>
      </c>
      <c r="C33" t="s">
        <v>108</v>
      </c>
      <c r="D33">
        <v>31</v>
      </c>
    </row>
    <row r="34" spans="1:4" x14ac:dyDescent="0.2">
      <c r="A34">
        <v>4</v>
      </c>
      <c r="B34" s="1">
        <v>4490</v>
      </c>
      <c r="C34" t="s">
        <v>109</v>
      </c>
      <c r="D34">
        <v>120</v>
      </c>
    </row>
    <row r="35" spans="1:4" x14ac:dyDescent="0.2">
      <c r="A35">
        <v>4</v>
      </c>
      <c r="B35" s="1">
        <v>4500</v>
      </c>
      <c r="C35" t="s">
        <v>110</v>
      </c>
      <c r="D35">
        <v>60</v>
      </c>
    </row>
    <row r="36" spans="1:4" x14ac:dyDescent="0.2">
      <c r="A36">
        <v>4</v>
      </c>
      <c r="B36" s="1">
        <v>4520</v>
      </c>
      <c r="C36" t="s">
        <v>111</v>
      </c>
      <c r="D36">
        <v>5</v>
      </c>
    </row>
    <row r="37" spans="1:4" x14ac:dyDescent="0.2">
      <c r="A37">
        <v>4</v>
      </c>
      <c r="B37" s="1">
        <v>4580</v>
      </c>
      <c r="C37" t="s">
        <v>112</v>
      </c>
      <c r="D37">
        <v>8</v>
      </c>
    </row>
    <row r="38" spans="1:4" x14ac:dyDescent="0.2">
      <c r="A38">
        <v>4</v>
      </c>
      <c r="B38" s="1">
        <v>4590</v>
      </c>
      <c r="C38" t="s">
        <v>113</v>
      </c>
      <c r="D38">
        <v>5</v>
      </c>
    </row>
    <row r="39" spans="1:4" x14ac:dyDescent="0.2">
      <c r="A39">
        <v>4</v>
      </c>
      <c r="B39" s="1">
        <v>4600</v>
      </c>
      <c r="C39" t="s">
        <v>114</v>
      </c>
      <c r="D39">
        <v>5</v>
      </c>
    </row>
    <row r="40" spans="1:4" x14ac:dyDescent="0.2">
      <c r="A40">
        <v>4</v>
      </c>
      <c r="B40" s="1">
        <v>4610</v>
      </c>
      <c r="C40" t="s">
        <v>115</v>
      </c>
      <c r="D40">
        <v>7</v>
      </c>
    </row>
    <row r="41" spans="1:4" x14ac:dyDescent="0.2">
      <c r="A41">
        <v>4</v>
      </c>
      <c r="B41" s="1">
        <v>4620</v>
      </c>
      <c r="C41" t="s">
        <v>116</v>
      </c>
      <c r="D41">
        <v>25</v>
      </c>
    </row>
    <row r="42" spans="1:4" x14ac:dyDescent="0.2">
      <c r="A42">
        <v>4</v>
      </c>
      <c r="B42" s="1">
        <v>4650</v>
      </c>
      <c r="C42" t="s">
        <v>117</v>
      </c>
      <c r="D42">
        <v>7</v>
      </c>
    </row>
    <row r="43" spans="1:4" x14ac:dyDescent="0.2">
      <c r="A43">
        <v>4</v>
      </c>
      <c r="B43" s="1">
        <v>4670</v>
      </c>
      <c r="C43" t="s">
        <v>118</v>
      </c>
      <c r="D43">
        <v>5</v>
      </c>
    </row>
    <row r="44" spans="1:4" x14ac:dyDescent="0.2">
      <c r="A44">
        <v>4</v>
      </c>
      <c r="B44" s="1">
        <v>4680</v>
      </c>
      <c r="C44" t="s">
        <v>119</v>
      </c>
      <c r="D44">
        <v>20</v>
      </c>
    </row>
    <row r="45" spans="1:4" x14ac:dyDescent="0.2">
      <c r="A45">
        <v>4</v>
      </c>
      <c r="B45" s="1">
        <v>4690</v>
      </c>
      <c r="C45" t="s">
        <v>120</v>
      </c>
      <c r="D45">
        <v>5</v>
      </c>
    </row>
    <row r="46" spans="1:4" x14ac:dyDescent="0.2">
      <c r="A46">
        <v>4</v>
      </c>
      <c r="B46" s="1">
        <v>4700</v>
      </c>
      <c r="C46" t="s">
        <v>121</v>
      </c>
      <c r="D46">
        <v>5</v>
      </c>
    </row>
    <row r="47" spans="1:4" x14ac:dyDescent="0.2">
      <c r="A47">
        <v>4</v>
      </c>
      <c r="B47" s="1">
        <v>4710</v>
      </c>
      <c r="C47" t="s">
        <v>122</v>
      </c>
      <c r="D47">
        <v>30</v>
      </c>
    </row>
    <row r="48" spans="1:4" x14ac:dyDescent="0.2">
      <c r="A48">
        <v>4</v>
      </c>
      <c r="B48" s="1">
        <v>4720</v>
      </c>
      <c r="C48" t="s">
        <v>123</v>
      </c>
      <c r="D48">
        <v>10</v>
      </c>
    </row>
    <row r="49" spans="1:4" x14ac:dyDescent="0.2">
      <c r="A49">
        <v>4</v>
      </c>
      <c r="B49" s="1">
        <v>4730</v>
      </c>
      <c r="C49" t="s">
        <v>124</v>
      </c>
      <c r="D49">
        <v>10</v>
      </c>
    </row>
    <row r="50" spans="1:4" x14ac:dyDescent="0.2">
      <c r="A50">
        <v>4</v>
      </c>
      <c r="B50" s="1">
        <v>4740</v>
      </c>
      <c r="C50" t="s">
        <v>125</v>
      </c>
      <c r="D50">
        <v>15</v>
      </c>
    </row>
    <row r="51" spans="1:4" x14ac:dyDescent="0.2">
      <c r="A51">
        <v>4</v>
      </c>
      <c r="B51" s="1" t="s">
        <v>126</v>
      </c>
      <c r="C51" t="s">
        <v>127</v>
      </c>
      <c r="D51">
        <v>30</v>
      </c>
    </row>
    <row r="52" spans="1:4" x14ac:dyDescent="0.2">
      <c r="A52">
        <v>4</v>
      </c>
      <c r="B52" s="1" t="s">
        <v>128</v>
      </c>
      <c r="C52" t="s">
        <v>129</v>
      </c>
      <c r="D52">
        <v>45</v>
      </c>
    </row>
    <row r="53" spans="1:4" x14ac:dyDescent="0.2">
      <c r="A53">
        <v>4</v>
      </c>
      <c r="B53" s="1" t="s">
        <v>130</v>
      </c>
      <c r="C53" t="s">
        <v>131</v>
      </c>
      <c r="D53">
        <v>20</v>
      </c>
    </row>
    <row r="54" spans="1:4" x14ac:dyDescent="0.2">
      <c r="A54">
        <v>4</v>
      </c>
      <c r="B54" s="1">
        <v>4920</v>
      </c>
      <c r="C54" t="s">
        <v>132</v>
      </c>
      <c r="D54">
        <v>80</v>
      </c>
    </row>
    <row r="55" spans="1:4" x14ac:dyDescent="0.2">
      <c r="A55">
        <v>4</v>
      </c>
      <c r="B55" s="1">
        <v>4970</v>
      </c>
      <c r="C55" t="s">
        <v>133</v>
      </c>
      <c r="D5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34" sqref="F34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5</v>
      </c>
      <c r="B2">
        <v>5010</v>
      </c>
      <c r="C2" t="s">
        <v>21</v>
      </c>
      <c r="D2">
        <v>20</v>
      </c>
      <c r="E2" t="s">
        <v>5</v>
      </c>
      <c r="F2" s="10" t="s">
        <v>56</v>
      </c>
    </row>
    <row r="3" spans="1:6" x14ac:dyDescent="0.2">
      <c r="A3">
        <v>5</v>
      </c>
      <c r="B3">
        <v>5020</v>
      </c>
      <c r="C3" t="s">
        <v>22</v>
      </c>
      <c r="D3">
        <v>37</v>
      </c>
      <c r="E3" t="s">
        <v>5</v>
      </c>
      <c r="F3" s="10" t="s">
        <v>56</v>
      </c>
    </row>
    <row r="4" spans="1:6" x14ac:dyDescent="0.2">
      <c r="A4">
        <v>5</v>
      </c>
      <c r="B4">
        <v>5030</v>
      </c>
      <c r="C4" t="s">
        <v>23</v>
      </c>
      <c r="D4">
        <v>21</v>
      </c>
      <c r="E4" t="s">
        <v>5</v>
      </c>
      <c r="F4" s="10" t="s">
        <v>56</v>
      </c>
    </row>
    <row r="5" spans="1:6" x14ac:dyDescent="0.2">
      <c r="A5">
        <v>5</v>
      </c>
      <c r="B5">
        <v>5040</v>
      </c>
      <c r="C5" t="s">
        <v>24</v>
      </c>
      <c r="D5">
        <v>18</v>
      </c>
      <c r="E5" t="s">
        <v>5</v>
      </c>
      <c r="F5" s="10" t="s">
        <v>56</v>
      </c>
    </row>
    <row r="6" spans="1:6" x14ac:dyDescent="0.2">
      <c r="A6">
        <v>5</v>
      </c>
      <c r="B6">
        <v>5050</v>
      </c>
      <c r="C6" t="s">
        <v>25</v>
      </c>
      <c r="D6">
        <v>8</v>
      </c>
      <c r="E6" t="s">
        <v>5</v>
      </c>
      <c r="F6" s="10" t="s">
        <v>56</v>
      </c>
    </row>
    <row r="7" spans="1:6" x14ac:dyDescent="0.2">
      <c r="A7">
        <v>5</v>
      </c>
      <c r="B7">
        <v>5060</v>
      </c>
      <c r="C7" t="s">
        <v>26</v>
      </c>
      <c r="D7">
        <v>30</v>
      </c>
      <c r="E7" t="s">
        <v>5</v>
      </c>
      <c r="F7" s="10" t="s">
        <v>57</v>
      </c>
    </row>
    <row r="8" spans="1:6" x14ac:dyDescent="0.2">
      <c r="A8">
        <v>5</v>
      </c>
      <c r="B8">
        <v>5080</v>
      </c>
      <c r="C8" t="s">
        <v>27</v>
      </c>
      <c r="D8">
        <v>2</v>
      </c>
      <c r="E8" t="s">
        <v>5</v>
      </c>
      <c r="F8" s="10"/>
    </row>
    <row r="9" spans="1:6" x14ac:dyDescent="0.2">
      <c r="A9">
        <v>5</v>
      </c>
      <c r="B9">
        <v>5090</v>
      </c>
      <c r="C9" t="s">
        <v>28</v>
      </c>
      <c r="D9">
        <v>10</v>
      </c>
      <c r="E9" t="s">
        <v>5</v>
      </c>
      <c r="F9" s="10" t="s">
        <v>57</v>
      </c>
    </row>
    <row r="10" spans="1:6" x14ac:dyDescent="0.2">
      <c r="A10">
        <v>5</v>
      </c>
      <c r="B10">
        <v>5100</v>
      </c>
      <c r="C10" t="s">
        <v>29</v>
      </c>
      <c r="D10">
        <v>15</v>
      </c>
      <c r="E10">
        <v>15</v>
      </c>
      <c r="F10" s="10" t="s">
        <v>57</v>
      </c>
    </row>
    <row r="11" spans="1:6" x14ac:dyDescent="0.2">
      <c r="A11">
        <v>5</v>
      </c>
      <c r="B11">
        <v>5110</v>
      </c>
      <c r="C11" t="s">
        <v>30</v>
      </c>
      <c r="D11">
        <v>35</v>
      </c>
      <c r="E11" t="s">
        <v>5</v>
      </c>
      <c r="F11" s="10" t="s">
        <v>58</v>
      </c>
    </row>
    <row r="12" spans="1:6" x14ac:dyDescent="0.2">
      <c r="A12">
        <v>5</v>
      </c>
      <c r="B12">
        <v>5120</v>
      </c>
      <c r="C12" t="s">
        <v>31</v>
      </c>
      <c r="D12">
        <v>20</v>
      </c>
      <c r="E12" t="s">
        <v>5</v>
      </c>
      <c r="F12" s="10" t="s">
        <v>58</v>
      </c>
    </row>
    <row r="13" spans="1:6" x14ac:dyDescent="0.2">
      <c r="A13">
        <v>5</v>
      </c>
      <c r="B13">
        <v>5130</v>
      </c>
      <c r="C13" t="s">
        <v>32</v>
      </c>
      <c r="D13">
        <v>40</v>
      </c>
      <c r="E13" t="s">
        <v>5</v>
      </c>
      <c r="F13" s="10" t="s">
        <v>58</v>
      </c>
    </row>
    <row r="14" spans="1:6" x14ac:dyDescent="0.2">
      <c r="A14">
        <v>5</v>
      </c>
      <c r="B14">
        <v>5140</v>
      </c>
      <c r="C14" t="s">
        <v>33</v>
      </c>
      <c r="D14">
        <v>70</v>
      </c>
      <c r="E14" t="s">
        <v>5</v>
      </c>
      <c r="F14" s="10" t="s">
        <v>58</v>
      </c>
    </row>
    <row r="15" spans="1:6" x14ac:dyDescent="0.2">
      <c r="A15">
        <v>5</v>
      </c>
      <c r="B15" t="s">
        <v>34</v>
      </c>
      <c r="C15" t="s">
        <v>35</v>
      </c>
      <c r="D15">
        <v>5</v>
      </c>
      <c r="E15" t="s">
        <v>5</v>
      </c>
      <c r="F15" s="10" t="s">
        <v>58</v>
      </c>
    </row>
    <row r="16" spans="1:6" x14ac:dyDescent="0.2">
      <c r="A16">
        <v>5</v>
      </c>
      <c r="B16" t="s">
        <v>36</v>
      </c>
      <c r="C16" t="s">
        <v>6</v>
      </c>
      <c r="D16">
        <v>5</v>
      </c>
      <c r="E16" t="s">
        <v>5</v>
      </c>
    </row>
    <row r="17" spans="1:5" x14ac:dyDescent="0.2">
      <c r="A17">
        <v>5</v>
      </c>
      <c r="B17" t="s">
        <v>37</v>
      </c>
      <c r="C17" t="s">
        <v>38</v>
      </c>
      <c r="D17">
        <v>10</v>
      </c>
      <c r="E17" t="s">
        <v>5</v>
      </c>
    </row>
    <row r="18" spans="1:5" x14ac:dyDescent="0.2">
      <c r="A18">
        <v>5</v>
      </c>
      <c r="B18">
        <v>5350</v>
      </c>
      <c r="C18" t="s">
        <v>39</v>
      </c>
      <c r="D18">
        <v>11</v>
      </c>
      <c r="E18" t="s">
        <v>5</v>
      </c>
    </row>
    <row r="19" spans="1:5" x14ac:dyDescent="0.2">
      <c r="A19">
        <v>5</v>
      </c>
      <c r="B19">
        <v>5360</v>
      </c>
      <c r="C19" t="s">
        <v>40</v>
      </c>
      <c r="D19">
        <v>60</v>
      </c>
      <c r="E19" t="s">
        <v>5</v>
      </c>
    </row>
    <row r="20" spans="1:5" x14ac:dyDescent="0.2">
      <c r="A20">
        <v>5</v>
      </c>
      <c r="B20">
        <v>5370</v>
      </c>
      <c r="C20" t="s">
        <v>41</v>
      </c>
      <c r="D20">
        <v>5</v>
      </c>
      <c r="E20" t="s">
        <v>5</v>
      </c>
    </row>
    <row r="21" spans="1:5" x14ac:dyDescent="0.2">
      <c r="A21">
        <v>5</v>
      </c>
      <c r="B21">
        <v>5380</v>
      </c>
      <c r="C21" t="s">
        <v>42</v>
      </c>
      <c r="D21">
        <v>2</v>
      </c>
      <c r="E21" t="s">
        <v>5</v>
      </c>
    </row>
    <row r="22" spans="1:5" x14ac:dyDescent="0.2">
      <c r="A22">
        <v>5</v>
      </c>
      <c r="B22">
        <v>5390</v>
      </c>
      <c r="C22" t="s">
        <v>43</v>
      </c>
      <c r="D22">
        <v>5</v>
      </c>
      <c r="E22" t="s">
        <v>5</v>
      </c>
    </row>
    <row r="23" spans="1:5" x14ac:dyDescent="0.2">
      <c r="A23">
        <v>5</v>
      </c>
      <c r="B23" t="s">
        <v>44</v>
      </c>
      <c r="C23" t="s">
        <v>45</v>
      </c>
      <c r="D23">
        <v>120</v>
      </c>
      <c r="E23" t="s">
        <v>5</v>
      </c>
    </row>
    <row r="24" spans="1:5" x14ac:dyDescent="0.2">
      <c r="A24">
        <v>5</v>
      </c>
      <c r="B24">
        <v>5440</v>
      </c>
      <c r="C24" t="s">
        <v>46</v>
      </c>
      <c r="D24">
        <v>2</v>
      </c>
      <c r="E24" t="s">
        <v>5</v>
      </c>
    </row>
    <row r="25" spans="1:5" x14ac:dyDescent="0.2">
      <c r="A25">
        <v>5</v>
      </c>
      <c r="B25">
        <v>5450</v>
      </c>
      <c r="C25" t="s">
        <v>47</v>
      </c>
      <c r="D25">
        <v>10</v>
      </c>
      <c r="E25" t="s">
        <v>5</v>
      </c>
    </row>
    <row r="26" spans="1:5" x14ac:dyDescent="0.2">
      <c r="A26">
        <v>5</v>
      </c>
      <c r="B26">
        <v>5460</v>
      </c>
      <c r="C26" t="s">
        <v>48</v>
      </c>
      <c r="D26">
        <v>45</v>
      </c>
      <c r="E26" t="s">
        <v>5</v>
      </c>
    </row>
    <row r="27" spans="1:5" x14ac:dyDescent="0.2">
      <c r="A27">
        <v>5</v>
      </c>
      <c r="B27">
        <v>5470</v>
      </c>
      <c r="C27" t="s">
        <v>49</v>
      </c>
      <c r="D27">
        <v>20</v>
      </c>
      <c r="E27" t="s">
        <v>5</v>
      </c>
    </row>
    <row r="28" spans="1:5" x14ac:dyDescent="0.2">
      <c r="A28">
        <v>5</v>
      </c>
      <c r="B28" t="s">
        <v>50</v>
      </c>
      <c r="C28" t="s">
        <v>35</v>
      </c>
      <c r="D28">
        <v>5</v>
      </c>
      <c r="E28" t="s">
        <v>5</v>
      </c>
    </row>
    <row r="29" spans="1:5" x14ac:dyDescent="0.2">
      <c r="A29">
        <v>5</v>
      </c>
      <c r="B29" t="s">
        <v>51</v>
      </c>
      <c r="C29" t="s">
        <v>6</v>
      </c>
      <c r="D29">
        <v>5</v>
      </c>
      <c r="E29" t="s">
        <v>5</v>
      </c>
    </row>
    <row r="30" spans="1:5" x14ac:dyDescent="0.2">
      <c r="A30">
        <v>5</v>
      </c>
      <c r="B30" t="s">
        <v>52</v>
      </c>
      <c r="C30" t="s">
        <v>53</v>
      </c>
      <c r="D30">
        <v>5</v>
      </c>
      <c r="E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St4</vt:lpstr>
      <vt:lpstr>St5 Input</vt:lpstr>
      <vt:lpstr>ST4 Input</vt:lpstr>
      <vt:lpstr>ST2 Input</vt:lpstr>
      <vt:lpstr>ST3 Input</vt:lpstr>
      <vt:lpstr>ST1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2016-11-08T16:39:14Z</dcterms:created>
  <dcterms:modified xsi:type="dcterms:W3CDTF">2016-11-14T15:29:14Z</dcterms:modified>
</cp:coreProperties>
</file>