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rkc/Programs/orderconvert/"/>
    </mc:Choice>
  </mc:AlternateContent>
  <bookViews>
    <workbookView xWindow="0" yWindow="460" windowWidth="28800" windowHeight="16340" tabRatio="500" activeTab="4"/>
  </bookViews>
  <sheets>
    <sheet name="St5" sheetId="9" r:id="rId1"/>
    <sheet name="St4" sheetId="7" r:id="rId2"/>
    <sheet name="St5 Input" sheetId="1" r:id="rId3"/>
    <sheet name="ST4 Input" sheetId="6" r:id="rId4"/>
    <sheet name="Station 1" sheetId="4" r:id="rId5"/>
    <sheet name="Station 1 Input" sheetId="5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3" i="7" l="1"/>
  <c r="B153" i="7"/>
  <c r="C153" i="7"/>
  <c r="D153" i="7"/>
  <c r="E153" i="7"/>
  <c r="A154" i="7"/>
  <c r="B154" i="7"/>
  <c r="C154" i="7"/>
  <c r="D154" i="7"/>
  <c r="E154" i="7"/>
  <c r="A155" i="7"/>
  <c r="B155" i="7"/>
  <c r="C155" i="7"/>
  <c r="D155" i="7"/>
  <c r="E155" i="7"/>
  <c r="A156" i="7"/>
  <c r="B156" i="7"/>
  <c r="C156" i="7"/>
  <c r="D156" i="7"/>
  <c r="E156" i="7"/>
  <c r="A157" i="7"/>
  <c r="B157" i="7"/>
  <c r="C157" i="7"/>
  <c r="D157" i="7"/>
  <c r="E157" i="7"/>
  <c r="A158" i="7"/>
  <c r="B158" i="7"/>
  <c r="C158" i="7"/>
  <c r="D158" i="7"/>
  <c r="E158" i="7"/>
  <c r="A159" i="7"/>
  <c r="B159" i="7"/>
  <c r="C159" i="7"/>
  <c r="D159" i="7"/>
  <c r="E159" i="7"/>
  <c r="A160" i="7"/>
  <c r="B160" i="7"/>
  <c r="C160" i="7"/>
  <c r="D160" i="7"/>
  <c r="E160" i="7"/>
  <c r="A161" i="7"/>
  <c r="B161" i="7"/>
  <c r="C161" i="7"/>
  <c r="D161" i="7"/>
  <c r="E161" i="7"/>
  <c r="A162" i="7"/>
  <c r="B162" i="7"/>
  <c r="C162" i="7"/>
  <c r="D162" i="7"/>
  <c r="E162" i="7"/>
  <c r="A163" i="7"/>
  <c r="B163" i="7"/>
  <c r="C163" i="7"/>
  <c r="D163" i="7"/>
  <c r="E163" i="7"/>
  <c r="A164" i="7"/>
  <c r="B164" i="7"/>
  <c r="C164" i="7"/>
  <c r="D164" i="7"/>
  <c r="E164" i="7"/>
  <c r="A165" i="7"/>
  <c r="B165" i="7"/>
  <c r="C165" i="7"/>
  <c r="D165" i="7"/>
  <c r="E165" i="7"/>
  <c r="A166" i="7"/>
  <c r="B166" i="7"/>
  <c r="C166" i="7"/>
  <c r="D166" i="7"/>
  <c r="E166" i="7"/>
  <c r="A167" i="7"/>
  <c r="B167" i="7"/>
  <c r="C167" i="7"/>
  <c r="D167" i="7"/>
  <c r="E167" i="7"/>
  <c r="A168" i="7"/>
  <c r="B168" i="7"/>
  <c r="C168" i="7"/>
  <c r="D168" i="7"/>
  <c r="E168" i="7"/>
  <c r="A169" i="7"/>
  <c r="B169" i="7"/>
  <c r="C169" i="7"/>
  <c r="D169" i="7"/>
  <c r="E169" i="7"/>
  <c r="A170" i="7"/>
  <c r="B170" i="7"/>
  <c r="C170" i="7"/>
  <c r="D170" i="7"/>
  <c r="E170" i="7"/>
  <c r="A171" i="7"/>
  <c r="B171" i="7"/>
  <c r="C171" i="7"/>
  <c r="D171" i="7"/>
  <c r="E171" i="7"/>
  <c r="A172" i="7"/>
  <c r="B172" i="7"/>
  <c r="C172" i="7"/>
  <c r="D172" i="7"/>
  <c r="E172" i="7"/>
  <c r="A173" i="7"/>
  <c r="B173" i="7"/>
  <c r="C173" i="7"/>
  <c r="D173" i="7"/>
  <c r="E173" i="7"/>
  <c r="A174" i="7"/>
  <c r="B174" i="7"/>
  <c r="C174" i="7"/>
  <c r="D174" i="7"/>
  <c r="E174" i="7"/>
  <c r="A175" i="7"/>
  <c r="B175" i="7"/>
  <c r="C175" i="7"/>
  <c r="D175" i="7"/>
  <c r="E175" i="7"/>
  <c r="A176" i="7"/>
  <c r="B176" i="7"/>
  <c r="C176" i="7"/>
  <c r="D176" i="7"/>
  <c r="E176" i="7"/>
  <c r="A177" i="7"/>
  <c r="B177" i="7"/>
  <c r="C177" i="7"/>
  <c r="D177" i="7"/>
  <c r="E177" i="7"/>
  <c r="A178" i="7"/>
  <c r="B178" i="7"/>
  <c r="C178" i="7"/>
  <c r="D178" i="7"/>
  <c r="E178" i="7"/>
  <c r="A179" i="7"/>
  <c r="B179" i="7"/>
  <c r="C179" i="7"/>
  <c r="D179" i="7"/>
  <c r="E179" i="7"/>
  <c r="A180" i="7"/>
  <c r="B180" i="7"/>
  <c r="C180" i="7"/>
  <c r="D180" i="7"/>
  <c r="E180" i="7"/>
  <c r="A182" i="7"/>
  <c r="B182" i="7"/>
  <c r="C182" i="7"/>
  <c r="D182" i="7"/>
  <c r="E182" i="7"/>
  <c r="A183" i="7"/>
  <c r="B183" i="7"/>
  <c r="C183" i="7"/>
  <c r="D183" i="7"/>
  <c r="E183" i="7"/>
  <c r="A184" i="7"/>
  <c r="B184" i="7"/>
  <c r="C184" i="7"/>
  <c r="D184" i="7"/>
  <c r="E184" i="7"/>
  <c r="A185" i="7"/>
  <c r="B185" i="7"/>
  <c r="C185" i="7"/>
  <c r="D185" i="7"/>
  <c r="E185" i="7"/>
  <c r="A186" i="7"/>
  <c r="B186" i="7"/>
  <c r="C186" i="7"/>
  <c r="D186" i="7"/>
  <c r="E186" i="7"/>
  <c r="A187" i="7"/>
  <c r="B187" i="7"/>
  <c r="C187" i="7"/>
  <c r="D187" i="7"/>
  <c r="E187" i="7"/>
  <c r="A188" i="7"/>
  <c r="B188" i="7"/>
  <c r="C188" i="7"/>
  <c r="D188" i="7"/>
  <c r="E188" i="7"/>
  <c r="A189" i="7"/>
  <c r="B189" i="7"/>
  <c r="C189" i="7"/>
  <c r="D189" i="7"/>
  <c r="E189" i="7"/>
  <c r="A190" i="7"/>
  <c r="B190" i="7"/>
  <c r="C190" i="7"/>
  <c r="D190" i="7"/>
  <c r="E190" i="7"/>
  <c r="A82" i="7"/>
  <c r="B82" i="7"/>
  <c r="C82" i="7"/>
  <c r="D82" i="7"/>
  <c r="E82" i="7"/>
  <c r="A83" i="7"/>
  <c r="B83" i="7"/>
  <c r="C83" i="7"/>
  <c r="D83" i="7"/>
  <c r="E83" i="7"/>
  <c r="A84" i="7"/>
  <c r="B84" i="7"/>
  <c r="C84" i="7"/>
  <c r="D84" i="7"/>
  <c r="E84" i="7"/>
  <c r="A85" i="7"/>
  <c r="B85" i="7"/>
  <c r="C85" i="7"/>
  <c r="D85" i="7"/>
  <c r="E85" i="7"/>
  <c r="A86" i="7"/>
  <c r="B86" i="7"/>
  <c r="C86" i="7"/>
  <c r="D86" i="7"/>
  <c r="E86" i="7"/>
  <c r="A87" i="7"/>
  <c r="B87" i="7"/>
  <c r="C87" i="7"/>
  <c r="D87" i="7"/>
  <c r="E87" i="7"/>
  <c r="A88" i="7"/>
  <c r="B88" i="7"/>
  <c r="C88" i="7"/>
  <c r="D88" i="7"/>
  <c r="E88" i="7"/>
  <c r="A89" i="7"/>
  <c r="B89" i="7"/>
  <c r="C89" i="7"/>
  <c r="D89" i="7"/>
  <c r="E89" i="7"/>
  <c r="A90" i="7"/>
  <c r="B90" i="7"/>
  <c r="C90" i="7"/>
  <c r="D90" i="7"/>
  <c r="E90" i="7"/>
  <c r="A91" i="7"/>
  <c r="B91" i="7"/>
  <c r="C91" i="7"/>
  <c r="D91" i="7"/>
  <c r="E91" i="7"/>
  <c r="A92" i="7"/>
  <c r="B92" i="7"/>
  <c r="C92" i="7"/>
  <c r="D92" i="7"/>
  <c r="E92" i="7"/>
  <c r="A93" i="7"/>
  <c r="B93" i="7"/>
  <c r="C93" i="7"/>
  <c r="D93" i="7"/>
  <c r="E93" i="7"/>
  <c r="A94" i="7"/>
  <c r="B94" i="7"/>
  <c r="C94" i="7"/>
  <c r="D94" i="7"/>
  <c r="E94" i="7"/>
  <c r="A95" i="7"/>
  <c r="B95" i="7"/>
  <c r="C95" i="7"/>
  <c r="D95" i="7"/>
  <c r="E95" i="7"/>
  <c r="A96" i="7"/>
  <c r="B96" i="7"/>
  <c r="C96" i="7"/>
  <c r="D96" i="7"/>
  <c r="E96" i="7"/>
  <c r="A97" i="7"/>
  <c r="B97" i="7"/>
  <c r="C97" i="7"/>
  <c r="D97" i="7"/>
  <c r="E97" i="7"/>
  <c r="A98" i="7"/>
  <c r="B98" i="7"/>
  <c r="C98" i="7"/>
  <c r="D98" i="7"/>
  <c r="E98" i="7"/>
  <c r="A99" i="7"/>
  <c r="B99" i="7"/>
  <c r="C99" i="7"/>
  <c r="D99" i="7"/>
  <c r="E99" i="7"/>
  <c r="A100" i="7"/>
  <c r="B100" i="7"/>
  <c r="C100" i="7"/>
  <c r="D100" i="7"/>
  <c r="E100" i="7"/>
  <c r="A101" i="7"/>
  <c r="B101" i="7"/>
  <c r="C101" i="7"/>
  <c r="D101" i="7"/>
  <c r="E101" i="7"/>
  <c r="A102" i="7"/>
  <c r="B102" i="7"/>
  <c r="C102" i="7"/>
  <c r="D102" i="7"/>
  <c r="E102" i="7"/>
  <c r="A103" i="7"/>
  <c r="B103" i="7"/>
  <c r="C103" i="7"/>
  <c r="D103" i="7"/>
  <c r="E103" i="7"/>
  <c r="A104" i="7"/>
  <c r="B104" i="7"/>
  <c r="C104" i="7"/>
  <c r="D104" i="7"/>
  <c r="E104" i="7"/>
  <c r="A105" i="7"/>
  <c r="B105" i="7"/>
  <c r="C105" i="7"/>
  <c r="D105" i="7"/>
  <c r="E105" i="7"/>
  <c r="A106" i="7"/>
  <c r="B106" i="7"/>
  <c r="C106" i="7"/>
  <c r="D106" i="7"/>
  <c r="E106" i="7"/>
  <c r="A107" i="7"/>
  <c r="B107" i="7"/>
  <c r="C107" i="7"/>
  <c r="D107" i="7"/>
  <c r="E107" i="7"/>
  <c r="A108" i="7"/>
  <c r="B108" i="7"/>
  <c r="C108" i="7"/>
  <c r="D108" i="7"/>
  <c r="E108" i="7"/>
  <c r="A109" i="7"/>
  <c r="B109" i="7"/>
  <c r="C109" i="7"/>
  <c r="D109" i="7"/>
  <c r="E109" i="7"/>
  <c r="A110" i="7"/>
  <c r="B110" i="7"/>
  <c r="C110" i="7"/>
  <c r="D110" i="7"/>
  <c r="E110" i="7"/>
  <c r="A111" i="7"/>
  <c r="B111" i="7"/>
  <c r="C111" i="7"/>
  <c r="D111" i="7"/>
  <c r="E111" i="7"/>
  <c r="A112" i="7"/>
  <c r="B112" i="7"/>
  <c r="C112" i="7"/>
  <c r="D112" i="7"/>
  <c r="E112" i="7"/>
  <c r="A113" i="7"/>
  <c r="B113" i="7"/>
  <c r="C113" i="7"/>
  <c r="D113" i="7"/>
  <c r="E113" i="7"/>
  <c r="A114" i="7"/>
  <c r="B114" i="7"/>
  <c r="C114" i="7"/>
  <c r="D114" i="7"/>
  <c r="E114" i="7"/>
  <c r="A115" i="7"/>
  <c r="B115" i="7"/>
  <c r="C115" i="7"/>
  <c r="D115" i="7"/>
  <c r="E115" i="7"/>
  <c r="A116" i="7"/>
  <c r="B116" i="7"/>
  <c r="C116" i="7"/>
  <c r="D116" i="7"/>
  <c r="E116" i="7"/>
  <c r="A117" i="7"/>
  <c r="B117" i="7"/>
  <c r="C117" i="7"/>
  <c r="D117" i="7"/>
  <c r="E117" i="7"/>
  <c r="A118" i="7"/>
  <c r="B118" i="7"/>
  <c r="C118" i="7"/>
  <c r="D118" i="7"/>
  <c r="E118" i="7"/>
  <c r="A119" i="7"/>
  <c r="B119" i="7"/>
  <c r="C119" i="7"/>
  <c r="D119" i="7"/>
  <c r="E119" i="7"/>
  <c r="A120" i="7"/>
  <c r="B120" i="7"/>
  <c r="C120" i="7"/>
  <c r="D120" i="7"/>
  <c r="E120" i="7"/>
  <c r="A121" i="7"/>
  <c r="B121" i="7"/>
  <c r="C121" i="7"/>
  <c r="D121" i="7"/>
  <c r="E121" i="7"/>
  <c r="A122" i="7"/>
  <c r="B122" i="7"/>
  <c r="C122" i="7"/>
  <c r="D122" i="7"/>
  <c r="E122" i="7"/>
  <c r="A123" i="7"/>
  <c r="B123" i="7"/>
  <c r="C123" i="7"/>
  <c r="D123" i="7"/>
  <c r="E123" i="7"/>
  <c r="A124" i="7"/>
  <c r="B124" i="7"/>
  <c r="C124" i="7"/>
  <c r="D124" i="7"/>
  <c r="E124" i="7"/>
  <c r="A125" i="7"/>
  <c r="B125" i="7"/>
  <c r="C125" i="7"/>
  <c r="D125" i="7"/>
  <c r="E125" i="7"/>
  <c r="A126" i="7"/>
  <c r="B126" i="7"/>
  <c r="C126" i="7"/>
  <c r="D126" i="7"/>
  <c r="E126" i="7"/>
  <c r="A127" i="7"/>
  <c r="B127" i="7"/>
  <c r="C127" i="7"/>
  <c r="D127" i="7"/>
  <c r="E127" i="7"/>
  <c r="A128" i="7"/>
  <c r="B128" i="7"/>
  <c r="C128" i="7"/>
  <c r="D128" i="7"/>
  <c r="E128" i="7"/>
  <c r="A129" i="7"/>
  <c r="B129" i="7"/>
  <c r="C129" i="7"/>
  <c r="D129" i="7"/>
  <c r="E129" i="7"/>
  <c r="A130" i="7"/>
  <c r="B130" i="7"/>
  <c r="C130" i="7"/>
  <c r="D130" i="7"/>
  <c r="E130" i="7"/>
  <c r="A131" i="7"/>
  <c r="B131" i="7"/>
  <c r="C131" i="7"/>
  <c r="D131" i="7"/>
  <c r="E131" i="7"/>
  <c r="A132" i="7"/>
  <c r="B132" i="7"/>
  <c r="C132" i="7"/>
  <c r="D132" i="7"/>
  <c r="E132" i="7"/>
  <c r="A133" i="7"/>
  <c r="B133" i="7"/>
  <c r="C133" i="7"/>
  <c r="D133" i="7"/>
  <c r="E133" i="7"/>
  <c r="A134" i="7"/>
  <c r="B134" i="7"/>
  <c r="C134" i="7"/>
  <c r="D134" i="7"/>
  <c r="E134" i="7"/>
  <c r="A135" i="7"/>
  <c r="B135" i="7"/>
  <c r="C135" i="7"/>
  <c r="D135" i="7"/>
  <c r="E135" i="7"/>
  <c r="A136" i="7"/>
  <c r="B136" i="7"/>
  <c r="C136" i="7"/>
  <c r="D136" i="7"/>
  <c r="E136" i="7"/>
  <c r="A137" i="7"/>
  <c r="B137" i="7"/>
  <c r="C137" i="7"/>
  <c r="D137" i="7"/>
  <c r="E137" i="7"/>
  <c r="A138" i="7"/>
  <c r="B138" i="7"/>
  <c r="C138" i="7"/>
  <c r="D138" i="7"/>
  <c r="E138" i="7"/>
  <c r="A139" i="7"/>
  <c r="B139" i="7"/>
  <c r="C139" i="7"/>
  <c r="D139" i="7"/>
  <c r="E139" i="7"/>
  <c r="A140" i="7"/>
  <c r="B140" i="7"/>
  <c r="C140" i="7"/>
  <c r="D140" i="7"/>
  <c r="E140" i="7"/>
  <c r="A141" i="7"/>
  <c r="B141" i="7"/>
  <c r="C141" i="7"/>
  <c r="D141" i="7"/>
  <c r="E141" i="7"/>
  <c r="A142" i="7"/>
  <c r="B142" i="7"/>
  <c r="C142" i="7"/>
  <c r="D142" i="7"/>
  <c r="E142" i="7"/>
  <c r="A143" i="7"/>
  <c r="B143" i="7"/>
  <c r="C143" i="7"/>
  <c r="D143" i="7"/>
  <c r="E143" i="7"/>
  <c r="A144" i="7"/>
  <c r="B144" i="7"/>
  <c r="C144" i="7"/>
  <c r="D144" i="7"/>
  <c r="E144" i="7"/>
  <c r="A145" i="7"/>
  <c r="B145" i="7"/>
  <c r="C145" i="7"/>
  <c r="D145" i="7"/>
  <c r="E145" i="7"/>
  <c r="A146" i="7"/>
  <c r="B146" i="7"/>
  <c r="C146" i="7"/>
  <c r="D146" i="7"/>
  <c r="E146" i="7"/>
  <c r="A147" i="7"/>
  <c r="B147" i="7"/>
  <c r="C147" i="7"/>
  <c r="D147" i="7"/>
  <c r="E147" i="7"/>
  <c r="A148" i="7"/>
  <c r="B148" i="7"/>
  <c r="C148" i="7"/>
  <c r="D148" i="7"/>
  <c r="E148" i="7"/>
  <c r="A149" i="7"/>
  <c r="B149" i="7"/>
  <c r="C149" i="7"/>
  <c r="D149" i="7"/>
  <c r="E149" i="7"/>
  <c r="A150" i="7"/>
  <c r="B150" i="7"/>
  <c r="C150" i="7"/>
  <c r="D150" i="7"/>
  <c r="E150" i="7"/>
  <c r="A151" i="7"/>
  <c r="B151" i="7"/>
  <c r="C151" i="7"/>
  <c r="D151" i="7"/>
  <c r="E151" i="7"/>
  <c r="A152" i="7"/>
  <c r="B152" i="7"/>
  <c r="C152" i="7"/>
  <c r="D152" i="7"/>
  <c r="E152" i="7"/>
  <c r="B81" i="7"/>
  <c r="C81" i="7"/>
  <c r="D81" i="7"/>
  <c r="E81" i="7"/>
  <c r="A81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2" i="7"/>
  <c r="B72" i="7"/>
  <c r="C72" i="7"/>
  <c r="D72" i="7"/>
  <c r="E72" i="7"/>
  <c r="A73" i="7"/>
  <c r="B73" i="7"/>
  <c r="C73" i="7"/>
  <c r="D73" i="7"/>
  <c r="E73" i="7"/>
  <c r="A74" i="7"/>
  <c r="B74" i="7"/>
  <c r="C74" i="7"/>
  <c r="D74" i="7"/>
  <c r="E74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79" i="7"/>
  <c r="B79" i="7"/>
  <c r="C79" i="7"/>
  <c r="D79" i="7"/>
  <c r="E79" i="7"/>
  <c r="B15" i="7"/>
  <c r="C15" i="7"/>
  <c r="D15" i="7"/>
  <c r="E15" i="7"/>
  <c r="A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BD16" i="7"/>
  <c r="AY16" i="7"/>
  <c r="AT16" i="7"/>
  <c r="AO16" i="7"/>
  <c r="AJ16" i="7"/>
  <c r="AE16" i="7"/>
  <c r="Z16" i="7"/>
  <c r="U16" i="7"/>
  <c r="P16" i="7"/>
  <c r="K16" i="7"/>
  <c r="D4" i="9"/>
  <c r="D3" i="9"/>
  <c r="D2" i="9"/>
  <c r="D1" i="9"/>
  <c r="D10" i="9"/>
  <c r="BD16" i="9"/>
  <c r="BD17" i="9"/>
  <c r="BD18" i="9"/>
  <c r="BD19" i="9"/>
  <c r="BD20" i="9"/>
  <c r="BD21" i="9"/>
  <c r="BD22" i="9"/>
  <c r="BD23" i="9"/>
  <c r="BD24" i="9"/>
  <c r="BD25" i="9"/>
  <c r="BD26" i="9"/>
  <c r="BD27" i="9"/>
  <c r="BD28" i="9"/>
  <c r="BD29" i="9"/>
  <c r="BD30" i="9"/>
  <c r="BD31" i="9"/>
  <c r="BD32" i="9"/>
  <c r="BD33" i="9"/>
  <c r="BD34" i="9"/>
  <c r="BD35" i="9"/>
  <c r="BD36" i="9"/>
  <c r="BD37" i="9"/>
  <c r="BD38" i="9"/>
  <c r="BD39" i="9"/>
  <c r="BD40" i="9"/>
  <c r="BD41" i="9"/>
  <c r="BD42" i="9"/>
  <c r="BD43" i="9"/>
  <c r="BD44" i="9"/>
  <c r="BD45" i="9"/>
  <c r="BD46" i="9"/>
  <c r="BD47" i="9"/>
  <c r="BD48" i="9"/>
  <c r="BD49" i="9"/>
  <c r="BD50" i="9"/>
  <c r="BD51" i="9"/>
  <c r="BD52" i="9"/>
  <c r="BD53" i="9"/>
  <c r="BD54" i="9"/>
  <c r="BD55" i="9"/>
  <c r="BD56" i="9"/>
  <c r="BD57" i="9"/>
  <c r="BD58" i="9"/>
  <c r="BD59" i="9"/>
  <c r="BD60" i="9"/>
  <c r="BD61" i="9"/>
  <c r="BD62" i="9"/>
  <c r="BD63" i="9"/>
  <c r="BD64" i="9"/>
  <c r="BD65" i="9"/>
  <c r="BD66" i="9"/>
  <c r="BD67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40" i="9"/>
  <c r="BC41" i="9"/>
  <c r="BC42" i="9"/>
  <c r="BC43" i="9"/>
  <c r="BC44" i="9"/>
  <c r="BC45" i="9"/>
  <c r="BC46" i="9"/>
  <c r="BC47" i="9"/>
  <c r="BC48" i="9"/>
  <c r="BC49" i="9"/>
  <c r="BC50" i="9"/>
  <c r="BC51" i="9"/>
  <c r="BC52" i="9"/>
  <c r="BC53" i="9"/>
  <c r="BC54" i="9"/>
  <c r="BC55" i="9"/>
  <c r="BC56" i="9"/>
  <c r="BC57" i="9"/>
  <c r="BC58" i="9"/>
  <c r="BC59" i="9"/>
  <c r="BC60" i="9"/>
  <c r="BC61" i="9"/>
  <c r="BC62" i="9"/>
  <c r="BC63" i="9"/>
  <c r="BC64" i="9"/>
  <c r="BC65" i="9"/>
  <c r="BC66" i="9"/>
  <c r="BC67" i="9"/>
  <c r="BB16" i="9"/>
  <c r="BB17" i="9"/>
  <c r="BB18" i="9"/>
  <c r="BB19" i="9"/>
  <c r="BB20" i="9"/>
  <c r="BB21" i="9"/>
  <c r="BB22" i="9"/>
  <c r="BB23" i="9"/>
  <c r="BB24" i="9"/>
  <c r="BB25" i="9"/>
  <c r="BB26" i="9"/>
  <c r="BB27" i="9"/>
  <c r="BB28" i="9"/>
  <c r="BB29" i="9"/>
  <c r="BB30" i="9"/>
  <c r="BB31" i="9"/>
  <c r="BB32" i="9"/>
  <c r="BB33" i="9"/>
  <c r="BB34" i="9"/>
  <c r="BB35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B65" i="9"/>
  <c r="BB66" i="9"/>
  <c r="BB67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36" i="9"/>
  <c r="AX37" i="9"/>
  <c r="AX38" i="9"/>
  <c r="AX39" i="9"/>
  <c r="AX40" i="9"/>
  <c r="AX41" i="9"/>
  <c r="AX42" i="9"/>
  <c r="AX43" i="9"/>
  <c r="AX44" i="9"/>
  <c r="AX45" i="9"/>
  <c r="AX46" i="9"/>
  <c r="AX47" i="9"/>
  <c r="AX48" i="9"/>
  <c r="AX49" i="9"/>
  <c r="AX50" i="9"/>
  <c r="AX51" i="9"/>
  <c r="AX52" i="9"/>
  <c r="AX53" i="9"/>
  <c r="AX54" i="9"/>
  <c r="AX55" i="9"/>
  <c r="AX56" i="9"/>
  <c r="AX57" i="9"/>
  <c r="AX58" i="9"/>
  <c r="AX59" i="9"/>
  <c r="AX60" i="9"/>
  <c r="AX61" i="9"/>
  <c r="AX62" i="9"/>
  <c r="AX63" i="9"/>
  <c r="AX64" i="9"/>
  <c r="AX65" i="9"/>
  <c r="AX66" i="9"/>
  <c r="AX67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29" i="9"/>
  <c r="AW30" i="9"/>
  <c r="AW31" i="9"/>
  <c r="AW32" i="9"/>
  <c r="AW33" i="9"/>
  <c r="AW34" i="9"/>
  <c r="AW35" i="9"/>
  <c r="AW36" i="9"/>
  <c r="AW37" i="9"/>
  <c r="AW38" i="9"/>
  <c r="AW39" i="9"/>
  <c r="AW40" i="9"/>
  <c r="AW41" i="9"/>
  <c r="AW42" i="9"/>
  <c r="AW43" i="9"/>
  <c r="AW44" i="9"/>
  <c r="AW45" i="9"/>
  <c r="AW46" i="9"/>
  <c r="AW47" i="9"/>
  <c r="AW48" i="9"/>
  <c r="AW49" i="9"/>
  <c r="AW50" i="9"/>
  <c r="AW51" i="9"/>
  <c r="AW52" i="9"/>
  <c r="AW53" i="9"/>
  <c r="AW54" i="9"/>
  <c r="AW55" i="9"/>
  <c r="AW56" i="9"/>
  <c r="AW57" i="9"/>
  <c r="AW58" i="9"/>
  <c r="AW59" i="9"/>
  <c r="AW60" i="9"/>
  <c r="AW61" i="9"/>
  <c r="AW62" i="9"/>
  <c r="AW63" i="9"/>
  <c r="AW64" i="9"/>
  <c r="AW65" i="9"/>
  <c r="AW66" i="9"/>
  <c r="AW67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1" i="9"/>
  <c r="AT32" i="9"/>
  <c r="AT33" i="9"/>
  <c r="AT34" i="9"/>
  <c r="AT35" i="9"/>
  <c r="AT36" i="9"/>
  <c r="AT37" i="9"/>
  <c r="AT38" i="9"/>
  <c r="AT39" i="9"/>
  <c r="AT40" i="9"/>
  <c r="AT41" i="9"/>
  <c r="AT42" i="9"/>
  <c r="AT43" i="9"/>
  <c r="AT44" i="9"/>
  <c r="AT45" i="9"/>
  <c r="AT46" i="9"/>
  <c r="AT47" i="9"/>
  <c r="AT48" i="9"/>
  <c r="AT49" i="9"/>
  <c r="AT50" i="9"/>
  <c r="AT51" i="9"/>
  <c r="AT52" i="9"/>
  <c r="AT53" i="9"/>
  <c r="AT54" i="9"/>
  <c r="AT55" i="9"/>
  <c r="AT56" i="9"/>
  <c r="AT57" i="9"/>
  <c r="AT58" i="9"/>
  <c r="AT59" i="9"/>
  <c r="AT60" i="9"/>
  <c r="AT61" i="9"/>
  <c r="AT62" i="9"/>
  <c r="AT63" i="9"/>
  <c r="AT64" i="9"/>
  <c r="AT65" i="9"/>
  <c r="AT66" i="9"/>
  <c r="AT67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1" i="9"/>
  <c r="AS32" i="9"/>
  <c r="AS33" i="9"/>
  <c r="AS34" i="9"/>
  <c r="AS35" i="9"/>
  <c r="AS36" i="9"/>
  <c r="AS37" i="9"/>
  <c r="AS38" i="9"/>
  <c r="AS39" i="9"/>
  <c r="AS40" i="9"/>
  <c r="AS41" i="9"/>
  <c r="AS42" i="9"/>
  <c r="AS43" i="9"/>
  <c r="AS44" i="9"/>
  <c r="AS45" i="9"/>
  <c r="AS46" i="9"/>
  <c r="AS47" i="9"/>
  <c r="AS48" i="9"/>
  <c r="AS49" i="9"/>
  <c r="AS50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R28" i="9"/>
  <c r="AR29" i="9"/>
  <c r="AR30" i="9"/>
  <c r="AR31" i="9"/>
  <c r="AR32" i="9"/>
  <c r="AR33" i="9"/>
  <c r="AR34" i="9"/>
  <c r="AR35" i="9"/>
  <c r="AR36" i="9"/>
  <c r="AR37" i="9"/>
  <c r="AR38" i="9"/>
  <c r="AR39" i="9"/>
  <c r="AR40" i="9"/>
  <c r="AR41" i="9"/>
  <c r="AR42" i="9"/>
  <c r="AR43" i="9"/>
  <c r="AR44" i="9"/>
  <c r="AR45" i="9"/>
  <c r="AR46" i="9"/>
  <c r="AR47" i="9"/>
  <c r="AR48" i="9"/>
  <c r="AR49" i="9"/>
  <c r="AR50" i="9"/>
  <c r="AR51" i="9"/>
  <c r="AR52" i="9"/>
  <c r="AR53" i="9"/>
  <c r="AR54" i="9"/>
  <c r="AR55" i="9"/>
  <c r="AR56" i="9"/>
  <c r="AR57" i="9"/>
  <c r="AR58" i="9"/>
  <c r="AR59" i="9"/>
  <c r="AR60" i="9"/>
  <c r="AR61" i="9"/>
  <c r="AR62" i="9"/>
  <c r="AR63" i="9"/>
  <c r="AR64" i="9"/>
  <c r="AR65" i="9"/>
  <c r="AR66" i="9"/>
  <c r="AR67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41" i="9"/>
  <c r="AO42" i="9"/>
  <c r="AO43" i="9"/>
  <c r="AO44" i="9"/>
  <c r="AO45" i="9"/>
  <c r="AO46" i="9"/>
  <c r="AO47" i="9"/>
  <c r="AO48" i="9"/>
  <c r="AO49" i="9"/>
  <c r="AO50" i="9"/>
  <c r="AO51" i="9"/>
  <c r="AO52" i="9"/>
  <c r="AO53" i="9"/>
  <c r="AO54" i="9"/>
  <c r="AO55" i="9"/>
  <c r="AO56" i="9"/>
  <c r="AO57" i="9"/>
  <c r="AO58" i="9"/>
  <c r="AO59" i="9"/>
  <c r="AO60" i="9"/>
  <c r="AO61" i="9"/>
  <c r="AO62" i="9"/>
  <c r="AO63" i="9"/>
  <c r="AO64" i="9"/>
  <c r="AO65" i="9"/>
  <c r="AO66" i="9"/>
  <c r="AO67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N39" i="9"/>
  <c r="AN40" i="9"/>
  <c r="AN41" i="9"/>
  <c r="AN42" i="9"/>
  <c r="AN43" i="9"/>
  <c r="AN44" i="9"/>
  <c r="AN45" i="9"/>
  <c r="AN46" i="9"/>
  <c r="AN47" i="9"/>
  <c r="AN48" i="9"/>
  <c r="AN49" i="9"/>
  <c r="AN50" i="9"/>
  <c r="AN51" i="9"/>
  <c r="AN52" i="9"/>
  <c r="AN53" i="9"/>
  <c r="AN54" i="9"/>
  <c r="AN55" i="9"/>
  <c r="AN56" i="9"/>
  <c r="AN57" i="9"/>
  <c r="AN58" i="9"/>
  <c r="AN59" i="9"/>
  <c r="AN60" i="9"/>
  <c r="AN61" i="9"/>
  <c r="AN62" i="9"/>
  <c r="AN63" i="9"/>
  <c r="AN64" i="9"/>
  <c r="AN65" i="9"/>
  <c r="AN66" i="9"/>
  <c r="AN67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1" i="9"/>
  <c r="AM32" i="9"/>
  <c r="AM33" i="9"/>
  <c r="AM34" i="9"/>
  <c r="AM35" i="9"/>
  <c r="AM36" i="9"/>
  <c r="AM37" i="9"/>
  <c r="AM38" i="9"/>
  <c r="AM39" i="9"/>
  <c r="AM40" i="9"/>
  <c r="AM41" i="9"/>
  <c r="AM42" i="9"/>
  <c r="AM43" i="9"/>
  <c r="AM44" i="9"/>
  <c r="AM45" i="9"/>
  <c r="AM46" i="9"/>
  <c r="AM47" i="9"/>
  <c r="AM48" i="9"/>
  <c r="AM49" i="9"/>
  <c r="AM50" i="9"/>
  <c r="AM51" i="9"/>
  <c r="AM52" i="9"/>
  <c r="AM53" i="9"/>
  <c r="AM54" i="9"/>
  <c r="AM55" i="9"/>
  <c r="AM56" i="9"/>
  <c r="AM57" i="9"/>
  <c r="AM58" i="9"/>
  <c r="AM59" i="9"/>
  <c r="AM60" i="9"/>
  <c r="AM61" i="9"/>
  <c r="AM62" i="9"/>
  <c r="AM63" i="9"/>
  <c r="AM64" i="9"/>
  <c r="AM65" i="9"/>
  <c r="AM66" i="9"/>
  <c r="AM67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J47" i="9"/>
  <c r="AJ48" i="9"/>
  <c r="AJ49" i="9"/>
  <c r="AJ50" i="9"/>
  <c r="AJ51" i="9"/>
  <c r="AJ52" i="9"/>
  <c r="AJ53" i="9"/>
  <c r="AJ54" i="9"/>
  <c r="AJ55" i="9"/>
  <c r="AJ56" i="9"/>
  <c r="AJ57" i="9"/>
  <c r="AJ58" i="9"/>
  <c r="AJ59" i="9"/>
  <c r="AJ60" i="9"/>
  <c r="AJ61" i="9"/>
  <c r="AJ62" i="9"/>
  <c r="AJ63" i="9"/>
  <c r="AJ64" i="9"/>
  <c r="AJ65" i="9"/>
  <c r="AJ66" i="9"/>
  <c r="AJ67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1" i="9"/>
  <c r="AI32" i="9"/>
  <c r="AI33" i="9"/>
  <c r="AI34" i="9"/>
  <c r="AI35" i="9"/>
  <c r="AI36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I49" i="9"/>
  <c r="AI50" i="9"/>
  <c r="AI51" i="9"/>
  <c r="AI52" i="9"/>
  <c r="AI53" i="9"/>
  <c r="AI54" i="9"/>
  <c r="AI55" i="9"/>
  <c r="AI56" i="9"/>
  <c r="AI57" i="9"/>
  <c r="AI58" i="9"/>
  <c r="AI59" i="9"/>
  <c r="AI60" i="9"/>
  <c r="AI61" i="9"/>
  <c r="AI62" i="9"/>
  <c r="AI63" i="9"/>
  <c r="AI64" i="9"/>
  <c r="AI65" i="9"/>
  <c r="AI66" i="9"/>
  <c r="AI67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H55" i="9"/>
  <c r="AH56" i="9"/>
  <c r="AH57" i="9"/>
  <c r="AH58" i="9"/>
  <c r="AH59" i="9"/>
  <c r="AH60" i="9"/>
  <c r="AH61" i="9"/>
  <c r="AH62" i="9"/>
  <c r="AH63" i="9"/>
  <c r="AH64" i="9"/>
  <c r="AH65" i="9"/>
  <c r="AH66" i="9"/>
  <c r="AH67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Z67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Y67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U67" i="9"/>
  <c r="T67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P67" i="9"/>
  <c r="O67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E67" i="9"/>
  <c r="D67" i="9"/>
  <c r="C67" i="9"/>
  <c r="B67" i="9"/>
  <c r="A67" i="9"/>
  <c r="Z66" i="9"/>
  <c r="Y66" i="9"/>
  <c r="U66" i="9"/>
  <c r="T66" i="9"/>
  <c r="E66" i="9"/>
  <c r="D66" i="9"/>
  <c r="C66" i="9"/>
  <c r="B66" i="9"/>
  <c r="A66" i="9"/>
  <c r="Z65" i="9"/>
  <c r="Y65" i="9"/>
  <c r="U65" i="9"/>
  <c r="T65" i="9"/>
  <c r="E65" i="9"/>
  <c r="D65" i="9"/>
  <c r="C65" i="9"/>
  <c r="B65" i="9"/>
  <c r="A65" i="9"/>
  <c r="Z64" i="9"/>
  <c r="Y64" i="9"/>
  <c r="U64" i="9"/>
  <c r="T64" i="9"/>
  <c r="E64" i="9"/>
  <c r="D64" i="9"/>
  <c r="C64" i="9"/>
  <c r="B64" i="9"/>
  <c r="A64" i="9"/>
  <c r="Z63" i="9"/>
  <c r="Y63" i="9"/>
  <c r="U63" i="9"/>
  <c r="T63" i="9"/>
  <c r="E63" i="9"/>
  <c r="D63" i="9"/>
  <c r="C63" i="9"/>
  <c r="B63" i="9"/>
  <c r="A63" i="9"/>
  <c r="Z62" i="9"/>
  <c r="Y62" i="9"/>
  <c r="U62" i="9"/>
  <c r="T62" i="9"/>
  <c r="E62" i="9"/>
  <c r="D62" i="9"/>
  <c r="C62" i="9"/>
  <c r="B62" i="9"/>
  <c r="A62" i="9"/>
  <c r="Z61" i="9"/>
  <c r="Y61" i="9"/>
  <c r="U61" i="9"/>
  <c r="T61" i="9"/>
  <c r="E61" i="9"/>
  <c r="D61" i="9"/>
  <c r="C61" i="9"/>
  <c r="B61" i="9"/>
  <c r="A61" i="9"/>
  <c r="Z60" i="9"/>
  <c r="Y60" i="9"/>
  <c r="U60" i="9"/>
  <c r="T60" i="9"/>
  <c r="E60" i="9"/>
  <c r="D60" i="9"/>
  <c r="C60" i="9"/>
  <c r="B60" i="9"/>
  <c r="A60" i="9"/>
  <c r="Z59" i="9"/>
  <c r="Y59" i="9"/>
  <c r="U59" i="9"/>
  <c r="T59" i="9"/>
  <c r="E59" i="9"/>
  <c r="D59" i="9"/>
  <c r="C59" i="9"/>
  <c r="B59" i="9"/>
  <c r="A59" i="9"/>
  <c r="Z58" i="9"/>
  <c r="Y58" i="9"/>
  <c r="U58" i="9"/>
  <c r="T58" i="9"/>
  <c r="E58" i="9"/>
  <c r="D58" i="9"/>
  <c r="C58" i="9"/>
  <c r="B58" i="9"/>
  <c r="A58" i="9"/>
  <c r="Z57" i="9"/>
  <c r="Y57" i="9"/>
  <c r="U57" i="9"/>
  <c r="T57" i="9"/>
  <c r="E57" i="9"/>
  <c r="D57" i="9"/>
  <c r="C57" i="9"/>
  <c r="B57" i="9"/>
  <c r="A57" i="9"/>
  <c r="Z56" i="9"/>
  <c r="Y56" i="9"/>
  <c r="U56" i="9"/>
  <c r="T56" i="9"/>
  <c r="E56" i="9"/>
  <c r="D56" i="9"/>
  <c r="C56" i="9"/>
  <c r="B56" i="9"/>
  <c r="A56" i="9"/>
  <c r="Z55" i="9"/>
  <c r="Y55" i="9"/>
  <c r="U55" i="9"/>
  <c r="T55" i="9"/>
  <c r="E55" i="9"/>
  <c r="D55" i="9"/>
  <c r="C55" i="9"/>
  <c r="B55" i="9"/>
  <c r="A55" i="9"/>
  <c r="Z54" i="9"/>
  <c r="Y54" i="9"/>
  <c r="U54" i="9"/>
  <c r="T54" i="9"/>
  <c r="E54" i="9"/>
  <c r="D54" i="9"/>
  <c r="C54" i="9"/>
  <c r="B54" i="9"/>
  <c r="A54" i="9"/>
  <c r="Z53" i="9"/>
  <c r="Y53" i="9"/>
  <c r="U53" i="9"/>
  <c r="T53" i="9"/>
  <c r="E53" i="9"/>
  <c r="D53" i="9"/>
  <c r="C53" i="9"/>
  <c r="B53" i="9"/>
  <c r="A53" i="9"/>
  <c r="Z52" i="9"/>
  <c r="Y52" i="9"/>
  <c r="U52" i="9"/>
  <c r="T52" i="9"/>
  <c r="E52" i="9"/>
  <c r="D52" i="9"/>
  <c r="C52" i="9"/>
  <c r="B52" i="9"/>
  <c r="A52" i="9"/>
  <c r="Z51" i="9"/>
  <c r="Y51" i="9"/>
  <c r="U51" i="9"/>
  <c r="T51" i="9"/>
  <c r="E51" i="9"/>
  <c r="D51" i="9"/>
  <c r="C51" i="9"/>
  <c r="B51" i="9"/>
  <c r="A51" i="9"/>
  <c r="Z50" i="9"/>
  <c r="Y50" i="9"/>
  <c r="U50" i="9"/>
  <c r="T50" i="9"/>
  <c r="E50" i="9"/>
  <c r="D50" i="9"/>
  <c r="C50" i="9"/>
  <c r="B50" i="9"/>
  <c r="A50" i="9"/>
  <c r="Z49" i="9"/>
  <c r="Y49" i="9"/>
  <c r="U49" i="9"/>
  <c r="T49" i="9"/>
  <c r="E49" i="9"/>
  <c r="D49" i="9"/>
  <c r="C49" i="9"/>
  <c r="B49" i="9"/>
  <c r="A49" i="9"/>
  <c r="Z48" i="9"/>
  <c r="Y48" i="9"/>
  <c r="U48" i="9"/>
  <c r="T48" i="9"/>
  <c r="E48" i="9"/>
  <c r="D48" i="9"/>
  <c r="C48" i="9"/>
  <c r="B48" i="9"/>
  <c r="A48" i="9"/>
  <c r="Z47" i="9"/>
  <c r="Y47" i="9"/>
  <c r="U47" i="9"/>
  <c r="T47" i="9"/>
  <c r="E47" i="9"/>
  <c r="D47" i="9"/>
  <c r="C47" i="9"/>
  <c r="B47" i="9"/>
  <c r="A47" i="9"/>
  <c r="Z46" i="9"/>
  <c r="Y46" i="9"/>
  <c r="U46" i="9"/>
  <c r="T46" i="9"/>
  <c r="E46" i="9"/>
  <c r="D46" i="9"/>
  <c r="C46" i="9"/>
  <c r="B46" i="9"/>
  <c r="A46" i="9"/>
  <c r="Z45" i="9"/>
  <c r="Y45" i="9"/>
  <c r="U45" i="9"/>
  <c r="T45" i="9"/>
  <c r="E45" i="9"/>
  <c r="D45" i="9"/>
  <c r="C45" i="9"/>
  <c r="B45" i="9"/>
  <c r="A45" i="9"/>
  <c r="Z44" i="9"/>
  <c r="Y44" i="9"/>
  <c r="U44" i="9"/>
  <c r="T44" i="9"/>
  <c r="E44" i="9"/>
  <c r="D44" i="9"/>
  <c r="C44" i="9"/>
  <c r="B44" i="9"/>
  <c r="A44" i="9"/>
  <c r="Z43" i="9"/>
  <c r="Y43" i="9"/>
  <c r="U43" i="9"/>
  <c r="T43" i="9"/>
  <c r="E43" i="9"/>
  <c r="D43" i="9"/>
  <c r="C43" i="9"/>
  <c r="B43" i="9"/>
  <c r="A43" i="9"/>
  <c r="Z42" i="9"/>
  <c r="Y42" i="9"/>
  <c r="U42" i="9"/>
  <c r="T42" i="9"/>
  <c r="E42" i="9"/>
  <c r="D42" i="9"/>
  <c r="C42" i="9"/>
  <c r="B42" i="9"/>
  <c r="A42" i="9"/>
  <c r="Z41" i="9"/>
  <c r="Y41" i="9"/>
  <c r="U41" i="9"/>
  <c r="T41" i="9"/>
  <c r="E41" i="9"/>
  <c r="D41" i="9"/>
  <c r="C41" i="9"/>
  <c r="B41" i="9"/>
  <c r="A41" i="9"/>
  <c r="Z40" i="9"/>
  <c r="Y40" i="9"/>
  <c r="U40" i="9"/>
  <c r="T40" i="9"/>
  <c r="E40" i="9"/>
  <c r="D40" i="9"/>
  <c r="C40" i="9"/>
  <c r="B40" i="9"/>
  <c r="A40" i="9"/>
  <c r="Z39" i="9"/>
  <c r="Y39" i="9"/>
  <c r="U39" i="9"/>
  <c r="T39" i="9"/>
  <c r="E39" i="9"/>
  <c r="D39" i="9"/>
  <c r="C39" i="9"/>
  <c r="B39" i="9"/>
  <c r="A39" i="9"/>
  <c r="Z38" i="9"/>
  <c r="Y38" i="9"/>
  <c r="U38" i="9"/>
  <c r="T38" i="9"/>
  <c r="E38" i="9"/>
  <c r="D38" i="9"/>
  <c r="C38" i="9"/>
  <c r="B38" i="9"/>
  <c r="A38" i="9"/>
  <c r="Z37" i="9"/>
  <c r="Y37" i="9"/>
  <c r="U37" i="9"/>
  <c r="T37" i="9"/>
  <c r="E37" i="9"/>
  <c r="D37" i="9"/>
  <c r="C37" i="9"/>
  <c r="B37" i="9"/>
  <c r="A37" i="9"/>
  <c r="Z36" i="9"/>
  <c r="Y36" i="9"/>
  <c r="U36" i="9"/>
  <c r="T36" i="9"/>
  <c r="E36" i="9"/>
  <c r="D36" i="9"/>
  <c r="C36" i="9"/>
  <c r="B36" i="9"/>
  <c r="A36" i="9"/>
  <c r="Z35" i="9"/>
  <c r="Y35" i="9"/>
  <c r="U35" i="9"/>
  <c r="T35" i="9"/>
  <c r="E35" i="9"/>
  <c r="D35" i="9"/>
  <c r="C35" i="9"/>
  <c r="B35" i="9"/>
  <c r="A35" i="9"/>
  <c r="Z34" i="9"/>
  <c r="Y34" i="9"/>
  <c r="U34" i="9"/>
  <c r="T34" i="9"/>
  <c r="E34" i="9"/>
  <c r="D34" i="9"/>
  <c r="C34" i="9"/>
  <c r="B34" i="9"/>
  <c r="A34" i="9"/>
  <c r="Z33" i="9"/>
  <c r="Y33" i="9"/>
  <c r="U33" i="9"/>
  <c r="T33" i="9"/>
  <c r="E33" i="9"/>
  <c r="D33" i="9"/>
  <c r="C33" i="9"/>
  <c r="B33" i="9"/>
  <c r="A33" i="9"/>
  <c r="Z32" i="9"/>
  <c r="Y32" i="9"/>
  <c r="U32" i="9"/>
  <c r="T32" i="9"/>
  <c r="E32" i="9"/>
  <c r="D32" i="9"/>
  <c r="C32" i="9"/>
  <c r="B32" i="9"/>
  <c r="A32" i="9"/>
  <c r="Z31" i="9"/>
  <c r="Y31" i="9"/>
  <c r="U31" i="9"/>
  <c r="T31" i="9"/>
  <c r="E31" i="9"/>
  <c r="D31" i="9"/>
  <c r="C31" i="9"/>
  <c r="B31" i="9"/>
  <c r="A31" i="9"/>
  <c r="Z30" i="9"/>
  <c r="Y30" i="9"/>
  <c r="U30" i="9"/>
  <c r="T30" i="9"/>
  <c r="E30" i="9"/>
  <c r="D30" i="9"/>
  <c r="C30" i="9"/>
  <c r="B30" i="9"/>
  <c r="A30" i="9"/>
  <c r="Z29" i="9"/>
  <c r="Y29" i="9"/>
  <c r="U29" i="9"/>
  <c r="T29" i="9"/>
  <c r="E29" i="9"/>
  <c r="D29" i="9"/>
  <c r="C29" i="9"/>
  <c r="B29" i="9"/>
  <c r="A29" i="9"/>
  <c r="Z28" i="9"/>
  <c r="Y28" i="9"/>
  <c r="U28" i="9"/>
  <c r="T28" i="9"/>
  <c r="E28" i="9"/>
  <c r="D28" i="9"/>
  <c r="C28" i="9"/>
  <c r="B28" i="9"/>
  <c r="A28" i="9"/>
  <c r="Z27" i="9"/>
  <c r="Y27" i="9"/>
  <c r="U27" i="9"/>
  <c r="T27" i="9"/>
  <c r="E27" i="9"/>
  <c r="D27" i="9"/>
  <c r="C27" i="9"/>
  <c r="B27" i="9"/>
  <c r="A27" i="9"/>
  <c r="Z26" i="9"/>
  <c r="Y26" i="9"/>
  <c r="U26" i="9"/>
  <c r="T26" i="9"/>
  <c r="E26" i="9"/>
  <c r="D26" i="9"/>
  <c r="C26" i="9"/>
  <c r="B26" i="9"/>
  <c r="A26" i="9"/>
  <c r="Z25" i="9"/>
  <c r="Y25" i="9"/>
  <c r="U25" i="9"/>
  <c r="T25" i="9"/>
  <c r="E25" i="9"/>
  <c r="D25" i="9"/>
  <c r="C25" i="9"/>
  <c r="B25" i="9"/>
  <c r="A25" i="9"/>
  <c r="Z24" i="9"/>
  <c r="Y24" i="9"/>
  <c r="U24" i="9"/>
  <c r="T24" i="9"/>
  <c r="E24" i="9"/>
  <c r="D24" i="9"/>
  <c r="C24" i="9"/>
  <c r="B24" i="9"/>
  <c r="A24" i="9"/>
  <c r="Z23" i="9"/>
  <c r="Y23" i="9"/>
  <c r="U23" i="9"/>
  <c r="T23" i="9"/>
  <c r="E23" i="9"/>
  <c r="D23" i="9"/>
  <c r="C23" i="9"/>
  <c r="B23" i="9"/>
  <c r="A23" i="9"/>
  <c r="Z22" i="9"/>
  <c r="Y22" i="9"/>
  <c r="U22" i="9"/>
  <c r="T22" i="9"/>
  <c r="E22" i="9"/>
  <c r="D22" i="9"/>
  <c r="C22" i="9"/>
  <c r="B22" i="9"/>
  <c r="A22" i="9"/>
  <c r="Z21" i="9"/>
  <c r="Y21" i="9"/>
  <c r="U21" i="9"/>
  <c r="T21" i="9"/>
  <c r="E21" i="9"/>
  <c r="D21" i="9"/>
  <c r="C21" i="9"/>
  <c r="B21" i="9"/>
  <c r="A21" i="9"/>
  <c r="Z20" i="9"/>
  <c r="Y20" i="9"/>
  <c r="U20" i="9"/>
  <c r="T20" i="9"/>
  <c r="E20" i="9"/>
  <c r="D20" i="9"/>
  <c r="C20" i="9"/>
  <c r="B20" i="9"/>
  <c r="A20" i="9"/>
  <c r="Z19" i="9"/>
  <c r="Y19" i="9"/>
  <c r="U19" i="9"/>
  <c r="T19" i="9"/>
  <c r="E19" i="9"/>
  <c r="D19" i="9"/>
  <c r="C19" i="9"/>
  <c r="B19" i="9"/>
  <c r="A19" i="9"/>
  <c r="Z18" i="9"/>
  <c r="Y18" i="9"/>
  <c r="U18" i="9"/>
  <c r="T18" i="9"/>
  <c r="E18" i="9"/>
  <c r="D18" i="9"/>
  <c r="C18" i="9"/>
  <c r="B18" i="9"/>
  <c r="A18" i="9"/>
  <c r="Z17" i="9"/>
  <c r="Y17" i="9"/>
  <c r="U17" i="9"/>
  <c r="T17" i="9"/>
  <c r="E17" i="9"/>
  <c r="D17" i="9"/>
  <c r="C17" i="9"/>
  <c r="B17" i="9"/>
  <c r="A17" i="9"/>
  <c r="Z16" i="9"/>
  <c r="Y16" i="9"/>
  <c r="U16" i="9"/>
  <c r="T16" i="9"/>
  <c r="E16" i="9"/>
  <c r="D16" i="9"/>
  <c r="C16" i="9"/>
  <c r="B16" i="9"/>
  <c r="A16" i="9"/>
  <c r="E15" i="9"/>
  <c r="D15" i="9"/>
  <c r="C15" i="9"/>
  <c r="B15" i="9"/>
  <c r="A15" i="9"/>
  <c r="D11" i="9"/>
  <c r="D12" i="9"/>
  <c r="E10" i="9"/>
  <c r="D9" i="9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T67" i="7"/>
  <c r="D4" i="7"/>
  <c r="D3" i="7"/>
  <c r="D2" i="7"/>
  <c r="D1" i="7"/>
  <c r="D10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U67" i="7"/>
  <c r="T54" i="7"/>
  <c r="U54" i="7"/>
  <c r="T55" i="7"/>
  <c r="U55" i="7"/>
  <c r="T56" i="7"/>
  <c r="U56" i="7"/>
  <c r="T57" i="7"/>
  <c r="U57" i="7"/>
  <c r="T58" i="7"/>
  <c r="U58" i="7"/>
  <c r="T59" i="7"/>
  <c r="U59" i="7"/>
  <c r="T60" i="7"/>
  <c r="U60" i="7"/>
  <c r="T61" i="7"/>
  <c r="U61" i="7"/>
  <c r="T62" i="7"/>
  <c r="U62" i="7"/>
  <c r="T63" i="7"/>
  <c r="U63" i="7"/>
  <c r="T64" i="7"/>
  <c r="U64" i="7"/>
  <c r="T65" i="7"/>
  <c r="U65" i="7"/>
  <c r="T66" i="7"/>
  <c r="U66" i="7"/>
  <c r="T32" i="7"/>
  <c r="U32" i="7"/>
  <c r="T33" i="7"/>
  <c r="U33" i="7"/>
  <c r="T34" i="7"/>
  <c r="U34" i="7"/>
  <c r="T35" i="7"/>
  <c r="U35" i="7"/>
  <c r="T36" i="7"/>
  <c r="U36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45" i="7"/>
  <c r="U45" i="7"/>
  <c r="T46" i="7"/>
  <c r="U46" i="7"/>
  <c r="T47" i="7"/>
  <c r="U47" i="7"/>
  <c r="T48" i="7"/>
  <c r="U48" i="7"/>
  <c r="T49" i="7"/>
  <c r="U49" i="7"/>
  <c r="T50" i="7"/>
  <c r="U50" i="7"/>
  <c r="T51" i="7"/>
  <c r="U51" i="7"/>
  <c r="T52" i="7"/>
  <c r="U52" i="7"/>
  <c r="T53" i="7"/>
  <c r="U53" i="7"/>
  <c r="T19" i="7"/>
  <c r="U19" i="7"/>
  <c r="T20" i="7"/>
  <c r="U20" i="7"/>
  <c r="T21" i="7"/>
  <c r="U21" i="7"/>
  <c r="T22" i="7"/>
  <c r="U22" i="7"/>
  <c r="T23" i="7"/>
  <c r="U23" i="7"/>
  <c r="T24" i="7"/>
  <c r="U24" i="7"/>
  <c r="T25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U18" i="7"/>
  <c r="T18" i="7"/>
  <c r="U17" i="7"/>
  <c r="T17" i="7"/>
  <c r="T16" i="7"/>
  <c r="BD17" i="7"/>
  <c r="AY17" i="7"/>
  <c r="AT17" i="7"/>
  <c r="AO17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J16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H58" i="7"/>
  <c r="AI58" i="7"/>
  <c r="AJ58" i="7"/>
  <c r="AH59" i="7"/>
  <c r="AI59" i="7"/>
  <c r="AJ59" i="7"/>
  <c r="AH60" i="7"/>
  <c r="AI60" i="7"/>
  <c r="AJ60" i="7"/>
  <c r="AH61" i="7"/>
  <c r="AI61" i="7"/>
  <c r="AJ61" i="7"/>
  <c r="AH62" i="7"/>
  <c r="AI62" i="7"/>
  <c r="AJ62" i="7"/>
  <c r="AH63" i="7"/>
  <c r="AI63" i="7"/>
  <c r="AJ63" i="7"/>
  <c r="AH64" i="7"/>
  <c r="AI64" i="7"/>
  <c r="AJ64" i="7"/>
  <c r="AH65" i="7"/>
  <c r="AI65" i="7"/>
  <c r="AJ65" i="7"/>
  <c r="AH66" i="7"/>
  <c r="AI66" i="7"/>
  <c r="AJ66" i="7"/>
  <c r="AH67" i="7"/>
  <c r="AI67" i="7"/>
  <c r="AJ67" i="7"/>
  <c r="AC16" i="7"/>
  <c r="AC17" i="7"/>
  <c r="AC18" i="7"/>
  <c r="AC19" i="7"/>
  <c r="AC20" i="7"/>
  <c r="AC21" i="7"/>
  <c r="AC22" i="7"/>
  <c r="AC23" i="7"/>
  <c r="AC24" i="7"/>
  <c r="AC25" i="7"/>
  <c r="AC26" i="7"/>
  <c r="AD16" i="7"/>
  <c r="AD17" i="7"/>
  <c r="AD18" i="7"/>
  <c r="AD19" i="7"/>
  <c r="AD20" i="7"/>
  <c r="AD21" i="7"/>
  <c r="AD22" i="7"/>
  <c r="AD23" i="7"/>
  <c r="AD24" i="7"/>
  <c r="AD25" i="7"/>
  <c r="AD26" i="7"/>
  <c r="AE17" i="7"/>
  <c r="AE18" i="7"/>
  <c r="AE19" i="7"/>
  <c r="AE20" i="7"/>
  <c r="AE21" i="7"/>
  <c r="AE22" i="7"/>
  <c r="AE23" i="7"/>
  <c r="AE24" i="7"/>
  <c r="AE25" i="7"/>
  <c r="AE26" i="7"/>
  <c r="AC27" i="7"/>
  <c r="AD27" i="7"/>
  <c r="AE27" i="7"/>
  <c r="AC28" i="7"/>
  <c r="AD28" i="7"/>
  <c r="AE28" i="7"/>
  <c r="AC29" i="7"/>
  <c r="AD29" i="7"/>
  <c r="AE29" i="7"/>
  <c r="AC30" i="7"/>
  <c r="AD30" i="7"/>
  <c r="AE30" i="7"/>
  <c r="AC31" i="7"/>
  <c r="AD31" i="7"/>
  <c r="AE31" i="7"/>
  <c r="AC32" i="7"/>
  <c r="AD32" i="7"/>
  <c r="AE32" i="7"/>
  <c r="AC33" i="7"/>
  <c r="AD33" i="7"/>
  <c r="AE33" i="7"/>
  <c r="AC34" i="7"/>
  <c r="AD34" i="7"/>
  <c r="AE34" i="7"/>
  <c r="AC35" i="7"/>
  <c r="AD35" i="7"/>
  <c r="AE35" i="7"/>
  <c r="AC36" i="7"/>
  <c r="AD36" i="7"/>
  <c r="AE36" i="7"/>
  <c r="AC37" i="7"/>
  <c r="AD37" i="7"/>
  <c r="AE37" i="7"/>
  <c r="AC38" i="7"/>
  <c r="AD38" i="7"/>
  <c r="AE38" i="7"/>
  <c r="AC39" i="7"/>
  <c r="AD39" i="7"/>
  <c r="AE39" i="7"/>
  <c r="AC40" i="7"/>
  <c r="AD40" i="7"/>
  <c r="AE40" i="7"/>
  <c r="AC41" i="7"/>
  <c r="AD41" i="7"/>
  <c r="AE41" i="7"/>
  <c r="AC42" i="7"/>
  <c r="AD42" i="7"/>
  <c r="AE42" i="7"/>
  <c r="AC43" i="7"/>
  <c r="AD43" i="7"/>
  <c r="AE43" i="7"/>
  <c r="AC44" i="7"/>
  <c r="AD44" i="7"/>
  <c r="AE44" i="7"/>
  <c r="AC45" i="7"/>
  <c r="AD45" i="7"/>
  <c r="AE45" i="7"/>
  <c r="AC46" i="7"/>
  <c r="AD46" i="7"/>
  <c r="AE46" i="7"/>
  <c r="AC47" i="7"/>
  <c r="AD47" i="7"/>
  <c r="AE47" i="7"/>
  <c r="AC48" i="7"/>
  <c r="AD48" i="7"/>
  <c r="AE48" i="7"/>
  <c r="AC49" i="7"/>
  <c r="AD49" i="7"/>
  <c r="AE49" i="7"/>
  <c r="AC50" i="7"/>
  <c r="AD50" i="7"/>
  <c r="AE50" i="7"/>
  <c r="AC51" i="7"/>
  <c r="AD51" i="7"/>
  <c r="AE51" i="7"/>
  <c r="AC52" i="7"/>
  <c r="AD52" i="7"/>
  <c r="AE52" i="7"/>
  <c r="AC53" i="7"/>
  <c r="AD53" i="7"/>
  <c r="AE53" i="7"/>
  <c r="AC54" i="7"/>
  <c r="AD54" i="7"/>
  <c r="AE54" i="7"/>
  <c r="AC55" i="7"/>
  <c r="AD55" i="7"/>
  <c r="AE55" i="7"/>
  <c r="AC56" i="7"/>
  <c r="AD56" i="7"/>
  <c r="AE56" i="7"/>
  <c r="AC57" i="7"/>
  <c r="AD57" i="7"/>
  <c r="AE57" i="7"/>
  <c r="AC58" i="7"/>
  <c r="AD58" i="7"/>
  <c r="AE58" i="7"/>
  <c r="AC59" i="7"/>
  <c r="AD59" i="7"/>
  <c r="AE59" i="7"/>
  <c r="AC60" i="7"/>
  <c r="AD60" i="7"/>
  <c r="AE60" i="7"/>
  <c r="AC61" i="7"/>
  <c r="AD61" i="7"/>
  <c r="AE61" i="7"/>
  <c r="AC62" i="7"/>
  <c r="AD62" i="7"/>
  <c r="AE62" i="7"/>
  <c r="AC63" i="7"/>
  <c r="AD63" i="7"/>
  <c r="AE63" i="7"/>
  <c r="AC64" i="7"/>
  <c r="AD64" i="7"/>
  <c r="AE64" i="7"/>
  <c r="AC65" i="7"/>
  <c r="AD65" i="7"/>
  <c r="AE65" i="7"/>
  <c r="AC66" i="7"/>
  <c r="AD66" i="7"/>
  <c r="AE66" i="7"/>
  <c r="AC67" i="7"/>
  <c r="AD67" i="7"/>
  <c r="AE67" i="7"/>
  <c r="Y17" i="7"/>
  <c r="Y16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Y51" i="7"/>
  <c r="Z51" i="7"/>
  <c r="X52" i="7"/>
  <c r="Y52" i="7"/>
  <c r="Z52" i="7"/>
  <c r="X53" i="7"/>
  <c r="Y53" i="7"/>
  <c r="Z53" i="7"/>
  <c r="X54" i="7"/>
  <c r="Y54" i="7"/>
  <c r="Z54" i="7"/>
  <c r="X55" i="7"/>
  <c r="Y55" i="7"/>
  <c r="Z55" i="7"/>
  <c r="X56" i="7"/>
  <c r="Y56" i="7"/>
  <c r="Z56" i="7"/>
  <c r="X57" i="7"/>
  <c r="Y57" i="7"/>
  <c r="Z57" i="7"/>
  <c r="X58" i="7"/>
  <c r="Y58" i="7"/>
  <c r="Z58" i="7"/>
  <c r="X59" i="7"/>
  <c r="Y59" i="7"/>
  <c r="Z59" i="7"/>
  <c r="X60" i="7"/>
  <c r="Y60" i="7"/>
  <c r="Z60" i="7"/>
  <c r="X61" i="7"/>
  <c r="Y61" i="7"/>
  <c r="Z61" i="7"/>
  <c r="X62" i="7"/>
  <c r="Y62" i="7"/>
  <c r="Z62" i="7"/>
  <c r="X63" i="7"/>
  <c r="Y63" i="7"/>
  <c r="Z63" i="7"/>
  <c r="X64" i="7"/>
  <c r="Y64" i="7"/>
  <c r="Z64" i="7"/>
  <c r="X65" i="7"/>
  <c r="Y65" i="7"/>
  <c r="Z65" i="7"/>
  <c r="X66" i="7"/>
  <c r="Y66" i="7"/>
  <c r="Z66" i="7"/>
  <c r="X67" i="7"/>
  <c r="Y67" i="7"/>
  <c r="Z67" i="7"/>
  <c r="Y30" i="7"/>
  <c r="Z30" i="7"/>
  <c r="Y31" i="7"/>
  <c r="Z31" i="7"/>
  <c r="Y32" i="7"/>
  <c r="Z32" i="7"/>
  <c r="Y33" i="7"/>
  <c r="Z33" i="7"/>
  <c r="Y34" i="7"/>
  <c r="Z34" i="7"/>
  <c r="Y35" i="7"/>
  <c r="Z35" i="7"/>
  <c r="Y36" i="7"/>
  <c r="Z36" i="7"/>
  <c r="Y37" i="7"/>
  <c r="Z37" i="7"/>
  <c r="Y38" i="7"/>
  <c r="Z38" i="7"/>
  <c r="Y39" i="7"/>
  <c r="Z39" i="7"/>
  <c r="Y40" i="7"/>
  <c r="Z40" i="7"/>
  <c r="Y41" i="7"/>
  <c r="Z41" i="7"/>
  <c r="Y42" i="7"/>
  <c r="Z42" i="7"/>
  <c r="Y43" i="7"/>
  <c r="Z43" i="7"/>
  <c r="Y44" i="7"/>
  <c r="Z44" i="7"/>
  <c r="Y45" i="7"/>
  <c r="Z45" i="7"/>
  <c r="Y46" i="7"/>
  <c r="Z46" i="7"/>
  <c r="Y47" i="7"/>
  <c r="Z47" i="7"/>
  <c r="Y48" i="7"/>
  <c r="Z48" i="7"/>
  <c r="Y49" i="7"/>
  <c r="Z49" i="7"/>
  <c r="Y50" i="7"/>
  <c r="Z50" i="7"/>
  <c r="Y18" i="7"/>
  <c r="Z18" i="7"/>
  <c r="Y19" i="7"/>
  <c r="Z19" i="7"/>
  <c r="Y20" i="7"/>
  <c r="Z20" i="7"/>
  <c r="Y21" i="7"/>
  <c r="Z21" i="7"/>
  <c r="Y22" i="7"/>
  <c r="Z22" i="7"/>
  <c r="Y23" i="7"/>
  <c r="Z23" i="7"/>
  <c r="Y24" i="7"/>
  <c r="Z24" i="7"/>
  <c r="Y25" i="7"/>
  <c r="Z25" i="7"/>
  <c r="Y26" i="7"/>
  <c r="Z26" i="7"/>
  <c r="Y27" i="7"/>
  <c r="Z27" i="7"/>
  <c r="Y28" i="7"/>
  <c r="Z28" i="7"/>
  <c r="Y29" i="7"/>
  <c r="Z29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52" i="7"/>
  <c r="AX53" i="7"/>
  <c r="AX54" i="7"/>
  <c r="AX55" i="7"/>
  <c r="AX56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54" i="7"/>
  <c r="AY55" i="7"/>
  <c r="AY56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45" i="7"/>
  <c r="BC46" i="7"/>
  <c r="BC47" i="7"/>
  <c r="BC48" i="7"/>
  <c r="BC49" i="7"/>
  <c r="BC50" i="7"/>
  <c r="BC51" i="7"/>
  <c r="BC52" i="7"/>
  <c r="BC53" i="7"/>
  <c r="BC54" i="7"/>
  <c r="BC55" i="7"/>
  <c r="BC56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42" i="7"/>
  <c r="BD43" i="7"/>
  <c r="BD44" i="7"/>
  <c r="BD45" i="7"/>
  <c r="BD46" i="7"/>
  <c r="BD47" i="7"/>
  <c r="BD48" i="7"/>
  <c r="BD49" i="7"/>
  <c r="BD50" i="7"/>
  <c r="BD51" i="7"/>
  <c r="BD52" i="7"/>
  <c r="BD53" i="7"/>
  <c r="BD54" i="7"/>
  <c r="BD55" i="7"/>
  <c r="BD56" i="7"/>
  <c r="AW57" i="7"/>
  <c r="AX57" i="7"/>
  <c r="AY57" i="7"/>
  <c r="BB57" i="7"/>
  <c r="BC57" i="7"/>
  <c r="BD57" i="7"/>
  <c r="AW58" i="7"/>
  <c r="AX58" i="7"/>
  <c r="AY58" i="7"/>
  <c r="BB58" i="7"/>
  <c r="BC58" i="7"/>
  <c r="BD58" i="7"/>
  <c r="AW59" i="7"/>
  <c r="AX59" i="7"/>
  <c r="AY59" i="7"/>
  <c r="BB59" i="7"/>
  <c r="BC59" i="7"/>
  <c r="BD59" i="7"/>
  <c r="AW60" i="7"/>
  <c r="AX60" i="7"/>
  <c r="AY60" i="7"/>
  <c r="BB60" i="7"/>
  <c r="BC60" i="7"/>
  <c r="BD60" i="7"/>
  <c r="AW61" i="7"/>
  <c r="AX61" i="7"/>
  <c r="AY61" i="7"/>
  <c r="BB61" i="7"/>
  <c r="BC61" i="7"/>
  <c r="BD61" i="7"/>
  <c r="AW62" i="7"/>
  <c r="AX62" i="7"/>
  <c r="AY62" i="7"/>
  <c r="BB62" i="7"/>
  <c r="BC62" i="7"/>
  <c r="BD62" i="7"/>
  <c r="AW63" i="7"/>
  <c r="AX63" i="7"/>
  <c r="AY63" i="7"/>
  <c r="BB63" i="7"/>
  <c r="BC63" i="7"/>
  <c r="BD63" i="7"/>
  <c r="AW64" i="7"/>
  <c r="AX64" i="7"/>
  <c r="AY64" i="7"/>
  <c r="BB64" i="7"/>
  <c r="BC64" i="7"/>
  <c r="BD64" i="7"/>
  <c r="AW65" i="7"/>
  <c r="AX65" i="7"/>
  <c r="AY65" i="7"/>
  <c r="BB65" i="7"/>
  <c r="BC65" i="7"/>
  <c r="BD65" i="7"/>
  <c r="AW66" i="7"/>
  <c r="AX66" i="7"/>
  <c r="AY66" i="7"/>
  <c r="BB66" i="7"/>
  <c r="BC66" i="7"/>
  <c r="BD66" i="7"/>
  <c r="AW67" i="7"/>
  <c r="AX67" i="7"/>
  <c r="AY67" i="7"/>
  <c r="BB67" i="7"/>
  <c r="BC67" i="7"/>
  <c r="BD67" i="7"/>
  <c r="I57" i="7"/>
  <c r="J57" i="7"/>
  <c r="K57" i="7"/>
  <c r="N57" i="7"/>
  <c r="AO57" i="7"/>
  <c r="AR57" i="7"/>
  <c r="AS57" i="7"/>
  <c r="AT57" i="7"/>
  <c r="I58" i="7"/>
  <c r="J58" i="7"/>
  <c r="K58" i="7"/>
  <c r="N58" i="7"/>
  <c r="AO58" i="7"/>
  <c r="AR58" i="7"/>
  <c r="AS58" i="7"/>
  <c r="AT58" i="7"/>
  <c r="I59" i="7"/>
  <c r="J59" i="7"/>
  <c r="K59" i="7"/>
  <c r="N59" i="7"/>
  <c r="AO59" i="7"/>
  <c r="AR59" i="7"/>
  <c r="AS59" i="7"/>
  <c r="AT59" i="7"/>
  <c r="I60" i="7"/>
  <c r="J60" i="7"/>
  <c r="K60" i="7"/>
  <c r="N60" i="7"/>
  <c r="AO60" i="7"/>
  <c r="AR60" i="7"/>
  <c r="AS60" i="7"/>
  <c r="AT60" i="7"/>
  <c r="I61" i="7"/>
  <c r="J61" i="7"/>
  <c r="K61" i="7"/>
  <c r="N61" i="7"/>
  <c r="AO61" i="7"/>
  <c r="AR61" i="7"/>
  <c r="AS61" i="7"/>
  <c r="AT61" i="7"/>
  <c r="I62" i="7"/>
  <c r="J62" i="7"/>
  <c r="K62" i="7"/>
  <c r="N62" i="7"/>
  <c r="AO62" i="7"/>
  <c r="AR62" i="7"/>
  <c r="AS62" i="7"/>
  <c r="AT62" i="7"/>
  <c r="I63" i="7"/>
  <c r="J63" i="7"/>
  <c r="K63" i="7"/>
  <c r="N63" i="7"/>
  <c r="AO63" i="7"/>
  <c r="AR63" i="7"/>
  <c r="AS63" i="7"/>
  <c r="AT63" i="7"/>
  <c r="I64" i="7"/>
  <c r="J64" i="7"/>
  <c r="K64" i="7"/>
  <c r="N64" i="7"/>
  <c r="AO64" i="7"/>
  <c r="AR64" i="7"/>
  <c r="AS64" i="7"/>
  <c r="AT64" i="7"/>
  <c r="I65" i="7"/>
  <c r="J65" i="7"/>
  <c r="K65" i="7"/>
  <c r="N65" i="7"/>
  <c r="AO65" i="7"/>
  <c r="AR65" i="7"/>
  <c r="AS65" i="7"/>
  <c r="AT65" i="7"/>
  <c r="I66" i="7"/>
  <c r="J66" i="7"/>
  <c r="K66" i="7"/>
  <c r="N66" i="7"/>
  <c r="AO66" i="7"/>
  <c r="AR66" i="7"/>
  <c r="AS66" i="7"/>
  <c r="AT66" i="7"/>
  <c r="I67" i="7"/>
  <c r="J67" i="7"/>
  <c r="K67" i="7"/>
  <c r="N67" i="7"/>
  <c r="O67" i="7"/>
  <c r="P67" i="7"/>
  <c r="AO67" i="7"/>
  <c r="AR67" i="7"/>
  <c r="AS67" i="7"/>
  <c r="AT67" i="7"/>
  <c r="Z17" i="7"/>
  <c r="D11" i="7"/>
  <c r="D12" i="7"/>
  <c r="E10" i="7"/>
  <c r="D9" i="7"/>
  <c r="Q44" i="4"/>
  <c r="D4" i="4"/>
  <c r="D3" i="4"/>
  <c r="D2" i="4"/>
  <c r="D1" i="4"/>
  <c r="D10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E44" i="4"/>
  <c r="D44" i="4"/>
  <c r="C44" i="4"/>
  <c r="B44" i="4"/>
  <c r="A44" i="4"/>
  <c r="Q43" i="4"/>
  <c r="E43" i="4"/>
  <c r="D43" i="4"/>
  <c r="C43" i="4"/>
  <c r="B43" i="4"/>
  <c r="A43" i="4"/>
  <c r="Q42" i="4"/>
  <c r="E42" i="4"/>
  <c r="D42" i="4"/>
  <c r="C42" i="4"/>
  <c r="B42" i="4"/>
  <c r="A42" i="4"/>
  <c r="Q41" i="4"/>
  <c r="E41" i="4"/>
  <c r="D41" i="4"/>
  <c r="C41" i="4"/>
  <c r="B41" i="4"/>
  <c r="A41" i="4"/>
  <c r="Q40" i="4"/>
  <c r="E40" i="4"/>
  <c r="D40" i="4"/>
  <c r="C40" i="4"/>
  <c r="B40" i="4"/>
  <c r="A40" i="4"/>
  <c r="Q39" i="4"/>
  <c r="E39" i="4"/>
  <c r="D39" i="4"/>
  <c r="C39" i="4"/>
  <c r="B39" i="4"/>
  <c r="A39" i="4"/>
  <c r="Q38" i="4"/>
  <c r="E38" i="4"/>
  <c r="D38" i="4"/>
  <c r="C38" i="4"/>
  <c r="B38" i="4"/>
  <c r="A38" i="4"/>
  <c r="Q37" i="4"/>
  <c r="E37" i="4"/>
  <c r="D37" i="4"/>
  <c r="C37" i="4"/>
  <c r="B37" i="4"/>
  <c r="A37" i="4"/>
  <c r="Q36" i="4"/>
  <c r="E36" i="4"/>
  <c r="D36" i="4"/>
  <c r="C36" i="4"/>
  <c r="B36" i="4"/>
  <c r="A36" i="4"/>
  <c r="Q35" i="4"/>
  <c r="E35" i="4"/>
  <c r="D35" i="4"/>
  <c r="C35" i="4"/>
  <c r="B35" i="4"/>
  <c r="A35" i="4"/>
  <c r="Q34" i="4"/>
  <c r="E34" i="4"/>
  <c r="D34" i="4"/>
  <c r="C34" i="4"/>
  <c r="B34" i="4"/>
  <c r="A34" i="4"/>
  <c r="Q33" i="4"/>
  <c r="E33" i="4"/>
  <c r="D33" i="4"/>
  <c r="C33" i="4"/>
  <c r="B33" i="4"/>
  <c r="A33" i="4"/>
  <c r="Q32" i="4"/>
  <c r="E32" i="4"/>
  <c r="D32" i="4"/>
  <c r="C32" i="4"/>
  <c r="B32" i="4"/>
  <c r="A32" i="4"/>
  <c r="Q31" i="4"/>
  <c r="E31" i="4"/>
  <c r="D31" i="4"/>
  <c r="C31" i="4"/>
  <c r="B31" i="4"/>
  <c r="A31" i="4"/>
  <c r="Q30" i="4"/>
  <c r="E30" i="4"/>
  <c r="D30" i="4"/>
  <c r="C30" i="4"/>
  <c r="B30" i="4"/>
  <c r="A30" i="4"/>
  <c r="Q29" i="4"/>
  <c r="E29" i="4"/>
  <c r="D29" i="4"/>
  <c r="C29" i="4"/>
  <c r="B29" i="4"/>
  <c r="A29" i="4"/>
  <c r="Q28" i="4"/>
  <c r="E28" i="4"/>
  <c r="D28" i="4"/>
  <c r="C28" i="4"/>
  <c r="B28" i="4"/>
  <c r="A28" i="4"/>
  <c r="Q27" i="4"/>
  <c r="E27" i="4"/>
  <c r="D27" i="4"/>
  <c r="C27" i="4"/>
  <c r="B27" i="4"/>
  <c r="A27" i="4"/>
  <c r="Q26" i="4"/>
  <c r="E26" i="4"/>
  <c r="D26" i="4"/>
  <c r="C26" i="4"/>
  <c r="B26" i="4"/>
  <c r="A26" i="4"/>
  <c r="Q25" i="4"/>
  <c r="E25" i="4"/>
  <c r="D25" i="4"/>
  <c r="C25" i="4"/>
  <c r="B25" i="4"/>
  <c r="A25" i="4"/>
  <c r="Q24" i="4"/>
  <c r="E24" i="4"/>
  <c r="D24" i="4"/>
  <c r="C24" i="4"/>
  <c r="B24" i="4"/>
  <c r="A24" i="4"/>
  <c r="Q23" i="4"/>
  <c r="E23" i="4"/>
  <c r="D23" i="4"/>
  <c r="C23" i="4"/>
  <c r="B23" i="4"/>
  <c r="A23" i="4"/>
  <c r="Q22" i="4"/>
  <c r="E22" i="4"/>
  <c r="D22" i="4"/>
  <c r="C22" i="4"/>
  <c r="B22" i="4"/>
  <c r="A22" i="4"/>
  <c r="Q21" i="4"/>
  <c r="E21" i="4"/>
  <c r="D21" i="4"/>
  <c r="C21" i="4"/>
  <c r="B21" i="4"/>
  <c r="A21" i="4"/>
  <c r="Q20" i="4"/>
  <c r="E20" i="4"/>
  <c r="D20" i="4"/>
  <c r="C20" i="4"/>
  <c r="B20" i="4"/>
  <c r="A20" i="4"/>
  <c r="Q19" i="4"/>
  <c r="E19" i="4"/>
  <c r="D19" i="4"/>
  <c r="C19" i="4"/>
  <c r="B19" i="4"/>
  <c r="A19" i="4"/>
  <c r="Q18" i="4"/>
  <c r="E18" i="4"/>
  <c r="D18" i="4"/>
  <c r="C18" i="4"/>
  <c r="B18" i="4"/>
  <c r="A18" i="4"/>
  <c r="Q17" i="4"/>
  <c r="E17" i="4"/>
  <c r="D17" i="4"/>
  <c r="C17" i="4"/>
  <c r="B17" i="4"/>
  <c r="A17" i="4"/>
  <c r="Q16" i="4"/>
  <c r="E16" i="4"/>
  <c r="C16" i="4"/>
  <c r="B16" i="4"/>
  <c r="A16" i="4"/>
  <c r="E15" i="4"/>
  <c r="D15" i="4"/>
  <c r="C15" i="4"/>
  <c r="B15" i="4"/>
  <c r="A15" i="4"/>
  <c r="D11" i="4"/>
  <c r="D12" i="4"/>
  <c r="E10" i="4"/>
  <c r="D9" i="4"/>
</calcChain>
</file>

<file path=xl/sharedStrings.xml><?xml version="1.0" encoding="utf-8"?>
<sst xmlns="http://schemas.openxmlformats.org/spreadsheetml/2006/main" count="297" uniqueCount="137">
  <si>
    <t>Station</t>
  </si>
  <si>
    <t xml:space="preserve"> Process_#</t>
  </si>
  <si>
    <t xml:space="preserve"> Process_Name</t>
  </si>
  <si>
    <t xml:space="preserve"> 8.5x20</t>
  </si>
  <si>
    <t xml:space="preserve"> People</t>
  </si>
  <si>
    <t xml:space="preserve"> </t>
  </si>
  <si>
    <t xml:space="preserve"> Dinette CS - Front</t>
  </si>
  <si>
    <t xml:space="preserve"> 3 Season Plumbing</t>
  </si>
  <si>
    <t>Start Time</t>
  </si>
  <si>
    <t>Number of People</t>
  </si>
  <si>
    <t>TAKT</t>
  </si>
  <si>
    <t>Heath</t>
  </si>
  <si>
    <t>Leon</t>
  </si>
  <si>
    <t>Shift Start</t>
  </si>
  <si>
    <t>Shift End</t>
  </si>
  <si>
    <t>Check</t>
  </si>
  <si>
    <t>Available Time</t>
  </si>
  <si>
    <t>End Time</t>
  </si>
  <si>
    <t>Predicted Schedule Time</t>
  </si>
  <si>
    <t>Actual Scheduled Time</t>
  </si>
  <si>
    <t>Comments / Issues</t>
  </si>
  <si>
    <t>Break Start Time</t>
  </si>
  <si>
    <t>Break End Time</t>
  </si>
  <si>
    <t>DAYS</t>
  </si>
  <si>
    <t xml:space="preserve"> Set Generator</t>
  </si>
  <si>
    <t xml:space="preserve"> Generator cover prep</t>
  </si>
  <si>
    <t xml:space="preserve"> cover install</t>
  </si>
  <si>
    <t xml:space="preserve"> Wire in generator to transfer switch</t>
  </si>
  <si>
    <t xml:space="preserve"> Generator test</t>
  </si>
  <si>
    <t xml:space="preserve"> Ramp Door Install</t>
  </si>
  <si>
    <t xml:space="preserve"> License Plate</t>
  </si>
  <si>
    <t xml:space="preserve"> Grab Handles (Ramp)</t>
  </si>
  <si>
    <t xml:space="preserve"> "Fire Ext.</t>
  </si>
  <si>
    <t xml:space="preserve"> Clean Exterior</t>
  </si>
  <si>
    <t xml:space="preserve"> Exterior Stickers and Logos</t>
  </si>
  <si>
    <t xml:space="preserve"> Caulk Exterior</t>
  </si>
  <si>
    <t xml:space="preserve"> Clean Interior</t>
  </si>
  <si>
    <t xml:space="preserve"> ***5280***</t>
  </si>
  <si>
    <t xml:space="preserve"> Sofa - RS - Rear</t>
  </si>
  <si>
    <t xml:space="preserve"> ***5290***</t>
  </si>
  <si>
    <t xml:space="preserve"> ***5340***</t>
  </si>
  <si>
    <t xml:space="preserve"> Insulation - floor</t>
  </si>
  <si>
    <t xml:space="preserve"> Interior Stickers</t>
  </si>
  <si>
    <t xml:space="preserve"> Caulk Interior</t>
  </si>
  <si>
    <t xml:space="preserve"> Shower Curtain</t>
  </si>
  <si>
    <t xml:space="preserve"> Grease Caps</t>
  </si>
  <si>
    <t xml:space="preserve"> Tighten Wheel Lugs &amp; check air presure in tires</t>
  </si>
  <si>
    <t xml:space="preserve"> ***5400***</t>
  </si>
  <si>
    <t xml:space="preserve"> Install Graphics</t>
  </si>
  <si>
    <t xml:space="preserve"> Tie Down Rings</t>
  </si>
  <si>
    <t xml:space="preserve"> Hi-Pot Test</t>
  </si>
  <si>
    <t xml:space="preserve"> Electrical Systems check</t>
  </si>
  <si>
    <t xml:space="preserve"> functionallity test</t>
  </si>
  <si>
    <t xml:space="preserve"> ***5560***</t>
  </si>
  <si>
    <t xml:space="preserve"> ***5570***</t>
  </si>
  <si>
    <t xml:space="preserve"> ***5660***</t>
  </si>
  <si>
    <t xml:space="preserve"> Vinyl Rear Opening</t>
  </si>
  <si>
    <t>Minutes per TAKT (Working Time)</t>
  </si>
  <si>
    <t>Minutes per TAKT (7.5 hr day)</t>
  </si>
  <si>
    <t>SR</t>
  </si>
  <si>
    <t>NT</t>
  </si>
  <si>
    <t>RW</t>
  </si>
  <si>
    <t>Steve Rodman</t>
  </si>
  <si>
    <t>Nate Turner</t>
  </si>
  <si>
    <t>Rex Wert</t>
  </si>
  <si>
    <t>Cristy Miller</t>
  </si>
  <si>
    <t>Tony Chupp</t>
  </si>
  <si>
    <t>Merle Farmwald</t>
  </si>
  <si>
    <t>Gary Schabach</t>
  </si>
  <si>
    <t>Leon Schwartz</t>
  </si>
  <si>
    <t>Leon Hochstetler</t>
  </si>
  <si>
    <t>Heath Hawkins</t>
  </si>
  <si>
    <t>Brian Miller</t>
  </si>
  <si>
    <t>Rob Smith</t>
  </si>
  <si>
    <t>JR Wood</t>
  </si>
  <si>
    <t>Mike Hochstetler</t>
  </si>
  <si>
    <t>Braydon Martin</t>
  </si>
  <si>
    <t xml:space="preserve"> Finish Water Heater</t>
  </si>
  <si>
    <t xml:space="preserve"> Outside Water Fill</t>
  </si>
  <si>
    <t xml:space="preserve"> LP Tray and Tanks</t>
  </si>
  <si>
    <t xml:space="preserve"> install intellipower</t>
  </si>
  <si>
    <t xml:space="preserve"> install battery disconnect &amp; divider panal</t>
  </si>
  <si>
    <t xml:space="preserve"> Interior Hook Up</t>
  </si>
  <si>
    <t xml:space="preserve"> Trim Exterior Metal for Wheel Wells (8.5' wide only)</t>
  </si>
  <si>
    <t xml:space="preserve"> Install LP Lines</t>
  </si>
  <si>
    <t xml:space="preserve"> Main Switch Panel Hook Up      No Stereo 45 </t>
  </si>
  <si>
    <t xml:space="preserve"> ***4130***</t>
  </si>
  <si>
    <t xml:space="preserve"> Lower Rub Rail</t>
  </si>
  <si>
    <t xml:space="preserve"> ***4170***</t>
  </si>
  <si>
    <t xml:space="preserve"> Cut Fenders to Proper Length and Front Trim - 8.5 Wide</t>
  </si>
  <si>
    <t xml:space="preserve"> Wire Lower Clearance Lights</t>
  </si>
  <si>
    <t xml:space="preserve"> Flow Through Vents</t>
  </si>
  <si>
    <t xml:space="preserve"> Install Motorbase</t>
  </si>
  <si>
    <t xml:space="preserve"> Install Outside Coax</t>
  </si>
  <si>
    <t xml:space="preserve"> Exterior Recept Install</t>
  </si>
  <si>
    <t xml:space="preserve"> Exterior 12V Outlet</t>
  </si>
  <si>
    <t xml:space="preserve"> Install Kitchen Overhead</t>
  </si>
  <si>
    <t xml:space="preserve"> Set Refer</t>
  </si>
  <si>
    <t xml:space="preserve"> "Tail Lights</t>
  </si>
  <si>
    <t xml:space="preserve"> Refer Hook Up</t>
  </si>
  <si>
    <t xml:space="preserve"> Outside Refer Vent</t>
  </si>
  <si>
    <t xml:space="preserve"> Outside Water Heater and Furnace Vent</t>
  </si>
  <si>
    <t xml:space="preserve"> Install Outside Water Heater Door</t>
  </si>
  <si>
    <t xml:space="preserve"> wire upper clearance lights</t>
  </si>
  <si>
    <t xml:space="preserve"> ***4400***</t>
  </si>
  <si>
    <t xml:space="preserve"> Wire Loading Lights</t>
  </si>
  <si>
    <t xml:space="preserve"> Trim Ramp Door Opening</t>
  </si>
  <si>
    <t xml:space="preserve"> Install Windows (All Std)</t>
  </si>
  <si>
    <t xml:space="preserve"> Day and Night Shades</t>
  </si>
  <si>
    <t xml:space="preserve"> ATP Kickplate</t>
  </si>
  <si>
    <t xml:space="preserve"> ***4470***</t>
  </si>
  <si>
    <t xml:space="preserve"> Hook Up A/C (1st)</t>
  </si>
  <si>
    <t xml:space="preserve"> Cove</t>
  </si>
  <si>
    <t xml:space="preserve"> Trim Interior</t>
  </si>
  <si>
    <t xml:space="preserve"> Vents Garnish - Roof</t>
  </si>
  <si>
    <t xml:space="preserve"> Towel Bar</t>
  </si>
  <si>
    <t xml:space="preserve"> Install Mirror</t>
  </si>
  <si>
    <t xml:space="preserve"> Shower Curtain Rod</t>
  </si>
  <si>
    <t xml:space="preserve"> Install Toilet</t>
  </si>
  <si>
    <t xml:space="preserve"> "LP Test</t>
  </si>
  <si>
    <t xml:space="preserve"> Install Entrance Door</t>
  </si>
  <si>
    <t xml:space="preserve"> Grab Handle Entrance Door</t>
  </si>
  <si>
    <t xml:space="preserve"> Trim Entrance Door</t>
  </si>
  <si>
    <t xml:space="preserve"> Refer Panels</t>
  </si>
  <si>
    <t xml:space="preserve"> Awning cradle                                                             </t>
  </si>
  <si>
    <t xml:space="preserve"> Awning</t>
  </si>
  <si>
    <t xml:space="preserve"> Front Baggage Door</t>
  </si>
  <si>
    <t xml:space="preserve"> Bathdoor</t>
  </si>
  <si>
    <t xml:space="preserve"> Trim Bathroom Door</t>
  </si>
  <si>
    <t xml:space="preserve"> ***4850***</t>
  </si>
  <si>
    <t xml:space="preserve"> Install Sofa - RS - Rear </t>
  </si>
  <si>
    <t xml:space="preserve"> ***4860***</t>
  </si>
  <si>
    <t xml:space="preserve"> Install Dinette CS - Front</t>
  </si>
  <si>
    <t xml:space="preserve"> ***4910***</t>
  </si>
  <si>
    <t xml:space="preserve"> Install Vinyl Zippered Rear Opening</t>
  </si>
  <si>
    <t xml:space="preserve"> Flood Test</t>
  </si>
  <si>
    <t xml:space="preserve"> install &amp; hook up LP tanks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</si>
</sst>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\ h:mm\ AM/PM;@"/>
    <numFmt numFmtId="165" formatCode="[$-409]h:mm\ AM/PM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/>
    <xf numFmtId="1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2" fontId="0" fillId="0" borderId="0" xfId="0" applyNumberFormat="1"/>
    <xf numFmtId="1" fontId="0" fillId="0" borderId="0" xfId="0" applyNumberForma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7"/>
  <sheetViews>
    <sheetView workbookViewId="0">
      <selection activeCell="BB9" sqref="BB9"/>
    </sheetView>
  </sheetViews>
  <sheetFormatPr baseColWidth="10" defaultRowHeight="16" x14ac:dyDescent="0.2"/>
  <cols>
    <col min="1" max="1" width="6.83203125" style="1" bestFit="1" customWidth="1"/>
    <col min="2" max="2" width="10.5" style="1" bestFit="1" customWidth="1"/>
    <col min="3" max="3" width="52.1640625" style="1" bestFit="1" customWidth="1"/>
    <col min="4" max="4" width="16" style="1" bestFit="1" customWidth="1"/>
    <col min="5" max="5" width="7.1640625" style="1" bestFit="1" customWidth="1"/>
    <col min="6" max="6" width="44.33203125" style="1" customWidth="1"/>
    <col min="7" max="7" width="4.5" style="1" customWidth="1"/>
    <col min="8" max="8" width="6.5" style="1" customWidth="1"/>
    <col min="9" max="9" width="8" style="1" customWidth="1"/>
    <col min="10" max="10" width="8.5" style="10" customWidth="1"/>
    <col min="11" max="11" width="6.5" style="10" customWidth="1"/>
    <col min="12" max="13" width="6.5" style="1" customWidth="1"/>
    <col min="14" max="14" width="8" style="1" customWidth="1"/>
    <col min="15" max="15" width="7.6640625" style="10" customWidth="1"/>
    <col min="16" max="18" width="6.5" style="10" customWidth="1"/>
    <col min="19" max="19" width="8" style="10" bestFit="1" customWidth="1"/>
    <col min="20" max="23" width="6.5" style="10" customWidth="1"/>
    <col min="24" max="24" width="9" style="10" customWidth="1"/>
    <col min="25" max="28" width="6.5" style="10" customWidth="1"/>
    <col min="29" max="29" width="8" style="10" customWidth="1"/>
    <col min="30" max="33" width="6.5" style="10" customWidth="1"/>
    <col min="34" max="34" width="8" style="10" customWidth="1"/>
    <col min="35" max="36" width="6.5" style="10" customWidth="1"/>
    <col min="37" max="37" width="6.5" style="18" customWidth="1"/>
    <col min="38" max="38" width="5.5" style="1" customWidth="1"/>
    <col min="39" max="39" width="9" style="3" customWidth="1"/>
    <col min="40" max="40" width="11" style="1" customWidth="1"/>
    <col min="41" max="41" width="5.83203125" style="3" customWidth="1"/>
    <col min="42" max="42" width="6.5" style="18" customWidth="1"/>
    <col min="43" max="43" width="5.5" style="1" customWidth="1"/>
    <col min="44" max="44" width="9" style="3" customWidth="1"/>
    <col min="45" max="45" width="11" style="1" customWidth="1"/>
    <col min="46" max="46" width="5.83203125" style="3" customWidth="1"/>
    <col min="47" max="47" width="5.83203125" style="20" customWidth="1"/>
    <col min="48" max="48" width="5.83203125" style="10" customWidth="1"/>
    <col min="49" max="49" width="9" style="1" bestFit="1" customWidth="1"/>
    <col min="50" max="50" width="9.83203125" style="1" customWidth="1"/>
    <col min="51" max="51" width="7.6640625" style="3" bestFit="1" customWidth="1"/>
    <col min="52" max="52" width="5.1640625" style="3" customWidth="1"/>
    <col min="53" max="53" width="6" style="10" customWidth="1"/>
    <col min="54" max="54" width="9" style="3" customWidth="1"/>
    <col min="55" max="55" width="10.5" style="3" customWidth="1"/>
    <col min="56" max="56" width="6.83203125" style="3" customWidth="1"/>
    <col min="57" max="57" width="5.1640625" style="3" customWidth="1"/>
    <col min="58" max="58" width="10.83203125" style="1"/>
  </cols>
  <sheetData>
    <row r="1" spans="1:61" x14ac:dyDescent="0.2">
      <c r="C1" s="1" t="s">
        <v>13</v>
      </c>
      <c r="D1" s="5">
        <f>TIME(5,5,0)</f>
        <v>0.21180555555555555</v>
      </c>
      <c r="E1" s="3"/>
      <c r="M1" t="s">
        <v>65</v>
      </c>
      <c r="AN1" s="3"/>
      <c r="AS1" s="3"/>
    </row>
    <row r="2" spans="1:61" x14ac:dyDescent="0.2">
      <c r="C2" s="1" t="s">
        <v>21</v>
      </c>
      <c r="D2" s="5">
        <f>TIME(8,50,0)</f>
        <v>0.36805555555555558</v>
      </c>
      <c r="E2" s="3"/>
      <c r="M2" t="s">
        <v>66</v>
      </c>
      <c r="AN2" s="3"/>
      <c r="AS2" s="3"/>
    </row>
    <row r="3" spans="1:61" x14ac:dyDescent="0.2">
      <c r="C3" s="1" t="s">
        <v>22</v>
      </c>
      <c r="D3" s="5">
        <f>TIME(9,5,0)</f>
        <v>0.37847222222222227</v>
      </c>
      <c r="E3" s="3"/>
      <c r="M3" t="s">
        <v>68</v>
      </c>
      <c r="AN3" s="3"/>
      <c r="AS3" s="3"/>
    </row>
    <row r="4" spans="1:61" x14ac:dyDescent="0.2">
      <c r="C4" s="1" t="s">
        <v>14</v>
      </c>
      <c r="D4" s="5">
        <f>TIME(13,5,0)</f>
        <v>0.54513888888888895</v>
      </c>
      <c r="E4" s="3"/>
      <c r="M4" t="s">
        <v>69</v>
      </c>
      <c r="AN4" s="5"/>
      <c r="AS4" s="5"/>
    </row>
    <row r="5" spans="1:61" x14ac:dyDescent="0.2">
      <c r="C5" s="1" t="s">
        <v>8</v>
      </c>
      <c r="D5" s="2">
        <v>42685.322916666664</v>
      </c>
      <c r="E5" s="3"/>
      <c r="M5" t="s">
        <v>76</v>
      </c>
    </row>
    <row r="6" spans="1:61" x14ac:dyDescent="0.2">
      <c r="C6" s="1" t="s">
        <v>17</v>
      </c>
      <c r="D6" s="2"/>
      <c r="E6" s="3"/>
      <c r="AN6" s="5"/>
      <c r="AS6" s="5"/>
    </row>
    <row r="7" spans="1:61" x14ac:dyDescent="0.2">
      <c r="C7" s="1" t="s">
        <v>9</v>
      </c>
      <c r="D7" s="1">
        <v>2</v>
      </c>
      <c r="E7" s="3"/>
      <c r="M7"/>
    </row>
    <row r="8" spans="1:61" x14ac:dyDescent="0.2">
      <c r="C8" s="1" t="s">
        <v>10</v>
      </c>
      <c r="D8" s="1">
        <v>1.65</v>
      </c>
      <c r="E8" s="3" t="s">
        <v>23</v>
      </c>
      <c r="M8"/>
    </row>
    <row r="9" spans="1:61" x14ac:dyDescent="0.2">
      <c r="C9" s="1" t="s">
        <v>58</v>
      </c>
      <c r="D9" s="1">
        <f>D8*7.5*60*2</f>
        <v>1485</v>
      </c>
      <c r="E9" s="3"/>
      <c r="M9" s="21"/>
    </row>
    <row r="10" spans="1:61" x14ac:dyDescent="0.2">
      <c r="C10" s="1" t="s">
        <v>57</v>
      </c>
      <c r="D10" s="10">
        <f>D8*(((D4-D3)+(D2-D1))*24)*60*D7</f>
        <v>1534.5000000000002</v>
      </c>
      <c r="E10" s="3">
        <f>D10/2</f>
        <v>767.25000000000011</v>
      </c>
    </row>
    <row r="11" spans="1:61" x14ac:dyDescent="0.2">
      <c r="C11" s="1" t="s">
        <v>18</v>
      </c>
      <c r="D11" s="1">
        <f>SUM(D16:D373)</f>
        <v>1284</v>
      </c>
      <c r="E11" s="3"/>
      <c r="M11"/>
    </row>
    <row r="12" spans="1:61" x14ac:dyDescent="0.2">
      <c r="C12" s="1" t="s">
        <v>16</v>
      </c>
      <c r="D12" s="1">
        <f>D10-D11</f>
        <v>250.50000000000023</v>
      </c>
      <c r="E12" s="3"/>
    </row>
    <row r="13" spans="1:61" x14ac:dyDescent="0.2">
      <c r="C13" s="1" t="s">
        <v>19</v>
      </c>
      <c r="E13" s="3"/>
    </row>
    <row r="14" spans="1:61" x14ac:dyDescent="0.2">
      <c r="BH14" s="7"/>
      <c r="BI14" s="7"/>
    </row>
    <row r="15" spans="1:61" x14ac:dyDescent="0.2">
      <c r="A15" s="7" t="str">
        <f>'ST4 Input'!A1</f>
        <v>Station</v>
      </c>
      <c r="B15" s="7" t="str">
        <f>'ST4 Input'!B1</f>
        <v xml:space="preserve"> Process_#</v>
      </c>
      <c r="C15" s="7" t="str">
        <f>'ST4 Input'!C1</f>
        <v xml:space="preserve"> Process_Name</v>
      </c>
      <c r="D15" s="7" t="str">
        <f>'ST4 Input'!D1</f>
        <v xml:space="preserve"> 8.5x20</v>
      </c>
      <c r="E15" s="7">
        <f>'ST4 Input'!E1</f>
        <v>0</v>
      </c>
      <c r="F15" s="7" t="s">
        <v>20</v>
      </c>
      <c r="G15" s="18"/>
      <c r="H15" s="11" t="s">
        <v>71</v>
      </c>
      <c r="I15" s="11"/>
      <c r="J15" s="11"/>
      <c r="K15" s="11"/>
      <c r="L15" s="18"/>
      <c r="M15" s="11" t="s">
        <v>70</v>
      </c>
      <c r="N15" s="11"/>
      <c r="O15" s="11"/>
      <c r="P15" s="11"/>
      <c r="Q15" s="18"/>
      <c r="R15" s="24" t="s">
        <v>67</v>
      </c>
      <c r="S15" s="24"/>
      <c r="T15" s="24"/>
      <c r="U15" s="24"/>
      <c r="V15" s="18"/>
      <c r="W15" s="24" t="s">
        <v>75</v>
      </c>
      <c r="X15" s="24"/>
      <c r="Y15" s="24"/>
      <c r="Z15" s="24"/>
      <c r="AA15" s="18"/>
      <c r="AB15" s="24" t="s">
        <v>74</v>
      </c>
      <c r="AC15" s="24"/>
      <c r="AD15" s="24"/>
      <c r="AE15" s="24"/>
      <c r="AF15" s="18"/>
      <c r="AG15" s="24" t="s">
        <v>73</v>
      </c>
      <c r="AH15" s="24"/>
      <c r="AI15" s="24"/>
      <c r="AJ15" s="24"/>
      <c r="AL15" s="24" t="s">
        <v>72</v>
      </c>
      <c r="AM15" s="24"/>
      <c r="AN15" s="24"/>
      <c r="AO15" s="24"/>
      <c r="AQ15" s="11" t="s">
        <v>62</v>
      </c>
      <c r="AR15" s="11"/>
      <c r="AS15" s="11"/>
      <c r="AT15" s="11"/>
      <c r="AU15" s="18"/>
      <c r="AV15" s="11" t="s">
        <v>63</v>
      </c>
      <c r="AW15" s="11"/>
      <c r="AX15" s="11"/>
      <c r="AY15" s="11"/>
      <c r="AZ15"/>
      <c r="BA15" s="11" t="s">
        <v>64</v>
      </c>
      <c r="BB15" s="11"/>
      <c r="BC15" s="11"/>
      <c r="BD15" s="11"/>
      <c r="BE15"/>
      <c r="BF15"/>
    </row>
    <row r="16" spans="1:61" x14ac:dyDescent="0.2">
      <c r="A16" s="7">
        <f>'ST4 Input'!A2</f>
        <v>4</v>
      </c>
      <c r="B16" s="7">
        <f>'ST4 Input'!B2</f>
        <v>4010</v>
      </c>
      <c r="C16" s="7" t="str">
        <f>'ST4 Input'!C2</f>
        <v xml:space="preserve"> Finish Water Heater</v>
      </c>
      <c r="D16" s="7">
        <f>'ST4 Input'!D2</f>
        <v>10</v>
      </c>
      <c r="E16" s="7">
        <f>'ST4 Input'!E2</f>
        <v>0</v>
      </c>
      <c r="F16" s="9"/>
      <c r="G16" s="19"/>
      <c r="H16" s="9"/>
      <c r="I16" s="9">
        <f>IF(IF(H16,1,0),IF(IF(MOD((D$5+TIME(0,D16,0)),1)&gt;D$1,1,0),IF(IF(MOD((D$5+TIME(0,D16,0)),1)&lt;D$4,1,0),D$5+TIME(0,D16,0),(MOD(D$5+TIME(0,D16,0),1)-D$4)+D$1),"Under"),D$5)</f>
        <v>42685.322916666664</v>
      </c>
      <c r="J16" s="17">
        <f>IF(H16,D16,0)</f>
        <v>0</v>
      </c>
      <c r="K16" s="17">
        <f>D10</f>
        <v>1534.5000000000002</v>
      </c>
      <c r="L16" s="19"/>
      <c r="M16" s="9"/>
      <c r="N16" s="9">
        <f>IF(IF(M16,1,0),IF(IF(MOD((D$5+TIME(0,D16,0)),1)&gt;D$1,1,0),IF(IF(MOD((D$5+TIME(0,D16,0)),1)&lt;D$4,1,0),D$5+TIME(0,D16,0),(MOD(D$5+TIME(0,D16,0),1)-D$4)+D$1),"Under"),D$5)</f>
        <v>42685.322916666664</v>
      </c>
      <c r="O16" s="17">
        <f>IF(M16,D16,0)</f>
        <v>0</v>
      </c>
      <c r="P16" s="17">
        <f>D10</f>
        <v>1534.5000000000002</v>
      </c>
      <c r="Q16" s="22"/>
      <c r="R16" s="8"/>
      <c r="S16" s="9">
        <f>IF(IF(R16,1,0),IF(IF(MOD((D$5+TIME(0,D16,0)),1)&gt;D$1,1,0),IF(IF(MOD((D$5+TIME(0,D16,0)),1)&lt;D$4,1,0),D$5+TIME(0,D16,0),(MOD(D$5+TIME(0,D16,0),1)-D$4)+D$1),"Under"),D$5)</f>
        <v>42685.322916666664</v>
      </c>
      <c r="T16" s="8">
        <f>IF(R16,D16,0)</f>
        <v>0</v>
      </c>
      <c r="U16" s="17">
        <f>D10</f>
        <v>1534.5000000000002</v>
      </c>
      <c r="V16" s="22"/>
      <c r="W16" s="8"/>
      <c r="X16" s="9">
        <f>IF(IF(W16,1,0),IF(IF(MOD((D$5+TIME(0,D16,0)),1)&gt;D$1,1,0),IF(IF(MOD((D$5+TIME(0,D16,0)),1)&lt;D$4,1,0),D$5+TIME(0,D16,0),(MOD(D$5+TIME(0,D16,0),1)-D$4)+D$1),"Under"),D$5)</f>
        <v>42685.322916666664</v>
      </c>
      <c r="Y16" s="8">
        <f>IF(W16,D16,0)</f>
        <v>0</v>
      </c>
      <c r="Z16" s="17">
        <f>D10</f>
        <v>1534.5000000000002</v>
      </c>
      <c r="AA16" s="22"/>
      <c r="AB16" s="8"/>
      <c r="AC16" s="9">
        <f>IF(IF(AB16,1,0),IF(IF(MOD((D$5+TIME(0,D16,0)),1)&gt;D$1,1,0),IF(IF(MOD((D$5+TIME(0,D16,0)),1)&lt;D$4,1,0),D$5+TIME(0,D16,0),(MOD(D$5+TIME(0,D16,0),1)-D$4)+D$1),"Under"),D$5)</f>
        <v>42685.322916666664</v>
      </c>
      <c r="AD16" s="8">
        <f>IF(AB16,D16,0)</f>
        <v>0</v>
      </c>
      <c r="AE16" s="17">
        <f>D10</f>
        <v>1534.5000000000002</v>
      </c>
      <c r="AF16" s="22"/>
      <c r="AG16" s="8"/>
      <c r="AH16" s="9">
        <f>IF(IF(AG16,1,0),IF(IF(MOD((D$5+TIME(0,D16,0)),1)&gt;D$1,1,0),IF(IF(MOD((D$5+TIME(0,D16,0)),1)&lt;D$4,1,0),D$5+TIME(0,D16,0),(MOD(D$5+TIME(0,D16,0),1)-D$4)+D$1),"Under"),D$5)</f>
        <v>42685.322916666664</v>
      </c>
      <c r="AI16" s="8">
        <f>IF(AG16,D16,0)</f>
        <v>0</v>
      </c>
      <c r="AJ16" s="17">
        <f>D10</f>
        <v>1534.5000000000002</v>
      </c>
      <c r="AK16" s="19"/>
      <c r="AL16" s="8"/>
      <c r="AM16" s="9">
        <f>IF(IF(AL16,1,0),IF(IF(MOD((D$5+TIME(0,D16,0)),1)&gt;D$1,1,0),IF(IF(MOD((D$5+TIME(0,D16,0)),1)&lt;D$4,1,0),D$5+TIME(0,D16,0),(MOD(D$5+TIME(0,D16,0),1)-D$4)+D$1),"Under"),D$5)</f>
        <v>42685.322916666664</v>
      </c>
      <c r="AN16" s="8">
        <f>IF(AL16,D16,0)</f>
        <v>0</v>
      </c>
      <c r="AO16" s="17">
        <f>D10</f>
        <v>1534.5000000000002</v>
      </c>
      <c r="AP16" s="19"/>
      <c r="AQ16" s="8"/>
      <c r="AR16" s="9">
        <f>IF(IF(AQ16,1,0),IF(IF(MOD((D$5+TIME(0,D16,0)),1)&gt;D$1,1,0),IF(IF(MOD((D$5+TIME(0,D16,0)),1)&lt;D$4,1,0),D$5+TIME(0,D16,0),(MOD(D$5+TIME(0,D16,0),1)-D$4)+D$1),"Under"),D$5)</f>
        <v>42685.322916666664</v>
      </c>
      <c r="AS16" s="8">
        <f>IF(AQ16,D16,0)</f>
        <v>0</v>
      </c>
      <c r="AT16" s="8">
        <f>D10</f>
        <v>1534.5000000000002</v>
      </c>
      <c r="AV16" s="17"/>
      <c r="AW16" s="9">
        <f>IF(IF(AV16,1,0),IF(IF(MOD((D$5+TIME(0,D16,0)),1)&gt;D$1,1,0),IF(IF(MOD((D$5+TIME(0,D16,0)),1)&lt;D$4,1,0),D$5+TIME(0,D16,0),(MOD(D$5+TIME(0,D16,0),1)-D$4)+D$1),"Under"),D$5)</f>
        <v>42685.322916666664</v>
      </c>
      <c r="AX16" s="8">
        <f>IF(AV16,D16,0)</f>
        <v>0</v>
      </c>
      <c r="AY16" s="17">
        <f>D10</f>
        <v>1534.5000000000002</v>
      </c>
      <c r="AZ16"/>
      <c r="BA16" s="17"/>
      <c r="BB16" s="9">
        <f>IF(IF(BA16,1,0),IF(IF(MOD((D$5+TIME(0,D16,0)),1)&gt;D$1,1,0),IF(IF(MOD((D$5+TIME(0,D16,0)),1)&lt;D$4,1,0),D$5+TIME(0,D16,0),(MOD(D$5+TIME(0,D16,0),1)-D$4)+D$1),"Under"),D$5)</f>
        <v>42685.322916666664</v>
      </c>
      <c r="BC16" s="7">
        <f>IF(BA16,D16,0)</f>
        <v>0</v>
      </c>
      <c r="BD16" s="17">
        <f>D10</f>
        <v>1534.5000000000002</v>
      </c>
      <c r="BE16"/>
      <c r="BF16"/>
    </row>
    <row r="17" spans="1:58" x14ac:dyDescent="0.2">
      <c r="A17" s="7">
        <f>'ST4 Input'!A3</f>
        <v>4</v>
      </c>
      <c r="B17" s="7">
        <f>'ST4 Input'!B3</f>
        <v>4020</v>
      </c>
      <c r="C17" s="7" t="str">
        <f>'ST4 Input'!C3</f>
        <v xml:space="preserve"> Outside Water Fill</v>
      </c>
      <c r="D17" s="7">
        <f>'ST4 Input'!D3</f>
        <v>6</v>
      </c>
      <c r="E17" s="7">
        <f>'ST4 Input'!E3</f>
        <v>0</v>
      </c>
      <c r="F17" s="9"/>
      <c r="G17" s="19"/>
      <c r="H17" s="9"/>
      <c r="I17" s="9">
        <f>IF(IF(H17,1,0),IF(IF(MOD((I16+TIME(0,D17,0)),1)&gt;D$1,1,0),IF(IF(MOD((I16+TIME(0,D17,0)),1)&lt;D$4,1,0),I16+TIME(0,D17,0),(MOD(I16+TIME(0,D17,0),1)-D$4)+D$1),"Under"),I16)</f>
        <v>42685.322916666664</v>
      </c>
      <c r="J17" s="17">
        <f>IF(H17,J16+D17,J16)</f>
        <v>0</v>
      </c>
      <c r="K17" s="17">
        <f>IF(H17,K16-D17,K16)</f>
        <v>1534.5000000000002</v>
      </c>
      <c r="L17" s="19"/>
      <c r="M17" s="9"/>
      <c r="N17" s="9">
        <f>IF(IF(M17,1,0),IF(IF(MOD((N16+TIME(0,D17,0)),1)&gt;D$1,1,0),IF(IF(MOD((N16+TIME(0,D17,0)),1)&lt;D$4,1,0),N16+TIME(0,D17,0),(MOD(N16+TIME(0,D17,0),1)-D$4)+D$1),"Under"),N16)</f>
        <v>42685.322916666664</v>
      </c>
      <c r="O17" s="17">
        <f>IF(M17,O16+D17,O16)</f>
        <v>0</v>
      </c>
      <c r="P17" s="17">
        <f>IF(M17,P16-D17,P16)</f>
        <v>1534.5000000000002</v>
      </c>
      <c r="Q17" s="22"/>
      <c r="R17" s="8"/>
      <c r="S17" s="9">
        <f>IF(IF(R17,1,0),IF(IF(MOD((S16+TIME(0,D17,0)),1)&gt;D$1,1,0),IF(IF(MOD((S16+TIME(0,D17,0)),1)&lt;D$4,1,0),S16+TIME(0,D17,0),(MOD(S16+TIME(0,D17,0),1)-D$4)+D$1),"Under"),S16)</f>
        <v>42685.322916666664</v>
      </c>
      <c r="T17" s="8">
        <f>IF(W17,O16+D17,O16)</f>
        <v>0</v>
      </c>
      <c r="U17" s="17">
        <f>IF(M17,P16-D17,P16)</f>
        <v>1534.5000000000002</v>
      </c>
      <c r="V17" s="22"/>
      <c r="W17" s="8"/>
      <c r="X17" s="9">
        <f>IF(IF(W17,1,0),IF(IF(MOD((X16+TIME(0,D17,0)),1)&gt;D$1,1,0),IF(IF(MOD((X16+TIME(0,D17,0)),1)&lt;D$4,1,0),X16+TIME(0,D17,0),(MOD(X16+TIME(0,D17,0),1)-D$4)+D$1),"Under"),X16)</f>
        <v>42685.322916666664</v>
      </c>
      <c r="Y17" s="8">
        <f>IF(AB17,O16+D17,O16)</f>
        <v>0</v>
      </c>
      <c r="Z17" s="17">
        <f>IF(M17,P16-D17,P16)</f>
        <v>1534.5000000000002</v>
      </c>
      <c r="AA17" s="22"/>
      <c r="AB17" s="8"/>
      <c r="AC17" s="9">
        <f>IF(IF(AB17,1,0),IF(IF(MOD((AC16+TIME(0,D17,0)),1)&gt;D$1,1,0),IF(IF(MOD((AC16+TIME(0,D17,0)),1)&lt;D$4,1,0),AC16+TIME(0,D17,0),(MOD(AC16+TIME(0,D17,0),1)-D$4)+D$1),"Under"),AC16)</f>
        <v>42685.322916666664</v>
      </c>
      <c r="AD17" s="8">
        <f>IF(AB17,AD16+D17,AD16)</f>
        <v>0</v>
      </c>
      <c r="AE17" s="17">
        <f>IF(AB17,AE16-D17,AE16)</f>
        <v>1534.5000000000002</v>
      </c>
      <c r="AF17" s="22"/>
      <c r="AG17" s="8"/>
      <c r="AH17" s="9">
        <f>IF(IF(AG17,1,0),IF(IF(MOD((AH16+TIME(0,D17,0)),1)&gt;D$1,1,0),IF(IF(MOD((AH16+TIME(0,D17,0)),1)&lt;D$4,1,0),AH16+TIME(0,D17,0),(MOD(AH16+TIME(0,D17,0),1)-D$4)+D$1),"Under"),AH16)</f>
        <v>42685.322916666664</v>
      </c>
      <c r="AI17" s="8">
        <f>IF(AG17,AI16+D17,AI16)</f>
        <v>0</v>
      </c>
      <c r="AJ17" s="17">
        <f>IF(AG17,AJ16-D17,AJ16)</f>
        <v>1534.5000000000002</v>
      </c>
      <c r="AK17" s="19"/>
      <c r="AL17" s="8"/>
      <c r="AM17" s="23">
        <f>IF(IF(AL17,1,0),IF(IF(MOD((AM16+TIME(0,D17,0)),1)&gt;D$1,1,0),IF(IF(MOD((AM16+TIME(0,D17,0)),1)&lt;D$4,1,0),AM16+TIME(0,D17,0),(MOD(AM16+TIME(0,D17,0),1)-D$4)+D$1),"Under"),AM16)</f>
        <v>42685.322916666664</v>
      </c>
      <c r="AN17" s="8">
        <f>IF(AL17,AN16+#REF!,AN16)</f>
        <v>0</v>
      </c>
      <c r="AO17" s="8">
        <f>IF(AL17,AO16+D17,AO16)</f>
        <v>1534.5000000000002</v>
      </c>
      <c r="AP17" s="19"/>
      <c r="AQ17" s="8"/>
      <c r="AR17" s="9">
        <f>IF(IF(AQ17,1,0),IF(IF(MOD((AR16+TIME(0,D17,0)),1)&gt;D$1,1,0),IF(IF(MOD((AR16+TIME(0,D17,0)),1)&lt;D$4,1,0),AR16+TIME(0,D17,0),(MOD(AR16+TIME(0,D17,0),1)-D$4)+D$1),"Under"),AR16)</f>
        <v>42685.322916666664</v>
      </c>
      <c r="AS17" s="8">
        <f>IF(AQ17,AS16+D17,AS16)</f>
        <v>0</v>
      </c>
      <c r="AT17" s="8">
        <f>IF(AQ17,AT16-D17,AT16)</f>
        <v>1534.5000000000002</v>
      </c>
      <c r="AV17" s="17"/>
      <c r="AW17" s="9">
        <f>IF(IF(AV17,1,0),IF(IF(MOD((AW16+TIME(0,D17,0)),1)&gt;D$1,1,0),IF(IF(MOD((AW16+TIME(0,D17,0)),1)&lt;D$4,1,0),AW16+TIME(0,D17,0),(MOD(AW16+TIME(0,D17,0),1)-D$4)+D$1),"Under"),AW16)</f>
        <v>42685.322916666664</v>
      </c>
      <c r="AX17" s="8">
        <f>IF(AV17,AX16+D17,AX16)</f>
        <v>0</v>
      </c>
      <c r="AY17" s="17">
        <f>IF(AV17,AY16-D17,AY16)</f>
        <v>1534.5000000000002</v>
      </c>
      <c r="AZ17"/>
      <c r="BA17" s="17"/>
      <c r="BB17" s="9">
        <f>IF(IF(BA17,1,0),IF(IF(MOD((BB16+TIME(0,D17,0)),1)&gt;D$1,1,0),IF(IF(MOD((BB16+TIME(0,D17,0)),1)&lt;D$4,1,0),BB16+TIME(0,D17,0),(MOD(BB16+TIME(0,D17,0),1)-D$4)+D$1),"Under"),BB16)</f>
        <v>42685.322916666664</v>
      </c>
      <c r="BC17" s="7">
        <f>IF(BA17,BC16+D17,BC16)</f>
        <v>0</v>
      </c>
      <c r="BD17" s="17">
        <f>IF(BA17,BD16-D17,BD16)</f>
        <v>1534.5000000000002</v>
      </c>
      <c r="BE17"/>
      <c r="BF17"/>
    </row>
    <row r="18" spans="1:58" x14ac:dyDescent="0.2">
      <c r="A18" s="7">
        <f>'ST4 Input'!A4</f>
        <v>4</v>
      </c>
      <c r="B18" s="7">
        <f>'ST4 Input'!B4</f>
        <v>4040</v>
      </c>
      <c r="C18" s="7" t="str">
        <f>'ST4 Input'!C4</f>
        <v xml:space="preserve"> LP Tray and Tanks</v>
      </c>
      <c r="D18" s="7">
        <f>'ST4 Input'!D4</f>
        <v>7</v>
      </c>
      <c r="E18" s="7">
        <f>'ST4 Input'!E4</f>
        <v>0</v>
      </c>
      <c r="F18" s="9"/>
      <c r="G18" s="19"/>
      <c r="H18" s="9"/>
      <c r="I18" s="9">
        <f t="shared" ref="I18:I67" si="0">IF(IF(H18,1,0),IF(IF(MOD((I17+TIME(0,D18,0)),1)&gt;D$1,1,0),IF(IF(MOD((I17+TIME(0,D18,0)),1)&lt;D$4,1,0),I17+TIME(0,D18,0),(MOD(I17+TIME(0,D18,0),1)-D$4)+D$1),"Under"),I17)</f>
        <v>42685.322916666664</v>
      </c>
      <c r="J18" s="17">
        <f t="shared" ref="J18:J67" si="1">IF(H18,J17+D18,J17)</f>
        <v>0</v>
      </c>
      <c r="K18" s="17">
        <f t="shared" ref="K18:K67" si="2">IF(H18,K17-D18,K17)</f>
        <v>1534.5000000000002</v>
      </c>
      <c r="L18" s="19"/>
      <c r="M18" s="9"/>
      <c r="N18" s="9">
        <f>IF(IF(M18,1,0),IF(IF(MOD((N17+TIME(0,D18,0)),1)&gt;D$1,1,0),IF(IF(MOD((N17+TIME(0,D18,0)),1)&lt;D$4,1,0),N17+TIME(0,D18,0),(MOD(N17+TIME(0,D18,0),1)-D$4)+D$1),"Under"),N17)</f>
        <v>42685.322916666664</v>
      </c>
      <c r="O18" s="17">
        <f t="shared" ref="O18:O67" si="3">IF(M18,O17+D18,O17)</f>
        <v>0</v>
      </c>
      <c r="P18" s="17">
        <f t="shared" ref="P18:P67" si="4">IF(M18,P17-D18,P17)</f>
        <v>1534.5000000000002</v>
      </c>
      <c r="Q18" s="22"/>
      <c r="R18" s="8"/>
      <c r="S18" s="9">
        <f>IF(IF(R18,1,0),IF(IF(MOD((S17+TIME(0,D18,0)),1)&gt;D$1,1,0),IF(IF(MOD((S17+TIME(0,D18,0)),1)&lt;D$4,1,0),S17+TIME(0,D18,0),(MOD(S17+TIME(0,D18,0),1)-D$4)+D$1),"Under"),S17)</f>
        <v>42685.322916666664</v>
      </c>
      <c r="T18" s="8">
        <f>IF(M18,O17+D18,O17)</f>
        <v>0</v>
      </c>
      <c r="U18" s="17">
        <f>IF(M18,P17-D18,P17)</f>
        <v>1534.5000000000002</v>
      </c>
      <c r="V18" s="22"/>
      <c r="W18" s="8"/>
      <c r="X18" s="9">
        <f>IF(IF(W18,1,0),IF(IF(MOD((X17+TIME(0,D18,0)),1)&gt;D$1,1,0),IF(IF(MOD((X17+TIME(0,D18,0)),1)&lt;D$4,1,0),X17+TIME(0,D18,0),(MOD(X17+TIME(0,D18,0),1)-D$4)+D$1),"Under"),X17)</f>
        <v>42685.322916666664</v>
      </c>
      <c r="Y18" s="8">
        <f>IF(M18,O17+D18,O17)</f>
        <v>0</v>
      </c>
      <c r="Z18" s="17">
        <f>IF(M18,P17-D18,P17)</f>
        <v>1534.5000000000002</v>
      </c>
      <c r="AA18" s="22"/>
      <c r="AB18" s="8"/>
      <c r="AC18" s="9">
        <f>IF(IF(AB18,1,0),IF(IF(MOD((AC17+TIME(0,D18,0)),1)&gt;D$1,1,0),IF(IF(MOD((AC17+TIME(0,D18,0)),1)&lt;D$4,1,0),AC17+TIME(0,D18,0),(MOD(AC17+TIME(0,D18,0),1)-D$4)+D$1),"Under"),AC17)</f>
        <v>42685.322916666664</v>
      </c>
      <c r="AD18" s="8">
        <f>IF(AB18,AD17+D18,AD17)</f>
        <v>0</v>
      </c>
      <c r="AE18" s="17">
        <f>IF(AB18,AE17-D18,AE17)</f>
        <v>1534.5000000000002</v>
      </c>
      <c r="AF18" s="22"/>
      <c r="AG18" s="8"/>
      <c r="AH18" s="9">
        <f>IF(IF(AG18,1,0),IF(IF(MOD((AH17+TIME(0,D18,0)),1)&gt;D$1,1,0),IF(IF(MOD((AH17+TIME(0,D18,0)),1)&lt;D$4,1,0),AH17+TIME(0,D18,0),(MOD(AH17+TIME(0,D18,0),1)-D$4)+D$1),"Under"),AH17)</f>
        <v>42685.322916666664</v>
      </c>
      <c r="AI18" s="8">
        <f>IF(AG18,AI17+D18,AI17)</f>
        <v>0</v>
      </c>
      <c r="AJ18" s="17">
        <f>IF(AG18,AJ17-D18,AJ17)</f>
        <v>1534.5000000000002</v>
      </c>
      <c r="AK18" s="19"/>
      <c r="AL18" s="8"/>
      <c r="AM18" s="23">
        <f>IF(IF(AL18,1,0),IF(IF(MOD((AM17+TIME(0,D18,0)),1)&gt;D$1,1,0),IF(IF(MOD((AM17+TIME(0,D18,0)),1)&lt;D$4,1,0),AM17+TIME(0,D18,0),(MOD(AM17+TIME(0,D18,0),1)-D$4)+D$1),"Under"),AM17)</f>
        <v>42685.322916666664</v>
      </c>
      <c r="AN18" s="8">
        <f>IF(AL18,AN17+#REF!,AN17)</f>
        <v>0</v>
      </c>
      <c r="AO18" s="8">
        <f>IF(AL18,AO17-#REF!,AO17)</f>
        <v>1534.5000000000002</v>
      </c>
      <c r="AP18" s="19"/>
      <c r="AQ18" s="8"/>
      <c r="AR18" s="9">
        <f>IF(IF(AQ18,1,0),IF(IF(MOD((AR17+TIME(0,D18,0)),1)&gt;D$1,1,0),IF(IF(MOD((AR17+TIME(0,D18,0)),1)&lt;D$4,1,0),AR17+TIME(0,D18,0),(MOD(AR17+TIME(0,D18,0),1)-D$4)+D$1),"Under"),AR17)</f>
        <v>42685.322916666664</v>
      </c>
      <c r="AS18" s="8">
        <f>IF(AQ18,AS17+D18,AS17)</f>
        <v>0</v>
      </c>
      <c r="AT18" s="8">
        <f>IF(AQ18,AT17-D18,AT17)</f>
        <v>1534.5000000000002</v>
      </c>
      <c r="AV18" s="17"/>
      <c r="AW18" s="9">
        <f>IF(IF(AV18,1,0),IF(IF(MOD((AW17+TIME(0,D18,0)),1)&gt;D$1,1,0),IF(IF(MOD((AW17+TIME(0,D18,0)),1)&lt;D$4,1,0),AW17+TIME(0,D18,0),(MOD(AW17+TIME(0,D18,0),1)-D$4)+D$1),"Under"),AW17)</f>
        <v>42685.322916666664</v>
      </c>
      <c r="AX18" s="8">
        <f>IF(AV18,AX17+D18,AX17)</f>
        <v>0</v>
      </c>
      <c r="AY18" s="17">
        <f>IF(AV18,AY17-D18,AY17)</f>
        <v>1534.5000000000002</v>
      </c>
      <c r="AZ18"/>
      <c r="BA18" s="17"/>
      <c r="BB18" s="9">
        <f>IF(IF(BA18,1,0),IF(IF(MOD((BB17+TIME(0,D18,0)),1)&gt;D$1,1,0),IF(IF(MOD((BB17+TIME(0,D18,0)),1)&lt;D$4,1,0),BB17+TIME(0,D18,0),(MOD(BB17+TIME(0,D18,0),1)-D$4)+D$1),"Under"),BB17)</f>
        <v>42685.322916666664</v>
      </c>
      <c r="BC18" s="7">
        <f>IF(BA18,BC17+D18,BC17)</f>
        <v>0</v>
      </c>
      <c r="BD18" s="17">
        <f>IF(BA18,BD17-D18,BD17)</f>
        <v>1534.5000000000002</v>
      </c>
      <c r="BE18"/>
      <c r="BF18"/>
    </row>
    <row r="19" spans="1:58" x14ac:dyDescent="0.2">
      <c r="A19" s="7">
        <f>'ST4 Input'!A5</f>
        <v>4</v>
      </c>
      <c r="B19" s="7">
        <f>'ST4 Input'!B5</f>
        <v>4050</v>
      </c>
      <c r="C19" s="7" t="str">
        <f>'ST4 Input'!C5</f>
        <v xml:space="preserve"> install intellipower</v>
      </c>
      <c r="D19" s="7">
        <f>'ST4 Input'!D5</f>
        <v>120</v>
      </c>
      <c r="E19" s="7">
        <f>'ST4 Input'!E5</f>
        <v>0</v>
      </c>
      <c r="F19" s="9"/>
      <c r="G19" s="19"/>
      <c r="H19" s="9"/>
      <c r="I19" s="9">
        <f t="shared" si="0"/>
        <v>42685.322916666664</v>
      </c>
      <c r="J19" s="17">
        <f t="shared" si="1"/>
        <v>0</v>
      </c>
      <c r="K19" s="17">
        <f t="shared" si="2"/>
        <v>1534.5000000000002</v>
      </c>
      <c r="L19" s="19"/>
      <c r="M19" s="9"/>
      <c r="N19" s="9">
        <f>IF(IF(M19,1,0),IF(IF(MOD((N18+TIME(0,D19,0)),1)&gt;D$1,1,0),IF(IF(MOD((N18+TIME(0,D19,0)),1)&lt;D$4,1,0),N18+TIME(0,D19,0),(MOD(N18+TIME(0,D19,0),1)-D$4)+D$1),"Under"),N18)</f>
        <v>42685.322916666664</v>
      </c>
      <c r="O19" s="17">
        <f t="shared" si="3"/>
        <v>0</v>
      </c>
      <c r="P19" s="17">
        <f t="shared" si="4"/>
        <v>1534.5000000000002</v>
      </c>
      <c r="Q19" s="22"/>
      <c r="R19" s="8"/>
      <c r="S19" s="9">
        <f t="shared" ref="S19:S53" si="5">IF(IF(R19,1,0),IF(IF(MOD((S18+TIME(0,D19,0)),1)&gt;D$1,1,0),IF(IF(MOD((S18+TIME(0,D19,0)),1)&lt;D$4,1,0),S18+TIME(0,D19,0),(MOD(S18+TIME(0,D19,0),1)-D$4)+D$1),"Under"),S18)</f>
        <v>42685.322916666664</v>
      </c>
      <c r="T19" s="8">
        <f t="shared" ref="T19:T53" si="6">IF(M19,O18+D19,O18)</f>
        <v>0</v>
      </c>
      <c r="U19" s="17">
        <f t="shared" ref="U19:U53" si="7">IF(M19,P18-D19,P18)</f>
        <v>1534.5000000000002</v>
      </c>
      <c r="V19" s="22"/>
      <c r="W19" s="8"/>
      <c r="X19" s="9">
        <f>IF(IF(W19,1,0),IF(IF(MOD((X18+TIME(0,D19,0)),1)&gt;D$1,1,0),IF(IF(MOD((X18+TIME(0,D19,0)),1)&lt;D$4,1,0),X18+TIME(0,D19,0),(MOD(X18+TIME(0,D19,0),1)-D$4)+D$1),"Under"),X18)</f>
        <v>42685.322916666664</v>
      </c>
      <c r="Y19" s="8">
        <f>IF(M19,O18+D19,O18)</f>
        <v>0</v>
      </c>
      <c r="Z19" s="17">
        <f>IF(M19,P18-D19,P18)</f>
        <v>1534.5000000000002</v>
      </c>
      <c r="AA19" s="22"/>
      <c r="AB19" s="8"/>
      <c r="AC19" s="9">
        <f>IF(IF(AB19,1,0),IF(IF(MOD((AC18+TIME(0,D19,0)),1)&gt;D$1,1,0),IF(IF(MOD((AC18+TIME(0,D19,0)),1)&lt;D$4,1,0),AC18+TIME(0,D19,0),(MOD(AC18+TIME(0,D19,0),1)-D$4)+D$1),"Under"),AC18)</f>
        <v>42685.322916666664</v>
      </c>
      <c r="AD19" s="8">
        <f>IF(AB19,AD18+D19,AD18)</f>
        <v>0</v>
      </c>
      <c r="AE19" s="17">
        <f>IF(AB19,AE18-D19,AE18)</f>
        <v>1534.5000000000002</v>
      </c>
      <c r="AF19" s="22"/>
      <c r="AG19" s="8"/>
      <c r="AH19" s="9">
        <f>IF(IF(AG19,1,0),IF(IF(MOD((AH18+TIME(0,D19,0)),1)&gt;D$1,1,0),IF(IF(MOD((AH18+TIME(0,D19,0)),1)&lt;D$4,1,0),AH18+TIME(0,D19,0),(MOD(AH18+TIME(0,D19,0),1)-D$4)+D$1),"Under"),AH18)</f>
        <v>42685.322916666664</v>
      </c>
      <c r="AI19" s="8">
        <f>IF(AG19,AI18+D19,AI18)</f>
        <v>0</v>
      </c>
      <c r="AJ19" s="17">
        <f>IF(AG19,AJ18-D19,AJ18)</f>
        <v>1534.5000000000002</v>
      </c>
      <c r="AK19" s="19"/>
      <c r="AL19" s="8"/>
      <c r="AM19" s="23">
        <f>IF(IF(AL19,1,0),IF(IF(MOD((AM18+TIME(0,D19,0)),1)&gt;D$1,1,0),IF(IF(MOD((AM18+TIME(0,D19,0)),1)&lt;D$4,1,0),AM18+TIME(0,D19,0),(MOD(AM18+TIME(0,D19,0),1)-D$4)+D$1),"Under"),AM18)</f>
        <v>42685.322916666664</v>
      </c>
      <c r="AN19" s="8">
        <f>IF(AL19,AN18+#REF!,AN18)</f>
        <v>0</v>
      </c>
      <c r="AO19" s="8">
        <f>IF(AL19,AO18-#REF!,AO18)</f>
        <v>1534.5000000000002</v>
      </c>
      <c r="AP19" s="19"/>
      <c r="AQ19" s="8"/>
      <c r="AR19" s="9">
        <f>IF(IF(AQ19,1,0),IF(IF(MOD((AR18+TIME(0,D19,0)),1)&gt;D$1,1,0),IF(IF(MOD((AR18+TIME(0,D19,0)),1)&lt;D$4,1,0),AR18+TIME(0,D19,0),(MOD(AR18+TIME(0,D19,0),1)-D$4)+D$1),"Under"),AR18)</f>
        <v>42685.322916666664</v>
      </c>
      <c r="AS19" s="8">
        <f>IF(AQ19,AS18+D19,AS18)</f>
        <v>0</v>
      </c>
      <c r="AT19" s="8">
        <f>IF(AQ19,AT18-D19,AT18)</f>
        <v>1534.5000000000002</v>
      </c>
      <c r="AV19" s="17"/>
      <c r="AW19" s="9">
        <f>IF(IF(AV19,1,0),IF(IF(MOD((AW18+TIME(0,D19,0)),1)&gt;D$1,1,0),IF(IF(MOD((AW18+TIME(0,D19,0)),1)&lt;D$4,1,0),AW18+TIME(0,D19,0),(MOD(AW18+TIME(0,D19,0),1)-D$4)+D$1),"Under"),AW18)</f>
        <v>42685.322916666664</v>
      </c>
      <c r="AX19" s="8">
        <f>IF(AV19,AX18+D19,AX18)</f>
        <v>0</v>
      </c>
      <c r="AY19" s="17">
        <f>IF(AV19,AY18-D19,AY18)</f>
        <v>1534.5000000000002</v>
      </c>
      <c r="AZ19" s="4"/>
      <c r="BA19" s="17"/>
      <c r="BB19" s="9">
        <f>IF(IF(BA19,1,0),IF(IF(MOD((BB18+TIME(0,D19,0)),1)&gt;D$1,1,0),IF(IF(MOD((BB18+TIME(0,D19,0)),1)&lt;D$4,1,0),BB18+TIME(0,D19,0),(MOD(BB18+TIME(0,D19,0),1)-D$4)+D$1),"Under"),BB18)</f>
        <v>42685.322916666664</v>
      </c>
      <c r="BC19" s="7">
        <f>IF(BA19,BC18+D19,BC18)</f>
        <v>0</v>
      </c>
      <c r="BD19" s="17">
        <f>IF(BA19,BD18-D19,BD18)</f>
        <v>1534.5000000000002</v>
      </c>
      <c r="BE19" s="4"/>
      <c r="BF19"/>
    </row>
    <row r="20" spans="1:58" x14ac:dyDescent="0.2">
      <c r="A20" s="7">
        <f>'ST4 Input'!A6</f>
        <v>4</v>
      </c>
      <c r="B20" s="7">
        <f>'ST4 Input'!B6</f>
        <v>4060</v>
      </c>
      <c r="C20" s="7" t="str">
        <f>'ST4 Input'!C6</f>
        <v xml:space="preserve"> install battery disconnect &amp; divider panal</v>
      </c>
      <c r="D20" s="7">
        <f>'ST4 Input'!D6</f>
        <v>20</v>
      </c>
      <c r="E20" s="7">
        <f>'ST4 Input'!E6</f>
        <v>0</v>
      </c>
      <c r="F20" s="9"/>
      <c r="G20" s="19"/>
      <c r="H20" s="9"/>
      <c r="I20" s="9">
        <f t="shared" si="0"/>
        <v>42685.322916666664</v>
      </c>
      <c r="J20" s="17">
        <f t="shared" si="1"/>
        <v>0</v>
      </c>
      <c r="K20" s="17">
        <f t="shared" si="2"/>
        <v>1534.5000000000002</v>
      </c>
      <c r="L20" s="19"/>
      <c r="M20" s="9"/>
      <c r="N20" s="9">
        <f>IF(IF(M20,1,0),IF(IF(MOD((N19+TIME(0,D20,0)),1)&gt;D$1,1,0),IF(IF(MOD((N19+TIME(0,D20,0)),1)&lt;D$4,1,0),N19+TIME(0,D20,0),(MOD(N19+TIME(0,D20,0),1)-D$4)+D$1),"Under"),N19)</f>
        <v>42685.322916666664</v>
      </c>
      <c r="O20" s="17">
        <f t="shared" si="3"/>
        <v>0</v>
      </c>
      <c r="P20" s="17">
        <f t="shared" si="4"/>
        <v>1534.5000000000002</v>
      </c>
      <c r="Q20" s="22"/>
      <c r="R20" s="8"/>
      <c r="S20" s="9">
        <f t="shared" si="5"/>
        <v>42685.322916666664</v>
      </c>
      <c r="T20" s="8">
        <f t="shared" si="6"/>
        <v>0</v>
      </c>
      <c r="U20" s="17">
        <f t="shared" si="7"/>
        <v>1534.5000000000002</v>
      </c>
      <c r="V20" s="22"/>
      <c r="W20" s="8"/>
      <c r="X20" s="9">
        <f>IF(IF(W20,1,0),IF(IF(MOD((X19+TIME(0,D20,0)),1)&gt;D$1,1,0),IF(IF(MOD((X19+TIME(0,D20,0)),1)&lt;D$4,1,0),X19+TIME(0,D20,0),(MOD(X19+TIME(0,D20,0),1)-D$4)+D$1),"Under"),X19)</f>
        <v>42685.322916666664</v>
      </c>
      <c r="Y20" s="8">
        <f>IF(M20,O19+D20,O19)</f>
        <v>0</v>
      </c>
      <c r="Z20" s="17">
        <f>IF(M20,P19-D20,P19)</f>
        <v>1534.5000000000002</v>
      </c>
      <c r="AA20" s="22"/>
      <c r="AB20" s="8"/>
      <c r="AC20" s="9">
        <f>IF(IF(AB20,1,0),IF(IF(MOD((AC19+TIME(0,D20,0)),1)&gt;D$1,1,0),IF(IF(MOD((AC19+TIME(0,D20,0)),1)&lt;D$4,1,0),AC19+TIME(0,D20,0),(MOD(AC19+TIME(0,D20,0),1)-D$4)+D$1),"Under"),AC19)</f>
        <v>42685.322916666664</v>
      </c>
      <c r="AD20" s="8">
        <f>IF(AB20,AD19+D20,AD19)</f>
        <v>0</v>
      </c>
      <c r="AE20" s="17">
        <f>IF(AB20,AE19-D20,AE19)</f>
        <v>1534.5000000000002</v>
      </c>
      <c r="AF20" s="22"/>
      <c r="AG20" s="8"/>
      <c r="AH20" s="9">
        <f>IF(IF(AG20,1,0),IF(IF(MOD((AH19+TIME(0,D20,0)),1)&gt;D$1,1,0),IF(IF(MOD((AH19+TIME(0,D20,0)),1)&lt;D$4,1,0),AH19+TIME(0,D20,0),(MOD(AH19+TIME(0,D20,0),1)-D$4)+D$1),"Under"),AH19)</f>
        <v>42685.322916666664</v>
      </c>
      <c r="AI20" s="8">
        <f>IF(AG20,AI19+D20,AI19)</f>
        <v>0</v>
      </c>
      <c r="AJ20" s="17">
        <f>IF(AG20,AJ19-D20,AJ19)</f>
        <v>1534.5000000000002</v>
      </c>
      <c r="AK20" s="19"/>
      <c r="AL20" s="8"/>
      <c r="AM20" s="23">
        <f>IF(IF(AL20,1,0),IF(IF(MOD((AM19+TIME(0,D20,0)),1)&gt;D$1,1,0),IF(IF(MOD((AM19+TIME(0,D20,0)),1)&lt;D$4,1,0),AM19+TIME(0,D20,0),(MOD(AM19+TIME(0,D20,0),1)-D$4)+D$1),"Under"),AM19)</f>
        <v>42685.322916666664</v>
      </c>
      <c r="AN20" s="8">
        <f>IF(AL20,AN19+#REF!,AN19)</f>
        <v>0</v>
      </c>
      <c r="AO20" s="8">
        <f>IF(AL20,AO19-#REF!,AO19)</f>
        <v>1534.5000000000002</v>
      </c>
      <c r="AP20" s="19"/>
      <c r="AQ20" s="8"/>
      <c r="AR20" s="9">
        <f>IF(IF(AQ20,1,0),IF(IF(MOD((AR19+TIME(0,D20,0)),1)&gt;D$1,1,0),IF(IF(MOD((AR19+TIME(0,D20,0)),1)&lt;D$4,1,0),AR19+TIME(0,D20,0),(MOD(AR19+TIME(0,D20,0),1)-D$4)+D$1),"Under"),AR19)</f>
        <v>42685.322916666664</v>
      </c>
      <c r="AS20" s="8">
        <f>IF(AQ20,AS19+D20,AS19)</f>
        <v>0</v>
      </c>
      <c r="AT20" s="8">
        <f>IF(AQ20,AT19-D20,AT19)</f>
        <v>1534.5000000000002</v>
      </c>
      <c r="AV20" s="17"/>
      <c r="AW20" s="9">
        <f>IF(IF(AV20,1,0),IF(IF(MOD((AW19+TIME(0,D20,0)),1)&gt;D$1,1,0),IF(IF(MOD((AW19+TIME(0,D20,0)),1)&lt;D$4,1,0),AW19+TIME(0,D20,0),(MOD(AW19+TIME(0,D20,0),1)-D$4)+D$1),"Under"),AW19)</f>
        <v>42685.322916666664</v>
      </c>
      <c r="AX20" s="8">
        <f>IF(AV20,AX19+D20,AX19)</f>
        <v>0</v>
      </c>
      <c r="AY20" s="17">
        <f>IF(AV20,AY19-D20,AY19)</f>
        <v>1534.5000000000002</v>
      </c>
      <c r="AZ20"/>
      <c r="BA20" s="17"/>
      <c r="BB20" s="9">
        <f>IF(IF(BA20,1,0),IF(IF(MOD((BB19+TIME(0,D20,0)),1)&gt;D$1,1,0),IF(IF(MOD((BB19+TIME(0,D20,0)),1)&lt;D$4,1,0),BB19+TIME(0,D20,0),(MOD(BB19+TIME(0,D20,0),1)-D$4)+D$1),"Under"),BB19)</f>
        <v>42685.322916666664</v>
      </c>
      <c r="BC20" s="7">
        <f>IF(BA20,BC19+D20,BC19)</f>
        <v>0</v>
      </c>
      <c r="BD20" s="17">
        <f>IF(BA20,BD19-D20,BD19)</f>
        <v>1534.5000000000002</v>
      </c>
      <c r="BE20"/>
      <c r="BF20"/>
    </row>
    <row r="21" spans="1:58" x14ac:dyDescent="0.2">
      <c r="A21" s="7">
        <f>'ST4 Input'!A7</f>
        <v>3</v>
      </c>
      <c r="B21" s="7">
        <f>'ST4 Input'!B7</f>
        <v>4080</v>
      </c>
      <c r="C21" s="7" t="str">
        <f>'ST4 Input'!C7</f>
        <v xml:space="preserve"> Interior Hook Up</v>
      </c>
      <c r="D21" s="7">
        <f>'ST4 Input'!D7</f>
        <v>120</v>
      </c>
      <c r="E21" s="7">
        <f>'ST4 Input'!E7</f>
        <v>0</v>
      </c>
      <c r="F21" s="9"/>
      <c r="G21" s="19"/>
      <c r="H21" s="9"/>
      <c r="I21" s="9">
        <f t="shared" si="0"/>
        <v>42685.322916666664</v>
      </c>
      <c r="J21" s="17">
        <f t="shared" si="1"/>
        <v>0</v>
      </c>
      <c r="K21" s="17">
        <f t="shared" si="2"/>
        <v>1534.5000000000002</v>
      </c>
      <c r="L21" s="19"/>
      <c r="M21" s="9"/>
      <c r="N21" s="9">
        <f>IF(IF(M21,1,0),IF(IF(MOD((N20+TIME(0,D21,0)),1)&gt;D$1,1,0),IF(IF(MOD((N20+TIME(0,D21,0)),1)&lt;D$4,1,0),N20+TIME(0,D21,0),(MOD(N20+TIME(0,D21,0),1)-D$4)+D$1),"Under"),N20)</f>
        <v>42685.322916666664</v>
      </c>
      <c r="O21" s="17">
        <f t="shared" si="3"/>
        <v>0</v>
      </c>
      <c r="P21" s="17">
        <f t="shared" si="4"/>
        <v>1534.5000000000002</v>
      </c>
      <c r="Q21" s="22"/>
      <c r="R21" s="8"/>
      <c r="S21" s="9">
        <f t="shared" si="5"/>
        <v>42685.322916666664</v>
      </c>
      <c r="T21" s="8">
        <f t="shared" si="6"/>
        <v>0</v>
      </c>
      <c r="U21" s="17">
        <f t="shared" si="7"/>
        <v>1534.5000000000002</v>
      </c>
      <c r="V21" s="22"/>
      <c r="W21" s="8"/>
      <c r="X21" s="9">
        <f>IF(IF(W21,1,0),IF(IF(MOD((X20+TIME(0,D21,0)),1)&gt;D$1,1,0),IF(IF(MOD((X20+TIME(0,D21,0)),1)&lt;D$4,1,0),X20+TIME(0,D21,0),(MOD(X20+TIME(0,D21,0),1)-D$4)+D$1),"Under"),X20)</f>
        <v>42685.322916666664</v>
      </c>
      <c r="Y21" s="8">
        <f>IF(M21,O20+D21,O20)</f>
        <v>0</v>
      </c>
      <c r="Z21" s="17">
        <f>IF(M21,P20-D21,P20)</f>
        <v>1534.5000000000002</v>
      </c>
      <c r="AA21" s="22"/>
      <c r="AB21" s="8"/>
      <c r="AC21" s="9">
        <f>IF(IF(AB21,1,0),IF(IF(MOD((AC20+TIME(0,D21,0)),1)&gt;D$1,1,0),IF(IF(MOD((AC20+TIME(0,D21,0)),1)&lt;D$4,1,0),AC20+TIME(0,D21,0),(MOD(AC20+TIME(0,D21,0),1)-D$4)+D$1),"Under"),AC20)</f>
        <v>42685.322916666664</v>
      </c>
      <c r="AD21" s="8">
        <f>IF(AB21,AD20+D21,AD20)</f>
        <v>0</v>
      </c>
      <c r="AE21" s="17">
        <f>IF(AB21,AE20-D21,AE20)</f>
        <v>1534.5000000000002</v>
      </c>
      <c r="AF21" s="22"/>
      <c r="AG21" s="8"/>
      <c r="AH21" s="9">
        <f>IF(IF(AG21,1,0),IF(IF(MOD((AH20+TIME(0,D21,0)),1)&gt;D$1,1,0),IF(IF(MOD((AH20+TIME(0,D21,0)),1)&lt;D$4,1,0),AH20+TIME(0,D21,0),(MOD(AH20+TIME(0,D21,0),1)-D$4)+D$1),"Under"),AH20)</f>
        <v>42685.322916666664</v>
      </c>
      <c r="AI21" s="8">
        <f>IF(AG21,AI20+D21,AI20)</f>
        <v>0</v>
      </c>
      <c r="AJ21" s="17">
        <f>IF(AG21,AJ20-D21,AJ20)</f>
        <v>1534.5000000000002</v>
      </c>
      <c r="AK21" s="19"/>
      <c r="AL21" s="8"/>
      <c r="AM21" s="23">
        <f>IF(IF(AL21,1,0),IF(IF(MOD((AM20+TIME(0,D21,0)),1)&gt;D$1,1,0),IF(IF(MOD((AM20+TIME(0,D21,0)),1)&lt;D$4,1,0),AM20+TIME(0,D21,0),(MOD(AM20+TIME(0,D21,0),1)-D$4)+D$1),"Under"),AM20)</f>
        <v>42685.322916666664</v>
      </c>
      <c r="AN21" s="8">
        <f>IF(AL21,AN20+#REF!,AN20)</f>
        <v>0</v>
      </c>
      <c r="AO21" s="8">
        <f>IF(AL21,AO20-#REF!,AO20)</f>
        <v>1534.5000000000002</v>
      </c>
      <c r="AP21" s="19"/>
      <c r="AQ21" s="8"/>
      <c r="AR21" s="9">
        <f>IF(IF(AQ21,1,0),IF(IF(MOD((AR20+TIME(0,D21,0)),1)&gt;D$1,1,0),IF(IF(MOD((AR20+TIME(0,D21,0)),1)&lt;D$4,1,0),AR20+TIME(0,D21,0),(MOD(AR20+TIME(0,D21,0),1)-D$4)+D$1),"Under"),AR20)</f>
        <v>42685.322916666664</v>
      </c>
      <c r="AS21" s="8">
        <f>IF(AQ21,AS20+D21,AS20)</f>
        <v>0</v>
      </c>
      <c r="AT21" s="8">
        <f>IF(AQ21,AT20-D21,AT20)</f>
        <v>1534.5000000000002</v>
      </c>
      <c r="AV21" s="17"/>
      <c r="AW21" s="9">
        <f>IF(IF(AV21,1,0),IF(IF(MOD((AW20+TIME(0,D21,0)),1)&gt;D$1,1,0),IF(IF(MOD((AW20+TIME(0,D21,0)),1)&lt;D$4,1,0),AW20+TIME(0,D21,0),(MOD(AW20+TIME(0,D21,0),1)-D$4)+D$1),"Under"),AW20)</f>
        <v>42685.322916666664</v>
      </c>
      <c r="AX21" s="8">
        <f>IF(AV21,AX20+D21,AX20)</f>
        <v>0</v>
      </c>
      <c r="AY21" s="17">
        <f>IF(AV21,AY20-D21,AY20)</f>
        <v>1534.5000000000002</v>
      </c>
      <c r="AZ21"/>
      <c r="BA21" s="17"/>
      <c r="BB21" s="9">
        <f>IF(IF(BA21,1,0),IF(IF(MOD((BB20+TIME(0,D21,0)),1)&gt;D$1,1,0),IF(IF(MOD((BB20+TIME(0,D21,0)),1)&lt;D$4,1,0),BB20+TIME(0,D21,0),(MOD(BB20+TIME(0,D21,0),1)-D$4)+D$1),"Under"),BB20)</f>
        <v>42685.322916666664</v>
      </c>
      <c r="BC21" s="7">
        <f>IF(BA21,BC20+D21,BC20)</f>
        <v>0</v>
      </c>
      <c r="BD21" s="17">
        <f>IF(BA21,BD20-D21,BD20)</f>
        <v>1534.5000000000002</v>
      </c>
      <c r="BE21"/>
      <c r="BF21"/>
    </row>
    <row r="22" spans="1:58" x14ac:dyDescent="0.2">
      <c r="A22" s="7">
        <f>'ST4 Input'!A8</f>
        <v>4</v>
      </c>
      <c r="B22" s="7">
        <f>'ST4 Input'!B8</f>
        <v>4100</v>
      </c>
      <c r="C22" s="7" t="str">
        <f>'ST4 Input'!C8</f>
        <v xml:space="preserve"> Trim Exterior Metal for Wheel Wells (8.5' wide only)</v>
      </c>
      <c r="D22" s="7">
        <f>'ST4 Input'!D8</f>
        <v>15</v>
      </c>
      <c r="E22" s="7">
        <f>'ST4 Input'!E8</f>
        <v>0</v>
      </c>
      <c r="F22" s="9"/>
      <c r="G22" s="19"/>
      <c r="H22" s="9"/>
      <c r="I22" s="9">
        <f t="shared" si="0"/>
        <v>42685.322916666664</v>
      </c>
      <c r="J22" s="17">
        <f t="shared" si="1"/>
        <v>0</v>
      </c>
      <c r="K22" s="17">
        <f t="shared" si="2"/>
        <v>1534.5000000000002</v>
      </c>
      <c r="L22" s="19"/>
      <c r="M22" s="9"/>
      <c r="N22" s="9">
        <f>IF(IF(M22,1,0),IF(IF(MOD((N21+TIME(0,D22,0)),1)&gt;D$1,1,0),IF(IF(MOD((N21+TIME(0,D22,0)),1)&lt;D$4,1,0),N21+TIME(0,D22,0),(MOD(N21+TIME(0,D22,0),1)-D$4)+D$1),"Under"),N21)</f>
        <v>42685.322916666664</v>
      </c>
      <c r="O22" s="17">
        <f t="shared" si="3"/>
        <v>0</v>
      </c>
      <c r="P22" s="17">
        <f t="shared" si="4"/>
        <v>1534.5000000000002</v>
      </c>
      <c r="Q22" s="22"/>
      <c r="R22" s="8"/>
      <c r="S22" s="9">
        <f t="shared" si="5"/>
        <v>42685.322916666664</v>
      </c>
      <c r="T22" s="8">
        <f t="shared" si="6"/>
        <v>0</v>
      </c>
      <c r="U22" s="17">
        <f t="shared" si="7"/>
        <v>1534.5000000000002</v>
      </c>
      <c r="V22" s="22"/>
      <c r="W22" s="8"/>
      <c r="X22" s="9">
        <f>IF(IF(W22,1,0),IF(IF(MOD((X21+TIME(0,D22,0)),1)&gt;D$1,1,0),IF(IF(MOD((X21+TIME(0,D22,0)),1)&lt;D$4,1,0),X21+TIME(0,D22,0),(MOD(X21+TIME(0,D22,0),1)-D$4)+D$1),"Under"),X21)</f>
        <v>42685.322916666664</v>
      </c>
      <c r="Y22" s="8">
        <f>IF(M22,O21+D22,O21)</f>
        <v>0</v>
      </c>
      <c r="Z22" s="17">
        <f>IF(M22,P21-D22,P21)</f>
        <v>1534.5000000000002</v>
      </c>
      <c r="AA22" s="22"/>
      <c r="AB22" s="8"/>
      <c r="AC22" s="9">
        <f>IF(IF(AB22,1,0),IF(IF(MOD((AC21+TIME(0,D22,0)),1)&gt;D$1,1,0),IF(IF(MOD((AC21+TIME(0,D22,0)),1)&lt;D$4,1,0),AC21+TIME(0,D22,0),(MOD(AC21+TIME(0,D22,0),1)-D$4)+D$1),"Under"),AC21)</f>
        <v>42685.322916666664</v>
      </c>
      <c r="AD22" s="8">
        <f>IF(AB22,AD21+D22,AD21)</f>
        <v>0</v>
      </c>
      <c r="AE22" s="17">
        <f>IF(AB22,AE21-D22,AE21)</f>
        <v>1534.5000000000002</v>
      </c>
      <c r="AF22" s="22"/>
      <c r="AG22" s="8"/>
      <c r="AH22" s="9">
        <f>IF(IF(AG22,1,0),IF(IF(MOD((AH21+TIME(0,D22,0)),1)&gt;D$1,1,0),IF(IF(MOD((AH21+TIME(0,D22,0)),1)&lt;D$4,1,0),AH21+TIME(0,D22,0),(MOD(AH21+TIME(0,D22,0),1)-D$4)+D$1),"Under"),AH21)</f>
        <v>42685.322916666664</v>
      </c>
      <c r="AI22" s="8">
        <f>IF(AG22,AI21+D22,AI21)</f>
        <v>0</v>
      </c>
      <c r="AJ22" s="17">
        <f>IF(AG22,AJ21-D22,AJ21)</f>
        <v>1534.5000000000002</v>
      </c>
      <c r="AK22" s="19"/>
      <c r="AL22" s="8"/>
      <c r="AM22" s="23">
        <f>IF(IF(AL22,1,0),IF(IF(MOD((AM21+TIME(0,D22,0)),1)&gt;D$1,1,0),IF(IF(MOD((AM21+TIME(0,D22,0)),1)&lt;D$4,1,0),AM21+TIME(0,D22,0),(MOD(AM21+TIME(0,D22,0),1)-D$4)+D$1),"Under"),AM21)</f>
        <v>42685.322916666664</v>
      </c>
      <c r="AN22" s="8">
        <f>IF(AL22,AN21+#REF!,AN21)</f>
        <v>0</v>
      </c>
      <c r="AO22" s="8">
        <f>IF(AL22,AO21-#REF!,AO21)</f>
        <v>1534.5000000000002</v>
      </c>
      <c r="AP22" s="19"/>
      <c r="AQ22" s="8"/>
      <c r="AR22" s="9">
        <f>IF(IF(AQ22,1,0),IF(IF(MOD((AR21+TIME(0,D22,0)),1)&gt;D$1,1,0),IF(IF(MOD((AR21+TIME(0,D22,0)),1)&lt;D$4,1,0),AR21+TIME(0,D22,0),(MOD(AR21+TIME(0,D22,0),1)-D$4)+D$1),"Under"),AR21)</f>
        <v>42685.322916666664</v>
      </c>
      <c r="AS22" s="8">
        <f>IF(AQ22,AS21+D22,AS21)</f>
        <v>0</v>
      </c>
      <c r="AT22" s="8">
        <f>IF(AQ22,AT21-D22,AT21)</f>
        <v>1534.5000000000002</v>
      </c>
      <c r="AV22" s="17"/>
      <c r="AW22" s="9">
        <f>IF(IF(AV22,1,0),IF(IF(MOD((AW21+TIME(0,D22,0)),1)&gt;D$1,1,0),IF(IF(MOD((AW21+TIME(0,D22,0)),1)&lt;D$4,1,0),AW21+TIME(0,D22,0),(MOD(AW21+TIME(0,D22,0),1)-D$4)+D$1),"Under"),AW21)</f>
        <v>42685.322916666664</v>
      </c>
      <c r="AX22" s="8">
        <f>IF(AV22,AX21+D22,AX21)</f>
        <v>0</v>
      </c>
      <c r="AY22" s="17">
        <f>IF(AV22,AY21-D22,AY21)</f>
        <v>1534.5000000000002</v>
      </c>
      <c r="AZ22"/>
      <c r="BA22" s="17"/>
      <c r="BB22" s="9">
        <f>IF(IF(BA22,1,0),IF(IF(MOD((BB21+TIME(0,D22,0)),1)&gt;D$1,1,0),IF(IF(MOD((BB21+TIME(0,D22,0)),1)&lt;D$4,1,0),BB21+TIME(0,D22,0),(MOD(BB21+TIME(0,D22,0),1)-D$4)+D$1),"Under"),BB21)</f>
        <v>42685.322916666664</v>
      </c>
      <c r="BC22" s="7">
        <f>IF(BA22,BC21+D22,BC21)</f>
        <v>0</v>
      </c>
      <c r="BD22" s="17">
        <f>IF(BA22,BD21-D22,BD21)</f>
        <v>1534.5000000000002</v>
      </c>
      <c r="BE22"/>
      <c r="BF22"/>
    </row>
    <row r="23" spans="1:58" x14ac:dyDescent="0.2">
      <c r="A23" s="7">
        <f>'ST4 Input'!A9</f>
        <v>4</v>
      </c>
      <c r="B23" s="7">
        <f>'ST4 Input'!B9</f>
        <v>4110</v>
      </c>
      <c r="C23" s="7" t="str">
        <f>'ST4 Input'!C9</f>
        <v xml:space="preserve"> Install LP Lines</v>
      </c>
      <c r="D23" s="7">
        <f>'ST4 Input'!D9</f>
        <v>30</v>
      </c>
      <c r="E23" s="7">
        <f>'ST4 Input'!E9</f>
        <v>0</v>
      </c>
      <c r="F23" s="9"/>
      <c r="G23" s="19"/>
      <c r="H23" s="9"/>
      <c r="I23" s="9">
        <f t="shared" si="0"/>
        <v>42685.322916666664</v>
      </c>
      <c r="J23" s="17">
        <f t="shared" si="1"/>
        <v>0</v>
      </c>
      <c r="K23" s="17">
        <f t="shared" si="2"/>
        <v>1534.5000000000002</v>
      </c>
      <c r="L23" s="19"/>
      <c r="M23" s="9"/>
      <c r="N23" s="9">
        <f>IF(IF(M23,1,0),IF(IF(MOD((N22+TIME(0,D23,0)),1)&gt;D$1,1,0),IF(IF(MOD((N22+TIME(0,D23,0)),1)&lt;D$4,1,0),N22+TIME(0,D23,0),(MOD(N22+TIME(0,D23,0),1)-D$4)+D$1),"Under"),N22)</f>
        <v>42685.322916666664</v>
      </c>
      <c r="O23" s="17">
        <f t="shared" si="3"/>
        <v>0</v>
      </c>
      <c r="P23" s="17">
        <f t="shared" si="4"/>
        <v>1534.5000000000002</v>
      </c>
      <c r="Q23" s="22"/>
      <c r="R23" s="8"/>
      <c r="S23" s="9">
        <f t="shared" si="5"/>
        <v>42685.322916666664</v>
      </c>
      <c r="T23" s="8">
        <f t="shared" si="6"/>
        <v>0</v>
      </c>
      <c r="U23" s="17">
        <f t="shared" si="7"/>
        <v>1534.5000000000002</v>
      </c>
      <c r="V23" s="22"/>
      <c r="W23" s="8"/>
      <c r="X23" s="9">
        <f>IF(IF(W23,1,0),IF(IF(MOD((X22+TIME(0,D23,0)),1)&gt;D$1,1,0),IF(IF(MOD((X22+TIME(0,D23,0)),1)&lt;D$4,1,0),X22+TIME(0,D23,0),(MOD(X22+TIME(0,D23,0),1)-D$4)+D$1),"Under"),X22)</f>
        <v>42685.322916666664</v>
      </c>
      <c r="Y23" s="8">
        <f>IF(M23,O22+D23,O22)</f>
        <v>0</v>
      </c>
      <c r="Z23" s="17">
        <f>IF(M23,P22-D23,P22)</f>
        <v>1534.5000000000002</v>
      </c>
      <c r="AA23" s="22"/>
      <c r="AB23" s="8"/>
      <c r="AC23" s="9">
        <f>IF(IF(AB23,1,0),IF(IF(MOD((AC22+TIME(0,D23,0)),1)&gt;D$1,1,0),IF(IF(MOD((AC22+TIME(0,D23,0)),1)&lt;D$4,1,0),AC22+TIME(0,D23,0),(MOD(AC22+TIME(0,D23,0),1)-D$4)+D$1),"Under"),AC22)</f>
        <v>42685.322916666664</v>
      </c>
      <c r="AD23" s="8">
        <f>IF(AB23,AD22+D23,AD22)</f>
        <v>0</v>
      </c>
      <c r="AE23" s="17">
        <f>IF(AB23,AE22-D23,AE22)</f>
        <v>1534.5000000000002</v>
      </c>
      <c r="AF23" s="22"/>
      <c r="AG23" s="8"/>
      <c r="AH23" s="9">
        <f>IF(IF(AG23,1,0),IF(IF(MOD((AH22+TIME(0,D23,0)),1)&gt;D$1,1,0),IF(IF(MOD((AH22+TIME(0,D23,0)),1)&lt;D$4,1,0),AH22+TIME(0,D23,0),(MOD(AH22+TIME(0,D23,0),1)-D$4)+D$1),"Under"),AH22)</f>
        <v>42685.322916666664</v>
      </c>
      <c r="AI23" s="8">
        <f>IF(AG23,AI22+D23,AI22)</f>
        <v>0</v>
      </c>
      <c r="AJ23" s="17">
        <f>IF(AG23,AJ22-D23,AJ22)</f>
        <v>1534.5000000000002</v>
      </c>
      <c r="AK23" s="19"/>
      <c r="AL23" s="8"/>
      <c r="AM23" s="23">
        <f>IF(IF(AL23,1,0),IF(IF(MOD((AM22+TIME(0,D23,0)),1)&gt;D$1,1,0),IF(IF(MOD((AM22+TIME(0,D23,0)),1)&lt;D$4,1,0),AM22+TIME(0,D23,0),(MOD(AM22+TIME(0,D23,0),1)-D$4)+D$1),"Under"),AM22)</f>
        <v>42685.322916666664</v>
      </c>
      <c r="AN23" s="8">
        <f>IF(AL23,AN22+#REF!,AN22)</f>
        <v>0</v>
      </c>
      <c r="AO23" s="8">
        <f>IF(AL23,AO22-#REF!,AO22)</f>
        <v>1534.5000000000002</v>
      </c>
      <c r="AP23" s="19"/>
      <c r="AQ23" s="8"/>
      <c r="AR23" s="9">
        <f>IF(IF(AQ23,1,0),IF(IF(MOD((AR22+TIME(0,D23,0)),1)&gt;D$1,1,0),IF(IF(MOD((AR22+TIME(0,D23,0)),1)&lt;D$4,1,0),AR22+TIME(0,D23,0),(MOD(AR22+TIME(0,D23,0),1)-D$4)+D$1),"Under"),AR22)</f>
        <v>42685.322916666664</v>
      </c>
      <c r="AS23" s="8">
        <f>IF(AQ23,AS22+D23,AS22)</f>
        <v>0</v>
      </c>
      <c r="AT23" s="8">
        <f>IF(AQ23,AT22-D23,AT22)</f>
        <v>1534.5000000000002</v>
      </c>
      <c r="AV23" s="17"/>
      <c r="AW23" s="9">
        <f>IF(IF(AV23,1,0),IF(IF(MOD((AW22+TIME(0,D23,0)),1)&gt;D$1,1,0),IF(IF(MOD((AW22+TIME(0,D23,0)),1)&lt;D$4,1,0),AW22+TIME(0,D23,0),(MOD(AW22+TIME(0,D23,0),1)-D$4)+D$1),"Under"),AW22)</f>
        <v>42685.322916666664</v>
      </c>
      <c r="AX23" s="8">
        <f>IF(AV23,AX22+D23,AX22)</f>
        <v>0</v>
      </c>
      <c r="AY23" s="17">
        <f>IF(AV23,AY22-D23,AY22)</f>
        <v>1534.5000000000002</v>
      </c>
      <c r="AZ23"/>
      <c r="BA23" s="17"/>
      <c r="BB23" s="9">
        <f>IF(IF(BA23,1,0),IF(IF(MOD((BB22+TIME(0,D23,0)),1)&gt;D$1,1,0),IF(IF(MOD((BB22+TIME(0,D23,0)),1)&lt;D$4,1,0),BB22+TIME(0,D23,0),(MOD(BB22+TIME(0,D23,0),1)-D$4)+D$1),"Under"),BB22)</f>
        <v>42685.322916666664</v>
      </c>
      <c r="BC23" s="7">
        <f>IF(BA23,BC22+D23,BC22)</f>
        <v>0</v>
      </c>
      <c r="BD23" s="17">
        <f>IF(BA23,BD22-D23,BD22)</f>
        <v>1534.5000000000002</v>
      </c>
      <c r="BE23"/>
      <c r="BF23"/>
    </row>
    <row r="24" spans="1:58" x14ac:dyDescent="0.2">
      <c r="A24" s="7">
        <f>'ST4 Input'!A10</f>
        <v>4</v>
      </c>
      <c r="B24" s="7">
        <f>'ST4 Input'!B10</f>
        <v>4120</v>
      </c>
      <c r="C24" s="7" t="str">
        <f>'ST4 Input'!C10</f>
        <v xml:space="preserve"> Main Switch Panel Hook Up      No Stereo 45 </v>
      </c>
      <c r="D24" s="7">
        <f>'ST4 Input'!D10</f>
        <v>45</v>
      </c>
      <c r="E24" s="7">
        <f>'ST4 Input'!E10</f>
        <v>0</v>
      </c>
      <c r="F24" s="9"/>
      <c r="G24" s="19"/>
      <c r="H24" s="9"/>
      <c r="I24" s="9">
        <f t="shared" si="0"/>
        <v>42685.322916666664</v>
      </c>
      <c r="J24" s="17">
        <f t="shared" si="1"/>
        <v>0</v>
      </c>
      <c r="K24" s="17">
        <f t="shared" si="2"/>
        <v>1534.5000000000002</v>
      </c>
      <c r="L24" s="19"/>
      <c r="M24" s="9"/>
      <c r="N24" s="9">
        <f>IF(IF(M24,1,0),IF(IF(MOD((N23+TIME(0,D24,0)),1)&gt;D$1,1,0),IF(IF(MOD((N23+TIME(0,D24,0)),1)&lt;D$4,1,0),N23+TIME(0,D24,0),(MOD(N23+TIME(0,D24,0),1)-D$4)+D$1),"Under"),N23)</f>
        <v>42685.322916666664</v>
      </c>
      <c r="O24" s="17">
        <f t="shared" si="3"/>
        <v>0</v>
      </c>
      <c r="P24" s="17">
        <f t="shared" si="4"/>
        <v>1534.5000000000002</v>
      </c>
      <c r="Q24" s="22"/>
      <c r="R24" s="8"/>
      <c r="S24" s="9">
        <f t="shared" si="5"/>
        <v>42685.322916666664</v>
      </c>
      <c r="T24" s="8">
        <f t="shared" si="6"/>
        <v>0</v>
      </c>
      <c r="U24" s="17">
        <f t="shared" si="7"/>
        <v>1534.5000000000002</v>
      </c>
      <c r="V24" s="22"/>
      <c r="W24" s="8"/>
      <c r="X24" s="9">
        <f>IF(IF(W24,1,0),IF(IF(MOD((X23+TIME(0,D24,0)),1)&gt;D$1,1,0),IF(IF(MOD((X23+TIME(0,D24,0)),1)&lt;D$4,1,0),X23+TIME(0,D24,0),(MOD(X23+TIME(0,D24,0),1)-D$4)+D$1),"Under"),X23)</f>
        <v>42685.322916666664</v>
      </c>
      <c r="Y24" s="8">
        <f>IF(M24,O23+D24,O23)</f>
        <v>0</v>
      </c>
      <c r="Z24" s="17">
        <f>IF(M24,P23-D24,P23)</f>
        <v>1534.5000000000002</v>
      </c>
      <c r="AA24" s="22"/>
      <c r="AB24" s="8"/>
      <c r="AC24" s="9">
        <f>IF(IF(AB24,1,0),IF(IF(MOD((AC23+TIME(0,D24,0)),1)&gt;D$1,1,0),IF(IF(MOD((AC23+TIME(0,D24,0)),1)&lt;D$4,1,0),AC23+TIME(0,D24,0),(MOD(AC23+TIME(0,D24,0),1)-D$4)+D$1),"Under"),AC23)</f>
        <v>42685.322916666664</v>
      </c>
      <c r="AD24" s="8">
        <f>IF(AB24,AD23+D24,AD23)</f>
        <v>0</v>
      </c>
      <c r="AE24" s="17">
        <f>IF(AB24,AE23-D24,AE23)</f>
        <v>1534.5000000000002</v>
      </c>
      <c r="AF24" s="22"/>
      <c r="AG24" s="8"/>
      <c r="AH24" s="9">
        <f>IF(IF(AG24,1,0),IF(IF(MOD((AH23+TIME(0,D24,0)),1)&gt;D$1,1,0),IF(IF(MOD((AH23+TIME(0,D24,0)),1)&lt;D$4,1,0),AH23+TIME(0,D24,0),(MOD(AH23+TIME(0,D24,0),1)-D$4)+D$1),"Under"),AH23)</f>
        <v>42685.322916666664</v>
      </c>
      <c r="AI24" s="8">
        <f>IF(AG24,AI23+D24,AI23)</f>
        <v>0</v>
      </c>
      <c r="AJ24" s="17">
        <f>IF(AG24,AJ23-D24,AJ23)</f>
        <v>1534.5000000000002</v>
      </c>
      <c r="AK24" s="19"/>
      <c r="AL24" s="8"/>
      <c r="AM24" s="23">
        <f>IF(IF(AL24,1,0),IF(IF(MOD((AM23+TIME(0,D24,0)),1)&gt;D$1,1,0),IF(IF(MOD((AM23+TIME(0,D24,0)),1)&lt;D$4,1,0),AM23+TIME(0,D24,0),(MOD(AM23+TIME(0,D24,0),1)-D$4)+D$1),"Under"),AM23)</f>
        <v>42685.322916666664</v>
      </c>
      <c r="AN24" s="8">
        <f>IF(AL24,AN23+#REF!,AN23)</f>
        <v>0</v>
      </c>
      <c r="AO24" s="8">
        <f>IF(AL24,AO23-#REF!,AO23)</f>
        <v>1534.5000000000002</v>
      </c>
      <c r="AP24" s="19"/>
      <c r="AQ24" s="8"/>
      <c r="AR24" s="9">
        <f>IF(IF(AQ24,1,0),IF(IF(MOD((AR23+TIME(0,D24,0)),1)&gt;D$1,1,0),IF(IF(MOD((AR23+TIME(0,D24,0)),1)&lt;D$4,1,0),AR23+TIME(0,D24,0),(MOD(AR23+TIME(0,D24,0),1)-D$4)+D$1),"Under"),AR23)</f>
        <v>42685.322916666664</v>
      </c>
      <c r="AS24" s="8">
        <f>IF(AQ24,AS23+D24,AS23)</f>
        <v>0</v>
      </c>
      <c r="AT24" s="8">
        <f>IF(AQ24,AT23-D24,AT23)</f>
        <v>1534.5000000000002</v>
      </c>
      <c r="AV24" s="17"/>
      <c r="AW24" s="9">
        <f>IF(IF(AV24,1,0),IF(IF(MOD((AW23+TIME(0,D24,0)),1)&gt;D$1,1,0),IF(IF(MOD((AW23+TIME(0,D24,0)),1)&lt;D$4,1,0),AW23+TIME(0,D24,0),(MOD(AW23+TIME(0,D24,0),1)-D$4)+D$1),"Under"),AW23)</f>
        <v>42685.322916666664</v>
      </c>
      <c r="AX24" s="8">
        <f>IF(AV24,AX23+D24,AX23)</f>
        <v>0</v>
      </c>
      <c r="AY24" s="17">
        <f>IF(AV24,AY23-D24,AY23)</f>
        <v>1534.5000000000002</v>
      </c>
      <c r="AZ24"/>
      <c r="BA24" s="17"/>
      <c r="BB24" s="9">
        <f>IF(IF(BA24,1,0),IF(IF(MOD((BB23+TIME(0,D24,0)),1)&gt;D$1,1,0),IF(IF(MOD((BB23+TIME(0,D24,0)),1)&lt;D$4,1,0),BB23+TIME(0,D24,0),(MOD(BB23+TIME(0,D24,0),1)-D$4)+D$1),"Under"),BB23)</f>
        <v>42685.322916666664</v>
      </c>
      <c r="BC24" s="7">
        <f>IF(BA24,BC23+D24,BC23)</f>
        <v>0</v>
      </c>
      <c r="BD24" s="17">
        <f>IF(BA24,BD23-D24,BD23)</f>
        <v>1534.5000000000002</v>
      </c>
      <c r="BE24"/>
      <c r="BF24"/>
    </row>
    <row r="25" spans="1:58" x14ac:dyDescent="0.2">
      <c r="A25" s="7">
        <f>'ST4 Input'!A11</f>
        <v>4</v>
      </c>
      <c r="B25" s="7" t="str">
        <f>'ST4 Input'!B11</f>
        <v xml:space="preserve"> ***4130***</v>
      </c>
      <c r="C25" s="7" t="str">
        <f>'ST4 Input'!C11</f>
        <v xml:space="preserve"> 3 Season Plumbing</v>
      </c>
      <c r="D25" s="7">
        <f>'ST4 Input'!D11</f>
        <v>5</v>
      </c>
      <c r="E25" s="7">
        <f>'ST4 Input'!E11</f>
        <v>0</v>
      </c>
      <c r="F25" s="9"/>
      <c r="G25" s="19"/>
      <c r="H25" s="9"/>
      <c r="I25" s="9">
        <f t="shared" si="0"/>
        <v>42685.322916666664</v>
      </c>
      <c r="J25" s="17">
        <f t="shared" si="1"/>
        <v>0</v>
      </c>
      <c r="K25" s="17">
        <f t="shared" si="2"/>
        <v>1534.5000000000002</v>
      </c>
      <c r="L25" s="19"/>
      <c r="M25" s="9"/>
      <c r="N25" s="9">
        <f>IF(IF(M25,1,0),IF(IF(MOD((N24+TIME(0,D25,0)),1)&gt;D$1,1,0),IF(IF(MOD((N24+TIME(0,D25,0)),1)&lt;D$4,1,0),N24+TIME(0,D25,0),(MOD(N24+TIME(0,D25,0),1)-D$4)+D$1),"Under"),N24)</f>
        <v>42685.322916666664</v>
      </c>
      <c r="O25" s="17">
        <f t="shared" si="3"/>
        <v>0</v>
      </c>
      <c r="P25" s="17">
        <f t="shared" si="4"/>
        <v>1534.5000000000002</v>
      </c>
      <c r="Q25" s="22"/>
      <c r="R25" s="8"/>
      <c r="S25" s="9">
        <f t="shared" si="5"/>
        <v>42685.322916666664</v>
      </c>
      <c r="T25" s="8">
        <f t="shared" si="6"/>
        <v>0</v>
      </c>
      <c r="U25" s="17">
        <f t="shared" si="7"/>
        <v>1534.5000000000002</v>
      </c>
      <c r="V25" s="22"/>
      <c r="W25" s="8"/>
      <c r="X25" s="9">
        <f>IF(IF(W25,1,0),IF(IF(MOD((X24+TIME(0,D25,0)),1)&gt;D$1,1,0),IF(IF(MOD((X24+TIME(0,D25,0)),1)&lt;D$4,1,0),X24+TIME(0,D25,0),(MOD(X24+TIME(0,D25,0),1)-D$4)+D$1),"Under"),X24)</f>
        <v>42685.322916666664</v>
      </c>
      <c r="Y25" s="8">
        <f>IF(M25,O24+D25,O24)</f>
        <v>0</v>
      </c>
      <c r="Z25" s="17">
        <f>IF(M25,P24-D25,P24)</f>
        <v>1534.5000000000002</v>
      </c>
      <c r="AA25" s="22"/>
      <c r="AB25" s="8"/>
      <c r="AC25" s="9">
        <f>IF(IF(AB25,1,0),IF(IF(MOD((AC24+TIME(0,D25,0)),1)&gt;D$1,1,0),IF(IF(MOD((AC24+TIME(0,D25,0)),1)&lt;D$4,1,0),AC24+TIME(0,D25,0),(MOD(AC24+TIME(0,D25,0),1)-D$4)+D$1),"Under"),AC24)</f>
        <v>42685.322916666664</v>
      </c>
      <c r="AD25" s="8">
        <f>IF(AB25,AD24+D25,AD24)</f>
        <v>0</v>
      </c>
      <c r="AE25" s="17">
        <f>IF(AB25,AE24-D25,AE24)</f>
        <v>1534.5000000000002</v>
      </c>
      <c r="AF25" s="22"/>
      <c r="AG25" s="8"/>
      <c r="AH25" s="9">
        <f>IF(IF(AG25,1,0),IF(IF(MOD((AH24+TIME(0,D25,0)),1)&gt;D$1,1,0),IF(IF(MOD((AH24+TIME(0,D25,0)),1)&lt;D$4,1,0),AH24+TIME(0,D25,0),(MOD(AH24+TIME(0,D25,0),1)-D$4)+D$1),"Under"),AH24)</f>
        <v>42685.322916666664</v>
      </c>
      <c r="AI25" s="8">
        <f>IF(AG25,AI24+D25,AI24)</f>
        <v>0</v>
      </c>
      <c r="AJ25" s="17">
        <f>IF(AG25,AJ24-D25,AJ24)</f>
        <v>1534.5000000000002</v>
      </c>
      <c r="AK25" s="19"/>
      <c r="AL25" s="8"/>
      <c r="AM25" s="23">
        <f>IF(IF(AL25,1,0),IF(IF(MOD((AM24+TIME(0,D25,0)),1)&gt;D$1,1,0),IF(IF(MOD((AM24+TIME(0,D25,0)),1)&lt;D$4,1,0),AM24+TIME(0,D25,0),(MOD(AM24+TIME(0,D25,0),1)-D$4)+D$1),"Under"),AM24)</f>
        <v>42685.322916666664</v>
      </c>
      <c r="AN25" s="8">
        <f>IF(AL25,AN24+#REF!,AN24)</f>
        <v>0</v>
      </c>
      <c r="AO25" s="8">
        <f>IF(AL25,AO24-#REF!,AO24)</f>
        <v>1534.5000000000002</v>
      </c>
      <c r="AP25" s="19"/>
      <c r="AQ25" s="8"/>
      <c r="AR25" s="9">
        <f>IF(IF(AQ25,1,0),IF(IF(MOD((AR24+TIME(0,D25,0)),1)&gt;D$1,1,0),IF(IF(MOD((AR24+TIME(0,D25,0)),1)&lt;D$4,1,0),AR24+TIME(0,D25,0),(MOD(AR24+TIME(0,D25,0),1)-D$4)+D$1),"Under"),AR24)</f>
        <v>42685.322916666664</v>
      </c>
      <c r="AS25" s="8">
        <f>IF(AQ25,AS24+D25,AS24)</f>
        <v>0</v>
      </c>
      <c r="AT25" s="8">
        <f>IF(AQ25,AT24-D25,AT24)</f>
        <v>1534.5000000000002</v>
      </c>
      <c r="AV25" s="17"/>
      <c r="AW25" s="9">
        <f>IF(IF(AV25,1,0),IF(IF(MOD((AW24+TIME(0,D25,0)),1)&gt;D$1,1,0),IF(IF(MOD((AW24+TIME(0,D25,0)),1)&lt;D$4,1,0),AW24+TIME(0,D25,0),(MOD(AW24+TIME(0,D25,0),1)-D$4)+D$1),"Under"),AW24)</f>
        <v>42685.322916666664</v>
      </c>
      <c r="AX25" s="8">
        <f>IF(AV25,AX24+D25,AX24)</f>
        <v>0</v>
      </c>
      <c r="AY25" s="17">
        <f>IF(AV25,AY24-D25,AY24)</f>
        <v>1534.5000000000002</v>
      </c>
      <c r="AZ25"/>
      <c r="BA25" s="17"/>
      <c r="BB25" s="9">
        <f>IF(IF(BA25,1,0),IF(IF(MOD((BB24+TIME(0,D25,0)),1)&gt;D$1,1,0),IF(IF(MOD((BB24+TIME(0,D25,0)),1)&lt;D$4,1,0),BB24+TIME(0,D25,0),(MOD(BB24+TIME(0,D25,0),1)-D$4)+D$1),"Under"),BB24)</f>
        <v>42685.322916666664</v>
      </c>
      <c r="BC25" s="7">
        <f>IF(BA25,BC24+D25,BC24)</f>
        <v>0</v>
      </c>
      <c r="BD25" s="17">
        <f>IF(BA25,BD24-D25,BD24)</f>
        <v>1534.5000000000002</v>
      </c>
      <c r="BE25"/>
      <c r="BF25"/>
    </row>
    <row r="26" spans="1:58" x14ac:dyDescent="0.2">
      <c r="A26" s="7">
        <f>'ST4 Input'!A12</f>
        <v>4</v>
      </c>
      <c r="B26" s="7">
        <f>'ST4 Input'!B12</f>
        <v>4160</v>
      </c>
      <c r="C26" s="7" t="str">
        <f>'ST4 Input'!C12</f>
        <v xml:space="preserve"> Lower Rub Rail</v>
      </c>
      <c r="D26" s="7">
        <f>'ST4 Input'!D12</f>
        <v>40</v>
      </c>
      <c r="E26" s="7">
        <f>'ST4 Input'!E12</f>
        <v>0</v>
      </c>
      <c r="F26" s="9"/>
      <c r="G26" s="19"/>
      <c r="H26" s="9"/>
      <c r="I26" s="9">
        <f t="shared" si="0"/>
        <v>42685.322916666664</v>
      </c>
      <c r="J26" s="17">
        <f t="shared" si="1"/>
        <v>0</v>
      </c>
      <c r="K26" s="17">
        <f t="shared" si="2"/>
        <v>1534.5000000000002</v>
      </c>
      <c r="L26" s="19"/>
      <c r="M26" s="9"/>
      <c r="N26" s="9">
        <f>IF(IF(M26,1,0),IF(IF(MOD((N25+TIME(0,D26,0)),1)&gt;D$1,1,0),IF(IF(MOD((N25+TIME(0,D26,0)),1)&lt;D$4,1,0),N25+TIME(0,D26,0),(MOD(N25+TIME(0,D26,0),1)-D$4)+D$1),"Under"),N25)</f>
        <v>42685.322916666664</v>
      </c>
      <c r="O26" s="17">
        <f t="shared" si="3"/>
        <v>0</v>
      </c>
      <c r="P26" s="17">
        <f t="shared" si="4"/>
        <v>1534.5000000000002</v>
      </c>
      <c r="Q26" s="22"/>
      <c r="R26" s="8"/>
      <c r="S26" s="9">
        <f t="shared" si="5"/>
        <v>42685.322916666664</v>
      </c>
      <c r="T26" s="8">
        <f t="shared" si="6"/>
        <v>0</v>
      </c>
      <c r="U26" s="17">
        <f t="shared" si="7"/>
        <v>1534.5000000000002</v>
      </c>
      <c r="V26" s="22"/>
      <c r="W26" s="8"/>
      <c r="X26" s="9">
        <f>IF(IF(W26,1,0),IF(IF(MOD((X25+TIME(0,D26,0)),1)&gt;D$1,1,0),IF(IF(MOD((X25+TIME(0,D26,0)),1)&lt;D$4,1,0),X25+TIME(0,D26,0),(MOD(X25+TIME(0,D26,0),1)-D$4)+D$1),"Under"),X25)</f>
        <v>42685.322916666664</v>
      </c>
      <c r="Y26" s="8">
        <f>IF(M26,O25+D26,O25)</f>
        <v>0</v>
      </c>
      <c r="Z26" s="17">
        <f>IF(M26,P25-D26,P25)</f>
        <v>1534.5000000000002</v>
      </c>
      <c r="AA26" s="22"/>
      <c r="AB26" s="8"/>
      <c r="AC26" s="9">
        <f>IF(IF(AB26,1,0),IF(IF(MOD((AC25+TIME(0,D26,0)),1)&gt;D$1,1,0),IF(IF(MOD((AC25+TIME(0,D26,0)),1)&lt;D$4,1,0),AC25+TIME(0,D26,0),(MOD(AC25+TIME(0,D26,0),1)-D$4)+D$1),"Under"),AC25)</f>
        <v>42685.322916666664</v>
      </c>
      <c r="AD26" s="8">
        <f>IF(AB26,AD25+D26,AD25)</f>
        <v>0</v>
      </c>
      <c r="AE26" s="17">
        <f>IF(AB26,AE25-D26,AE25)</f>
        <v>1534.5000000000002</v>
      </c>
      <c r="AF26" s="22"/>
      <c r="AG26" s="8"/>
      <c r="AH26" s="9">
        <f>IF(IF(AG26,1,0),IF(IF(MOD((AH25+TIME(0,D26,0)),1)&gt;D$1,1,0),IF(IF(MOD((AH25+TIME(0,D26,0)),1)&lt;D$4,1,0),AH25+TIME(0,D26,0),(MOD(AH25+TIME(0,D26,0),1)-D$4)+D$1),"Under"),AH25)</f>
        <v>42685.322916666664</v>
      </c>
      <c r="AI26" s="8">
        <f>IF(AG26,AI25+D26,AI25)</f>
        <v>0</v>
      </c>
      <c r="AJ26" s="17">
        <f>IF(AG26,AJ25-D26,AJ25)</f>
        <v>1534.5000000000002</v>
      </c>
      <c r="AK26" s="19"/>
      <c r="AL26" s="8"/>
      <c r="AM26" s="23">
        <f>IF(IF(AL26,1,0),IF(IF(MOD((AM25+TIME(0,D26,0)),1)&gt;D$1,1,0),IF(IF(MOD((AM25+TIME(0,D26,0)),1)&lt;D$4,1,0),AM25+TIME(0,D26,0),(MOD(AM25+TIME(0,D26,0),1)-D$4)+D$1),"Under"),AM25)</f>
        <v>42685.322916666664</v>
      </c>
      <c r="AN26" s="8">
        <f>IF(AL26,AN25+#REF!,AN25)</f>
        <v>0</v>
      </c>
      <c r="AO26" s="8">
        <f>IF(AL26,AO25-#REF!,AO25)</f>
        <v>1534.5000000000002</v>
      </c>
      <c r="AP26" s="19"/>
      <c r="AQ26" s="8"/>
      <c r="AR26" s="9">
        <f>IF(IF(AQ26,1,0),IF(IF(MOD((AR25+TIME(0,D26,0)),1)&gt;D$1,1,0),IF(IF(MOD((AR25+TIME(0,D26,0)),1)&lt;D$4,1,0),AR25+TIME(0,D26,0),(MOD(AR25+TIME(0,D26,0),1)-D$4)+D$1),"Under"),AR25)</f>
        <v>42685.322916666664</v>
      </c>
      <c r="AS26" s="8">
        <f>IF(AQ26,AS25+D26,AS25)</f>
        <v>0</v>
      </c>
      <c r="AT26" s="8">
        <f>IF(AQ26,AT25-D26,AT25)</f>
        <v>1534.5000000000002</v>
      </c>
      <c r="AV26" s="17"/>
      <c r="AW26" s="9">
        <f>IF(IF(AV26,1,0),IF(IF(MOD((AW25+TIME(0,D26,0)),1)&gt;D$1,1,0),IF(IF(MOD((AW25+TIME(0,D26,0)),1)&lt;D$4,1,0),AW25+TIME(0,D26,0),(MOD(AW25+TIME(0,D26,0),1)-D$4)+D$1),"Under"),AW25)</f>
        <v>42685.322916666664</v>
      </c>
      <c r="AX26" s="8">
        <f>IF(AV26,AX25+D26,AX25)</f>
        <v>0</v>
      </c>
      <c r="AY26" s="17">
        <f>IF(AV26,AY25-D26,AY25)</f>
        <v>1534.5000000000002</v>
      </c>
      <c r="AZ26"/>
      <c r="BA26" s="17"/>
      <c r="BB26" s="9">
        <f>IF(IF(BA26,1,0),IF(IF(MOD((BB25+TIME(0,D26,0)),1)&gt;D$1,1,0),IF(IF(MOD((BB25+TIME(0,D26,0)),1)&lt;D$4,1,0),BB25+TIME(0,D26,0),(MOD(BB25+TIME(0,D26,0),1)-D$4)+D$1),"Under"),BB25)</f>
        <v>42685.322916666664</v>
      </c>
      <c r="BC26" s="7">
        <f>IF(BA26,BC25+D26,BC25)</f>
        <v>0</v>
      </c>
      <c r="BD26" s="17">
        <f>IF(BA26,BD25-D26,BD25)</f>
        <v>1534.5000000000002</v>
      </c>
      <c r="BE26"/>
      <c r="BF26"/>
    </row>
    <row r="27" spans="1:58" x14ac:dyDescent="0.2">
      <c r="A27" s="7">
        <f>'ST4 Input'!A13</f>
        <v>4</v>
      </c>
      <c r="B27" s="7" t="str">
        <f>'ST4 Input'!B13</f>
        <v xml:space="preserve"> ***4170***</v>
      </c>
      <c r="C27" s="7" t="str">
        <f>'ST4 Input'!C13</f>
        <v xml:space="preserve"> Cut Fenders to Proper Length and Front Trim - 8.5 Wide</v>
      </c>
      <c r="D27" s="7">
        <f>'ST4 Input'!D13</f>
        <v>10</v>
      </c>
      <c r="E27" s="7">
        <f>'ST4 Input'!E13</f>
        <v>0</v>
      </c>
      <c r="F27" s="9"/>
      <c r="G27" s="19"/>
      <c r="H27" s="9"/>
      <c r="I27" s="9">
        <f t="shared" si="0"/>
        <v>42685.322916666664</v>
      </c>
      <c r="J27" s="17">
        <f t="shared" si="1"/>
        <v>0</v>
      </c>
      <c r="K27" s="17">
        <f t="shared" si="2"/>
        <v>1534.5000000000002</v>
      </c>
      <c r="L27" s="19"/>
      <c r="M27" s="9"/>
      <c r="N27" s="9">
        <f>IF(IF(M27,1,0),IF(IF(MOD((N26+TIME(0,D27,0)),1)&gt;D$1,1,0),IF(IF(MOD((N26+TIME(0,D27,0)),1)&lt;D$4,1,0),N26+TIME(0,D27,0),(MOD(N26+TIME(0,D27,0),1)-D$4)+D$1),"Under"),N26)</f>
        <v>42685.322916666664</v>
      </c>
      <c r="O27" s="17">
        <f t="shared" si="3"/>
        <v>0</v>
      </c>
      <c r="P27" s="17">
        <f t="shared" si="4"/>
        <v>1534.5000000000002</v>
      </c>
      <c r="Q27" s="22"/>
      <c r="R27" s="8"/>
      <c r="S27" s="9">
        <f t="shared" si="5"/>
        <v>42685.322916666664</v>
      </c>
      <c r="T27" s="8">
        <f t="shared" si="6"/>
        <v>0</v>
      </c>
      <c r="U27" s="17">
        <f t="shared" si="7"/>
        <v>1534.5000000000002</v>
      </c>
      <c r="V27" s="22"/>
      <c r="W27" s="8"/>
      <c r="X27" s="9">
        <f>IF(IF(W27,1,0),IF(IF(MOD((X26+TIME(0,D27,0)),1)&gt;D$1,1,0),IF(IF(MOD((X26+TIME(0,D27,0)),1)&lt;D$4,1,0),X26+TIME(0,D27,0),(MOD(X26+TIME(0,D27,0),1)-D$4)+D$1),"Under"),X26)</f>
        <v>42685.322916666664</v>
      </c>
      <c r="Y27" s="8">
        <f>IF(M27,O26+D27,O26)</f>
        <v>0</v>
      </c>
      <c r="Z27" s="17">
        <f>IF(M27,P26-D27,P26)</f>
        <v>1534.5000000000002</v>
      </c>
      <c r="AA27" s="22"/>
      <c r="AB27" s="8"/>
      <c r="AC27" s="9">
        <f>IF(IF(AB27,1,0),IF(IF(MOD((AC26+TIME(0,D27,0)),1)&gt;D$1,1,0),IF(IF(MOD((AC26+TIME(0,D27,0)),1)&lt;D$4,1,0),AC26+TIME(0,D27,0),(MOD(AC26+TIME(0,D27,0),1)-D$4)+D$1),"Under"),AC26)</f>
        <v>42685.322916666664</v>
      </c>
      <c r="AD27" s="8">
        <f>IF(AB27,AD26+D27,AD26)</f>
        <v>0</v>
      </c>
      <c r="AE27" s="17">
        <f>IF(AB27,AE26-D27,AE26)</f>
        <v>1534.5000000000002</v>
      </c>
      <c r="AF27" s="22"/>
      <c r="AG27" s="8"/>
      <c r="AH27" s="9">
        <f>IF(IF(AG27,1,0),IF(IF(MOD((AH26+TIME(0,D27,0)),1)&gt;D$1,1,0),IF(IF(MOD((AH26+TIME(0,D27,0)),1)&lt;D$4,1,0),AH26+TIME(0,D27,0),(MOD(AH26+TIME(0,D27,0),1)-D$4)+D$1),"Under"),AH26)</f>
        <v>42685.322916666664</v>
      </c>
      <c r="AI27" s="8">
        <f>IF(AG27,AI26+D27,AI26)</f>
        <v>0</v>
      </c>
      <c r="AJ27" s="17">
        <f>IF(AG27,AJ26-D27,AJ26)</f>
        <v>1534.5000000000002</v>
      </c>
      <c r="AK27" s="19"/>
      <c r="AL27" s="8"/>
      <c r="AM27" s="23">
        <f>IF(IF(AL27,1,0),IF(IF(MOD((AM26+TIME(0,D27,0)),1)&gt;D$1,1,0),IF(IF(MOD((AM26+TIME(0,D27,0)),1)&lt;D$4,1,0),AM26+TIME(0,D27,0),(MOD(AM26+TIME(0,D27,0),1)-D$4)+D$1),"Under"),AM26)</f>
        <v>42685.322916666664</v>
      </c>
      <c r="AN27" s="8">
        <f>IF(AL27,AN26+#REF!,AN26)</f>
        <v>0</v>
      </c>
      <c r="AO27" s="8">
        <f>IF(AL27,AO26-#REF!,AO26)</f>
        <v>1534.5000000000002</v>
      </c>
      <c r="AP27" s="19"/>
      <c r="AQ27" s="8"/>
      <c r="AR27" s="9">
        <f>IF(IF(AQ27,1,0),IF(IF(MOD((AR26+TIME(0,D27,0)),1)&gt;D$1,1,0),IF(IF(MOD((AR26+TIME(0,D27,0)),1)&lt;D$4,1,0),AR26+TIME(0,D27,0),(MOD(AR26+TIME(0,D27,0),1)-D$4)+D$1),"Under"),AR26)</f>
        <v>42685.322916666664</v>
      </c>
      <c r="AS27" s="8">
        <f>IF(AQ27,AS26+D27,AS26)</f>
        <v>0</v>
      </c>
      <c r="AT27" s="8">
        <f>IF(AQ27,AT26-D27,AT26)</f>
        <v>1534.5000000000002</v>
      </c>
      <c r="AV27" s="17"/>
      <c r="AW27" s="9">
        <f>IF(IF(AV27,1,0),IF(IF(MOD((AW26+TIME(0,D27,0)),1)&gt;D$1,1,0),IF(IF(MOD((AW26+TIME(0,D27,0)),1)&lt;D$4,1,0),AW26+TIME(0,D27,0),(MOD(AW26+TIME(0,D27,0),1)-D$4)+D$1),"Under"),AW26)</f>
        <v>42685.322916666664</v>
      </c>
      <c r="AX27" s="8">
        <f>IF(AV27,AX26+D27,AX26)</f>
        <v>0</v>
      </c>
      <c r="AY27" s="17">
        <f>IF(AV27,AY26-D27,AY26)</f>
        <v>1534.5000000000002</v>
      </c>
      <c r="AZ27"/>
      <c r="BA27" s="17"/>
      <c r="BB27" s="9">
        <f>IF(IF(BA27,1,0),IF(IF(MOD((BB26+TIME(0,D27,0)),1)&gt;D$1,1,0),IF(IF(MOD((BB26+TIME(0,D27,0)),1)&lt;D$4,1,0),BB26+TIME(0,D27,0),(MOD(BB26+TIME(0,D27,0),1)-D$4)+D$1),"Under"),BB26)</f>
        <v>42685.322916666664</v>
      </c>
      <c r="BC27" s="7">
        <f>IF(BA27,BC26+D27,BC26)</f>
        <v>0</v>
      </c>
      <c r="BD27" s="17">
        <f>IF(BA27,BD26-D27,BD26)</f>
        <v>1534.5000000000002</v>
      </c>
      <c r="BE27"/>
      <c r="BF27"/>
    </row>
    <row r="28" spans="1:58" x14ac:dyDescent="0.2">
      <c r="A28" s="7">
        <f>'ST4 Input'!A14</f>
        <v>4</v>
      </c>
      <c r="B28" s="7">
        <f>'ST4 Input'!B14</f>
        <v>4180</v>
      </c>
      <c r="C28" s="7" t="str">
        <f>'ST4 Input'!C14</f>
        <v xml:space="preserve"> Wire Lower Clearance Lights</v>
      </c>
      <c r="D28" s="7">
        <f>'ST4 Input'!D14</f>
        <v>15</v>
      </c>
      <c r="E28" s="7">
        <f>'ST4 Input'!E14</f>
        <v>0</v>
      </c>
      <c r="F28" s="9"/>
      <c r="G28" s="19"/>
      <c r="H28" s="9"/>
      <c r="I28" s="9">
        <f t="shared" si="0"/>
        <v>42685.322916666664</v>
      </c>
      <c r="J28" s="17">
        <f t="shared" si="1"/>
        <v>0</v>
      </c>
      <c r="K28" s="17">
        <f t="shared" si="2"/>
        <v>1534.5000000000002</v>
      </c>
      <c r="L28" s="19"/>
      <c r="M28" s="9"/>
      <c r="N28" s="9">
        <f>IF(IF(M28,1,0),IF(IF(MOD((N27+TIME(0,D28,0)),1)&gt;D$1,1,0),IF(IF(MOD((N27+TIME(0,D28,0)),1)&lt;D$4,1,0),N27+TIME(0,D28,0),(MOD(N27+TIME(0,D28,0),1)-D$4)+D$1),"Under"),N27)</f>
        <v>42685.322916666664</v>
      </c>
      <c r="O28" s="17">
        <f t="shared" si="3"/>
        <v>0</v>
      </c>
      <c r="P28" s="17">
        <f t="shared" si="4"/>
        <v>1534.5000000000002</v>
      </c>
      <c r="Q28" s="22"/>
      <c r="R28" s="8"/>
      <c r="S28" s="9">
        <f t="shared" si="5"/>
        <v>42685.322916666664</v>
      </c>
      <c r="T28" s="8">
        <f t="shared" si="6"/>
        <v>0</v>
      </c>
      <c r="U28" s="17">
        <f t="shared" si="7"/>
        <v>1534.5000000000002</v>
      </c>
      <c r="V28" s="22"/>
      <c r="W28" s="8"/>
      <c r="X28" s="9">
        <f>IF(IF(W28,1,0),IF(IF(MOD((X27+TIME(0,D28,0)),1)&gt;D$1,1,0),IF(IF(MOD((X27+TIME(0,D28,0)),1)&lt;D$4,1,0),X27+TIME(0,D28,0),(MOD(X27+TIME(0,D28,0),1)-D$4)+D$1),"Under"),X27)</f>
        <v>42685.322916666664</v>
      </c>
      <c r="Y28" s="8">
        <f>IF(M28,O27+D28,O27)</f>
        <v>0</v>
      </c>
      <c r="Z28" s="17">
        <f>IF(M28,P27-D28,P27)</f>
        <v>1534.5000000000002</v>
      </c>
      <c r="AA28" s="22"/>
      <c r="AB28" s="8"/>
      <c r="AC28" s="9">
        <f>IF(IF(AB28,1,0),IF(IF(MOD((AC27+TIME(0,D28,0)),1)&gt;D$1,1,0),IF(IF(MOD((AC27+TIME(0,D28,0)),1)&lt;D$4,1,0),AC27+TIME(0,D28,0),(MOD(AC27+TIME(0,D28,0),1)-D$4)+D$1),"Under"),AC27)</f>
        <v>42685.322916666664</v>
      </c>
      <c r="AD28" s="8">
        <f>IF(AB28,AD27+D28,AD27)</f>
        <v>0</v>
      </c>
      <c r="AE28" s="17">
        <f>IF(AB28,AE27-D28,AE27)</f>
        <v>1534.5000000000002</v>
      </c>
      <c r="AF28" s="22"/>
      <c r="AG28" s="8"/>
      <c r="AH28" s="9">
        <f>IF(IF(AG28,1,0),IF(IF(MOD((AH27+TIME(0,D28,0)),1)&gt;D$1,1,0),IF(IF(MOD((AH27+TIME(0,D28,0)),1)&lt;D$4,1,0),AH27+TIME(0,D28,0),(MOD(AH27+TIME(0,D28,0),1)-D$4)+D$1),"Under"),AH27)</f>
        <v>42685.322916666664</v>
      </c>
      <c r="AI28" s="8">
        <f>IF(AG28,AI27+D28,AI27)</f>
        <v>0</v>
      </c>
      <c r="AJ28" s="17">
        <f>IF(AG28,AJ27-D28,AJ27)</f>
        <v>1534.5000000000002</v>
      </c>
      <c r="AK28" s="19"/>
      <c r="AL28" s="8"/>
      <c r="AM28" s="23">
        <f>IF(IF(AL28,1,0),IF(IF(MOD((AM27+TIME(0,D28,0)),1)&gt;D$1,1,0),IF(IF(MOD((AM27+TIME(0,D28,0)),1)&lt;D$4,1,0),AM27+TIME(0,D28,0),(MOD(AM27+TIME(0,D28,0),1)-D$4)+D$1),"Under"),AM27)</f>
        <v>42685.322916666664</v>
      </c>
      <c r="AN28" s="8">
        <f>IF(AL28,AN27+#REF!,AN27)</f>
        <v>0</v>
      </c>
      <c r="AO28" s="8">
        <f>IF(AL28,AO27-#REF!,AO27)</f>
        <v>1534.5000000000002</v>
      </c>
      <c r="AP28" s="19"/>
      <c r="AQ28" s="8"/>
      <c r="AR28" s="9">
        <f>IF(IF(AQ28,1,0),IF(IF(MOD((AR27+TIME(0,D28,0)),1)&gt;D$1,1,0),IF(IF(MOD((AR27+TIME(0,D28,0)),1)&lt;D$4,1,0),AR27+TIME(0,D28,0),(MOD(AR27+TIME(0,D28,0),1)-D$4)+D$1),"Under"),AR27)</f>
        <v>42685.322916666664</v>
      </c>
      <c r="AS28" s="8">
        <f>IF(AQ28,AS27+D28,AS27)</f>
        <v>0</v>
      </c>
      <c r="AT28" s="8">
        <f>IF(AQ28,AT27-D28,AT27)</f>
        <v>1534.5000000000002</v>
      </c>
      <c r="AV28" s="17"/>
      <c r="AW28" s="9">
        <f>IF(IF(AV28,1,0),IF(IF(MOD((AW27+TIME(0,D28,0)),1)&gt;D$1,1,0),IF(IF(MOD((AW27+TIME(0,D28,0)),1)&lt;D$4,1,0),AW27+TIME(0,D28,0),(MOD(AW27+TIME(0,D28,0),1)-D$4)+D$1),"Under"),AW27)</f>
        <v>42685.322916666664</v>
      </c>
      <c r="AX28" s="8">
        <f>IF(AV28,AX27+D28,AX27)</f>
        <v>0</v>
      </c>
      <c r="AY28" s="17">
        <f>IF(AV28,AY27-D28,AY27)</f>
        <v>1534.5000000000002</v>
      </c>
      <c r="AZ28"/>
      <c r="BA28" s="17"/>
      <c r="BB28" s="9">
        <f>IF(IF(BA28,1,0),IF(IF(MOD((BB27+TIME(0,D28,0)),1)&gt;D$1,1,0),IF(IF(MOD((BB27+TIME(0,D28,0)),1)&lt;D$4,1,0),BB27+TIME(0,D28,0),(MOD(BB27+TIME(0,D28,0),1)-D$4)+D$1),"Under"),BB27)</f>
        <v>42685.322916666664</v>
      </c>
      <c r="BC28" s="7">
        <f>IF(BA28,BC27+D28,BC27)</f>
        <v>0</v>
      </c>
      <c r="BD28" s="17">
        <f>IF(BA28,BD27-D28,BD27)</f>
        <v>1534.5000000000002</v>
      </c>
      <c r="BE28"/>
      <c r="BF28"/>
    </row>
    <row r="29" spans="1:58" x14ac:dyDescent="0.2">
      <c r="A29" s="7">
        <f>'ST4 Input'!A15</f>
        <v>4</v>
      </c>
      <c r="B29" s="7">
        <f>'ST4 Input'!B15</f>
        <v>4200</v>
      </c>
      <c r="C29" s="7" t="str">
        <f>'ST4 Input'!C15</f>
        <v xml:space="preserve"> Flow Through Vents</v>
      </c>
      <c r="D29" s="7">
        <f>'ST4 Input'!D15</f>
        <v>20</v>
      </c>
      <c r="E29" s="7">
        <f>'ST4 Input'!E15</f>
        <v>0</v>
      </c>
      <c r="F29" s="9"/>
      <c r="G29" s="19"/>
      <c r="H29" s="9"/>
      <c r="I29" s="9">
        <f t="shared" si="0"/>
        <v>42685.322916666664</v>
      </c>
      <c r="J29" s="17">
        <f t="shared" si="1"/>
        <v>0</v>
      </c>
      <c r="K29" s="17">
        <f t="shared" si="2"/>
        <v>1534.5000000000002</v>
      </c>
      <c r="L29" s="19"/>
      <c r="M29" s="9"/>
      <c r="N29" s="9">
        <f>IF(IF(M29,1,0),IF(IF(MOD((N28+TIME(0,D29,0)),1)&gt;D$1,1,0),IF(IF(MOD((N28+TIME(0,D29,0)),1)&lt;D$4,1,0),N28+TIME(0,D29,0),(MOD(N28+TIME(0,D29,0),1)-D$4)+D$1),"Under"),N28)</f>
        <v>42685.322916666664</v>
      </c>
      <c r="O29" s="17">
        <f t="shared" si="3"/>
        <v>0</v>
      </c>
      <c r="P29" s="17">
        <f t="shared" si="4"/>
        <v>1534.5000000000002</v>
      </c>
      <c r="Q29" s="22"/>
      <c r="R29" s="8"/>
      <c r="S29" s="9">
        <f t="shared" si="5"/>
        <v>42685.322916666664</v>
      </c>
      <c r="T29" s="8">
        <f t="shared" si="6"/>
        <v>0</v>
      </c>
      <c r="U29" s="17">
        <f t="shared" si="7"/>
        <v>1534.5000000000002</v>
      </c>
      <c r="V29" s="22"/>
      <c r="W29" s="8"/>
      <c r="X29" s="9">
        <f>IF(IF(W29,1,0),IF(IF(MOD((X28+TIME(0,D29,0)),1)&gt;D$1,1,0),IF(IF(MOD((X28+TIME(0,D29,0)),1)&lt;D$4,1,0),X28+TIME(0,D29,0),(MOD(X28+TIME(0,D29,0),1)-D$4)+D$1),"Under"),X28)</f>
        <v>42685.322916666664</v>
      </c>
      <c r="Y29" s="8">
        <f>IF(M29,O28+D29,O28)</f>
        <v>0</v>
      </c>
      <c r="Z29" s="17">
        <f>IF(M29,P28-D29,P28)</f>
        <v>1534.5000000000002</v>
      </c>
      <c r="AA29" s="22"/>
      <c r="AB29" s="8"/>
      <c r="AC29" s="9">
        <f>IF(IF(AB29,1,0),IF(IF(MOD((AC28+TIME(0,D29,0)),1)&gt;D$1,1,0),IF(IF(MOD((AC28+TIME(0,D29,0)),1)&lt;D$4,1,0),AC28+TIME(0,D29,0),(MOD(AC28+TIME(0,D29,0),1)-D$4)+D$1),"Under"),AC28)</f>
        <v>42685.322916666664</v>
      </c>
      <c r="AD29" s="8">
        <f>IF(AB29,AD28+D29,AD28)</f>
        <v>0</v>
      </c>
      <c r="AE29" s="17">
        <f>IF(AB29,AE28-D29,AE28)</f>
        <v>1534.5000000000002</v>
      </c>
      <c r="AF29" s="22"/>
      <c r="AG29" s="8"/>
      <c r="AH29" s="9">
        <f>IF(IF(AG29,1,0),IF(IF(MOD((AH28+TIME(0,D29,0)),1)&gt;D$1,1,0),IF(IF(MOD((AH28+TIME(0,D29,0)),1)&lt;D$4,1,0),AH28+TIME(0,D29,0),(MOD(AH28+TIME(0,D29,0),1)-D$4)+D$1),"Under"),AH28)</f>
        <v>42685.322916666664</v>
      </c>
      <c r="AI29" s="8">
        <f>IF(AG29,AI28+D29,AI28)</f>
        <v>0</v>
      </c>
      <c r="AJ29" s="17">
        <f>IF(AG29,AJ28-D29,AJ28)</f>
        <v>1534.5000000000002</v>
      </c>
      <c r="AK29" s="19"/>
      <c r="AL29" s="8"/>
      <c r="AM29" s="23">
        <f>IF(IF(AL29,1,0),IF(IF(MOD((AM28+TIME(0,D29,0)),1)&gt;D$1,1,0),IF(IF(MOD((AM28+TIME(0,D29,0)),1)&lt;D$4,1,0),AM28+TIME(0,D29,0),(MOD(AM28+TIME(0,D29,0),1)-D$4)+D$1),"Under"),AM28)</f>
        <v>42685.322916666664</v>
      </c>
      <c r="AN29" s="8">
        <f>IF(AL29,AN28+#REF!,AN28)</f>
        <v>0</v>
      </c>
      <c r="AO29" s="8">
        <f>IF(AL29,AO28-#REF!,AO28)</f>
        <v>1534.5000000000002</v>
      </c>
      <c r="AP29" s="19"/>
      <c r="AQ29" s="8"/>
      <c r="AR29" s="9">
        <f>IF(IF(AQ29,1,0),IF(IF(MOD((AR28+TIME(0,D29,0)),1)&gt;D$1,1,0),IF(IF(MOD((AR28+TIME(0,D29,0)),1)&lt;D$4,1,0),AR28+TIME(0,D29,0),(MOD(AR28+TIME(0,D29,0),1)-D$4)+D$1),"Under"),AR28)</f>
        <v>42685.322916666664</v>
      </c>
      <c r="AS29" s="8">
        <f>IF(AQ29,AS28+D29,AS28)</f>
        <v>0</v>
      </c>
      <c r="AT29" s="8">
        <f>IF(AQ29,AT28-D29,AT28)</f>
        <v>1534.5000000000002</v>
      </c>
      <c r="AV29" s="17"/>
      <c r="AW29" s="9">
        <f>IF(IF(AV29,1,0),IF(IF(MOD((AW28+TIME(0,D29,0)),1)&gt;D$1,1,0),IF(IF(MOD((AW28+TIME(0,D29,0)),1)&lt;D$4,1,0),AW28+TIME(0,D29,0),(MOD(AW28+TIME(0,D29,0),1)-D$4)+D$1),"Under"),AW28)</f>
        <v>42685.322916666664</v>
      </c>
      <c r="AX29" s="8">
        <f>IF(AV29,AX28+D29,AX28)</f>
        <v>0</v>
      </c>
      <c r="AY29" s="17">
        <f>IF(AV29,AY28-D29,AY28)</f>
        <v>1534.5000000000002</v>
      </c>
      <c r="AZ29"/>
      <c r="BA29" s="17"/>
      <c r="BB29" s="9">
        <f>IF(IF(BA29,1,0),IF(IF(MOD((BB28+TIME(0,D29,0)),1)&gt;D$1,1,0),IF(IF(MOD((BB28+TIME(0,D29,0)),1)&lt;D$4,1,0),BB28+TIME(0,D29,0),(MOD(BB28+TIME(0,D29,0),1)-D$4)+D$1),"Under"),BB28)</f>
        <v>42685.322916666664</v>
      </c>
      <c r="BC29" s="7">
        <f>IF(BA29,BC28+D29,BC28)</f>
        <v>0</v>
      </c>
      <c r="BD29" s="17">
        <f>IF(BA29,BD28-D29,BD28)</f>
        <v>1534.5000000000002</v>
      </c>
      <c r="BE29"/>
      <c r="BF29"/>
    </row>
    <row r="30" spans="1:58" x14ac:dyDescent="0.2">
      <c r="A30" s="7">
        <f>'ST4 Input'!A16</f>
        <v>4</v>
      </c>
      <c r="B30" s="7">
        <f>'ST4 Input'!B16</f>
        <v>4220</v>
      </c>
      <c r="C30" s="7" t="str">
        <f>'ST4 Input'!C16</f>
        <v xml:space="preserve"> Install Motorbase</v>
      </c>
      <c r="D30" s="7">
        <f>'ST4 Input'!D16</f>
        <v>15</v>
      </c>
      <c r="E30" s="7">
        <f>'ST4 Input'!E16</f>
        <v>0</v>
      </c>
      <c r="F30" s="9"/>
      <c r="G30" s="19"/>
      <c r="H30" s="9"/>
      <c r="I30" s="9">
        <f t="shared" si="0"/>
        <v>42685.322916666664</v>
      </c>
      <c r="J30" s="17">
        <f t="shared" si="1"/>
        <v>0</v>
      </c>
      <c r="K30" s="17">
        <f t="shared" si="2"/>
        <v>1534.5000000000002</v>
      </c>
      <c r="L30" s="19"/>
      <c r="M30" s="9"/>
      <c r="N30" s="9">
        <f>IF(IF(M30,1,0),IF(IF(MOD((N29+TIME(0,D30,0)),1)&gt;D$1,1,0),IF(IF(MOD((N29+TIME(0,D30,0)),1)&lt;D$4,1,0),N29+TIME(0,D30,0),(MOD(N29+TIME(0,D30,0),1)-D$4)+D$1),"Under"),N29)</f>
        <v>42685.322916666664</v>
      </c>
      <c r="O30" s="17">
        <f t="shared" si="3"/>
        <v>0</v>
      </c>
      <c r="P30" s="17">
        <f t="shared" si="4"/>
        <v>1534.5000000000002</v>
      </c>
      <c r="Q30" s="22"/>
      <c r="R30" s="8"/>
      <c r="S30" s="9">
        <f t="shared" si="5"/>
        <v>42685.322916666664</v>
      </c>
      <c r="T30" s="8">
        <f t="shared" si="6"/>
        <v>0</v>
      </c>
      <c r="U30" s="17">
        <f t="shared" si="7"/>
        <v>1534.5000000000002</v>
      </c>
      <c r="V30" s="22"/>
      <c r="W30" s="8"/>
      <c r="X30" s="9">
        <f>IF(IF(W30,1,0),IF(IF(MOD((X29+TIME(0,D30,0)),1)&gt;D$1,1,0),IF(IF(MOD((X29+TIME(0,D30,0)),1)&lt;D$4,1,0),X29+TIME(0,D30,0),(MOD(X29+TIME(0,D30,0),1)-D$4)+D$1),"Under"),X29)</f>
        <v>42685.322916666664</v>
      </c>
      <c r="Y30" s="8">
        <f>IF(M30,O29+D30,O29)</f>
        <v>0</v>
      </c>
      <c r="Z30" s="17">
        <f>IF(M30,P29-D30,P29)</f>
        <v>1534.5000000000002</v>
      </c>
      <c r="AA30" s="22"/>
      <c r="AB30" s="8"/>
      <c r="AC30" s="9">
        <f>IF(IF(AB30,1,0),IF(IF(MOD((AC29+TIME(0,D30,0)),1)&gt;D$1,1,0),IF(IF(MOD((AC29+TIME(0,D30,0)),1)&lt;D$4,1,0),AC29+TIME(0,D30,0),(MOD(AC29+TIME(0,D30,0),1)-D$4)+D$1),"Under"),AC29)</f>
        <v>42685.322916666664</v>
      </c>
      <c r="AD30" s="8">
        <f>IF(AB30,AD29+D30,AD29)</f>
        <v>0</v>
      </c>
      <c r="AE30" s="17">
        <f>IF(AB30,AE29-D30,AE29)</f>
        <v>1534.5000000000002</v>
      </c>
      <c r="AF30" s="22"/>
      <c r="AG30" s="8"/>
      <c r="AH30" s="9">
        <f>IF(IF(AG30,1,0),IF(IF(MOD((AH29+TIME(0,D30,0)),1)&gt;D$1,1,0),IF(IF(MOD((AH29+TIME(0,D30,0)),1)&lt;D$4,1,0),AH29+TIME(0,D30,0),(MOD(AH29+TIME(0,D30,0),1)-D$4)+D$1),"Under"),AH29)</f>
        <v>42685.322916666664</v>
      </c>
      <c r="AI30" s="8">
        <f>IF(AG30,AI29+D30,AI29)</f>
        <v>0</v>
      </c>
      <c r="AJ30" s="17">
        <f>IF(AG30,AJ29-D30,AJ29)</f>
        <v>1534.5000000000002</v>
      </c>
      <c r="AK30" s="19"/>
      <c r="AL30" s="8"/>
      <c r="AM30" s="23">
        <f>IF(IF(AL30,1,0),IF(IF(MOD((AM29+TIME(0,D30,0)),1)&gt;D$1,1,0),IF(IF(MOD((AM29+TIME(0,D30,0)),1)&lt;D$4,1,0),AM29+TIME(0,D30,0),(MOD(AM29+TIME(0,D30,0),1)-D$4)+D$1),"Under"),AM29)</f>
        <v>42685.322916666664</v>
      </c>
      <c r="AN30" s="8">
        <f>IF(AL30,AN29+#REF!,AN29)</f>
        <v>0</v>
      </c>
      <c r="AO30" s="8">
        <f>IF(AL30,AO29-#REF!,AO29)</f>
        <v>1534.5000000000002</v>
      </c>
      <c r="AP30" s="19"/>
      <c r="AQ30" s="8"/>
      <c r="AR30" s="9">
        <f>IF(IF(AQ30,1,0),IF(IF(MOD((AR29+TIME(0,D30,0)),1)&gt;D$1,1,0),IF(IF(MOD((AR29+TIME(0,D30,0)),1)&lt;D$4,1,0),AR29+TIME(0,D30,0),(MOD(AR29+TIME(0,D30,0),1)-D$4)+D$1),"Under"),AR29)</f>
        <v>42685.322916666664</v>
      </c>
      <c r="AS30" s="8">
        <f>IF(AQ30,AS29+D30,AS29)</f>
        <v>0</v>
      </c>
      <c r="AT30" s="8">
        <f>IF(AQ30,AT29-D30,AT29)</f>
        <v>1534.5000000000002</v>
      </c>
      <c r="AV30" s="17"/>
      <c r="AW30" s="9">
        <f>IF(IF(AV30,1,0),IF(IF(MOD((AW29+TIME(0,D30,0)),1)&gt;D$1,1,0),IF(IF(MOD((AW29+TIME(0,D30,0)),1)&lt;D$4,1,0),AW29+TIME(0,D30,0),(MOD(AW29+TIME(0,D30,0),1)-D$4)+D$1),"Under"),AW29)</f>
        <v>42685.322916666664</v>
      </c>
      <c r="AX30" s="8">
        <f>IF(AV30,AX29+D30,AX29)</f>
        <v>0</v>
      </c>
      <c r="AY30" s="17">
        <f>IF(AV30,AY29-D30,AY29)</f>
        <v>1534.5000000000002</v>
      </c>
      <c r="AZ30"/>
      <c r="BA30" s="17"/>
      <c r="BB30" s="9">
        <f>IF(IF(BA30,1,0),IF(IF(MOD((BB29+TIME(0,D30,0)),1)&gt;D$1,1,0),IF(IF(MOD((BB29+TIME(0,D30,0)),1)&lt;D$4,1,0),BB29+TIME(0,D30,0),(MOD(BB29+TIME(0,D30,0),1)-D$4)+D$1),"Under"),BB29)</f>
        <v>42685.322916666664</v>
      </c>
      <c r="BC30" s="7">
        <f>IF(BA30,BC29+D30,BC29)</f>
        <v>0</v>
      </c>
      <c r="BD30" s="17">
        <f>IF(BA30,BD29-D30,BD29)</f>
        <v>1534.5000000000002</v>
      </c>
      <c r="BE30"/>
      <c r="BF30"/>
    </row>
    <row r="31" spans="1:58" x14ac:dyDescent="0.2">
      <c r="A31" s="7">
        <f>'ST4 Input'!A17</f>
        <v>4</v>
      </c>
      <c r="B31" s="7">
        <f>'ST4 Input'!B17</f>
        <v>4240</v>
      </c>
      <c r="C31" s="7" t="str">
        <f>'ST4 Input'!C17</f>
        <v xml:space="preserve"> Install Outside Coax</v>
      </c>
      <c r="D31" s="7">
        <f>'ST4 Input'!D17</f>
        <v>15</v>
      </c>
      <c r="E31" s="7">
        <f>'ST4 Input'!E17</f>
        <v>0</v>
      </c>
      <c r="F31" s="9"/>
      <c r="G31" s="19"/>
      <c r="H31" s="9"/>
      <c r="I31" s="9">
        <f t="shared" si="0"/>
        <v>42685.322916666664</v>
      </c>
      <c r="J31" s="17">
        <f t="shared" si="1"/>
        <v>0</v>
      </c>
      <c r="K31" s="17">
        <f t="shared" si="2"/>
        <v>1534.5000000000002</v>
      </c>
      <c r="L31" s="19"/>
      <c r="M31" s="9"/>
      <c r="N31" s="9">
        <f>IF(IF(M31,1,0),IF(IF(MOD((N30+TIME(0,D31,0)),1)&gt;D$1,1,0),IF(IF(MOD((N30+TIME(0,D31,0)),1)&lt;D$4,1,0),N30+TIME(0,D31,0),(MOD(N30+TIME(0,D31,0),1)-D$4)+D$1),"Under"),N30)</f>
        <v>42685.322916666664</v>
      </c>
      <c r="O31" s="17">
        <f t="shared" si="3"/>
        <v>0</v>
      </c>
      <c r="P31" s="17">
        <f t="shared" si="4"/>
        <v>1534.5000000000002</v>
      </c>
      <c r="Q31" s="22"/>
      <c r="R31" s="8"/>
      <c r="S31" s="9">
        <f t="shared" si="5"/>
        <v>42685.322916666664</v>
      </c>
      <c r="T31" s="8">
        <f t="shared" si="6"/>
        <v>0</v>
      </c>
      <c r="U31" s="17">
        <f t="shared" si="7"/>
        <v>1534.5000000000002</v>
      </c>
      <c r="V31" s="22"/>
      <c r="W31" s="8"/>
      <c r="X31" s="9">
        <f>IF(IF(W31,1,0),IF(IF(MOD((X30+TIME(0,D31,0)),1)&gt;D$1,1,0),IF(IF(MOD((X30+TIME(0,D31,0)),1)&lt;D$4,1,0),X30+TIME(0,D31,0),(MOD(X30+TIME(0,D31,0),1)-D$4)+D$1),"Under"),X30)</f>
        <v>42685.322916666664</v>
      </c>
      <c r="Y31" s="8">
        <f>IF(M31,O30+D31,O30)</f>
        <v>0</v>
      </c>
      <c r="Z31" s="17">
        <f>IF(M31,P30-D31,P30)</f>
        <v>1534.5000000000002</v>
      </c>
      <c r="AA31" s="22"/>
      <c r="AB31" s="8"/>
      <c r="AC31" s="9">
        <f>IF(IF(AB31,1,0),IF(IF(MOD((AC30+TIME(0,D31,0)),1)&gt;D$1,1,0),IF(IF(MOD((AC30+TIME(0,D31,0)),1)&lt;D$4,1,0),AC30+TIME(0,D31,0),(MOD(AC30+TIME(0,D31,0),1)-D$4)+D$1),"Under"),AC30)</f>
        <v>42685.322916666664</v>
      </c>
      <c r="AD31" s="8">
        <f>IF(AB31,AD30+D31,AD30)</f>
        <v>0</v>
      </c>
      <c r="AE31" s="17">
        <f>IF(AB31,AE30-D31,AE30)</f>
        <v>1534.5000000000002</v>
      </c>
      <c r="AF31" s="22"/>
      <c r="AG31" s="8"/>
      <c r="AH31" s="9">
        <f>IF(IF(AG31,1,0),IF(IF(MOD((AH30+TIME(0,D31,0)),1)&gt;D$1,1,0),IF(IF(MOD((AH30+TIME(0,D31,0)),1)&lt;D$4,1,0),AH30+TIME(0,D31,0),(MOD(AH30+TIME(0,D31,0),1)-D$4)+D$1),"Under"),AH30)</f>
        <v>42685.322916666664</v>
      </c>
      <c r="AI31" s="8">
        <f>IF(AG31,AI30+D31,AI30)</f>
        <v>0</v>
      </c>
      <c r="AJ31" s="17">
        <f>IF(AG31,AJ30-D31,AJ30)</f>
        <v>1534.5000000000002</v>
      </c>
      <c r="AK31" s="19"/>
      <c r="AL31" s="8"/>
      <c r="AM31" s="23">
        <f>IF(IF(AL31,1,0),IF(IF(MOD((AM30+TIME(0,D31,0)),1)&gt;D$1,1,0),IF(IF(MOD((AM30+TIME(0,D31,0)),1)&lt;D$4,1,0),AM30+TIME(0,D31,0),(MOD(AM30+TIME(0,D31,0),1)-D$4)+D$1),"Under"),AM30)</f>
        <v>42685.322916666664</v>
      </c>
      <c r="AN31" s="8">
        <f>IF(AL31,AN30+#REF!,AN30)</f>
        <v>0</v>
      </c>
      <c r="AO31" s="8">
        <f>IF(AL31,AO30-#REF!,AO30)</f>
        <v>1534.5000000000002</v>
      </c>
      <c r="AP31" s="19"/>
      <c r="AQ31" s="8"/>
      <c r="AR31" s="9">
        <f>IF(IF(AQ31,1,0),IF(IF(MOD((AR30+TIME(0,D31,0)),1)&gt;D$1,1,0),IF(IF(MOD((AR30+TIME(0,D31,0)),1)&lt;D$4,1,0),AR30+TIME(0,D31,0),(MOD(AR30+TIME(0,D31,0),1)-D$4)+D$1),"Under"),AR30)</f>
        <v>42685.322916666664</v>
      </c>
      <c r="AS31" s="8">
        <f>IF(AQ31,AS30+D31,AS30)</f>
        <v>0</v>
      </c>
      <c r="AT31" s="8">
        <f>IF(AQ31,AT30-D31,AT30)</f>
        <v>1534.5000000000002</v>
      </c>
      <c r="AV31" s="17"/>
      <c r="AW31" s="9">
        <f>IF(IF(AV31,1,0),IF(IF(MOD((AW30+TIME(0,D31,0)),1)&gt;D$1,1,0),IF(IF(MOD((AW30+TIME(0,D31,0)),1)&lt;D$4,1,0),AW30+TIME(0,D31,0),(MOD(AW30+TIME(0,D31,0),1)-D$4)+D$1),"Under"),AW30)</f>
        <v>42685.322916666664</v>
      </c>
      <c r="AX31" s="8">
        <f>IF(AV31,AX30+D31,AX30)</f>
        <v>0</v>
      </c>
      <c r="AY31" s="17">
        <f>IF(AV31,AY30-D31,AY30)</f>
        <v>1534.5000000000002</v>
      </c>
      <c r="AZ31"/>
      <c r="BA31" s="17"/>
      <c r="BB31" s="9">
        <f>IF(IF(BA31,1,0),IF(IF(MOD((BB30+TIME(0,D31,0)),1)&gt;D$1,1,0),IF(IF(MOD((BB30+TIME(0,D31,0)),1)&lt;D$4,1,0),BB30+TIME(0,D31,0),(MOD(BB30+TIME(0,D31,0),1)-D$4)+D$1),"Under"),BB30)</f>
        <v>42685.322916666664</v>
      </c>
      <c r="BC31" s="7">
        <f>IF(BA31,BC30+D31,BC30)</f>
        <v>0</v>
      </c>
      <c r="BD31" s="17">
        <f>IF(BA31,BD30-D31,BD30)</f>
        <v>1534.5000000000002</v>
      </c>
      <c r="BE31"/>
      <c r="BF31"/>
    </row>
    <row r="32" spans="1:58" x14ac:dyDescent="0.2">
      <c r="A32" s="7">
        <f>'ST4 Input'!A18</f>
        <v>4</v>
      </c>
      <c r="B32" s="7">
        <f>'ST4 Input'!B18</f>
        <v>4260</v>
      </c>
      <c r="C32" s="7" t="str">
        <f>'ST4 Input'!C18</f>
        <v xml:space="preserve"> Exterior Recept Install</v>
      </c>
      <c r="D32" s="7">
        <f>'ST4 Input'!D18</f>
        <v>15</v>
      </c>
      <c r="E32" s="7">
        <f>'ST4 Input'!E18</f>
        <v>0</v>
      </c>
      <c r="F32" s="9"/>
      <c r="G32" s="19"/>
      <c r="H32" s="9"/>
      <c r="I32" s="9">
        <f t="shared" si="0"/>
        <v>42685.322916666664</v>
      </c>
      <c r="J32" s="17">
        <f t="shared" si="1"/>
        <v>0</v>
      </c>
      <c r="K32" s="17">
        <f t="shared" si="2"/>
        <v>1534.5000000000002</v>
      </c>
      <c r="L32" s="19"/>
      <c r="M32" s="9"/>
      <c r="N32" s="9">
        <f>IF(IF(M32,1,0),IF(IF(MOD((N31+TIME(0,D32,0)),1)&gt;D$1,1,0),IF(IF(MOD((N31+TIME(0,D32,0)),1)&lt;D$4,1,0),N31+TIME(0,D32,0),(MOD(N31+TIME(0,D32,0),1)-D$4)+D$1),"Under"),N31)</f>
        <v>42685.322916666664</v>
      </c>
      <c r="O32" s="17">
        <f t="shared" si="3"/>
        <v>0</v>
      </c>
      <c r="P32" s="17">
        <f t="shared" si="4"/>
        <v>1534.5000000000002</v>
      </c>
      <c r="Q32" s="22"/>
      <c r="R32" s="8"/>
      <c r="S32" s="9">
        <f t="shared" si="5"/>
        <v>42685.322916666664</v>
      </c>
      <c r="T32" s="8">
        <f t="shared" si="6"/>
        <v>0</v>
      </c>
      <c r="U32" s="17">
        <f t="shared" si="7"/>
        <v>1534.5000000000002</v>
      </c>
      <c r="V32" s="22"/>
      <c r="W32" s="8"/>
      <c r="X32" s="9">
        <f>IF(IF(W32,1,0),IF(IF(MOD((X31+TIME(0,D32,0)),1)&gt;D$1,1,0),IF(IF(MOD((X31+TIME(0,D32,0)),1)&lt;D$4,1,0),X31+TIME(0,D32,0),(MOD(X31+TIME(0,D32,0),1)-D$4)+D$1),"Under"),X31)</f>
        <v>42685.322916666664</v>
      </c>
      <c r="Y32" s="8">
        <f>IF(M32,O31+D32,O31)</f>
        <v>0</v>
      </c>
      <c r="Z32" s="17">
        <f>IF(M32,P31-D32,P31)</f>
        <v>1534.5000000000002</v>
      </c>
      <c r="AA32" s="22"/>
      <c r="AB32" s="8"/>
      <c r="AC32" s="9">
        <f>IF(IF(AB32,1,0),IF(IF(MOD((AC31+TIME(0,D32,0)),1)&gt;D$1,1,0),IF(IF(MOD((AC31+TIME(0,D32,0)),1)&lt;D$4,1,0),AC31+TIME(0,D32,0),(MOD(AC31+TIME(0,D32,0),1)-D$4)+D$1),"Under"),AC31)</f>
        <v>42685.322916666664</v>
      </c>
      <c r="AD32" s="8">
        <f>IF(AB32,AD31+D32,AD31)</f>
        <v>0</v>
      </c>
      <c r="AE32" s="17">
        <f>IF(AB32,AE31-D32,AE31)</f>
        <v>1534.5000000000002</v>
      </c>
      <c r="AF32" s="22"/>
      <c r="AG32" s="8"/>
      <c r="AH32" s="9">
        <f>IF(IF(AG32,1,0),IF(IF(MOD((AH31+TIME(0,D32,0)),1)&gt;D$1,1,0),IF(IF(MOD((AH31+TIME(0,D32,0)),1)&lt;D$4,1,0),AH31+TIME(0,D32,0),(MOD(AH31+TIME(0,D32,0),1)-D$4)+D$1),"Under"),AH31)</f>
        <v>42685.322916666664</v>
      </c>
      <c r="AI32" s="8">
        <f>IF(AG32,AI31+D32,AI31)</f>
        <v>0</v>
      </c>
      <c r="AJ32" s="17">
        <f>IF(AG32,AJ31-D32,AJ31)</f>
        <v>1534.5000000000002</v>
      </c>
      <c r="AK32" s="19"/>
      <c r="AL32" s="8"/>
      <c r="AM32" s="23">
        <f>IF(IF(AL32,1,0),IF(IF(MOD((AM31+TIME(0,D32,0)),1)&gt;D$1,1,0),IF(IF(MOD((AM31+TIME(0,D32,0)),1)&lt;D$4,1,0),AM31+TIME(0,D32,0),(MOD(AM31+TIME(0,D32,0),1)-D$4)+D$1),"Under"),AM31)</f>
        <v>42685.322916666664</v>
      </c>
      <c r="AN32" s="8">
        <f>IF(AL32,AN31+#REF!,AN31)</f>
        <v>0</v>
      </c>
      <c r="AO32" s="8">
        <f>IF(AL32,AO31-#REF!,AO31)</f>
        <v>1534.5000000000002</v>
      </c>
      <c r="AP32" s="19"/>
      <c r="AQ32" s="8"/>
      <c r="AR32" s="9">
        <f>IF(IF(AQ32,1,0),IF(IF(MOD((AR31+TIME(0,D32,0)),1)&gt;D$1,1,0),IF(IF(MOD((AR31+TIME(0,D32,0)),1)&lt;D$4,1,0),AR31+TIME(0,D32,0),(MOD(AR31+TIME(0,D32,0),1)-D$4)+D$1),"Under"),AR31)</f>
        <v>42685.322916666664</v>
      </c>
      <c r="AS32" s="8">
        <f>IF(AQ32,AS31+D32,AS31)</f>
        <v>0</v>
      </c>
      <c r="AT32" s="8">
        <f>IF(AQ32,AT31-D32,AT31)</f>
        <v>1534.5000000000002</v>
      </c>
      <c r="AV32" s="17"/>
      <c r="AW32" s="9">
        <f>IF(IF(AV32,1,0),IF(IF(MOD((AW31+TIME(0,D32,0)),1)&gt;D$1,1,0),IF(IF(MOD((AW31+TIME(0,D32,0)),1)&lt;D$4,1,0),AW31+TIME(0,D32,0),(MOD(AW31+TIME(0,D32,0),1)-D$4)+D$1),"Under"),AW31)</f>
        <v>42685.322916666664</v>
      </c>
      <c r="AX32" s="8">
        <f>IF(AV32,AX31+D32,AX31)</f>
        <v>0</v>
      </c>
      <c r="AY32" s="17">
        <f>IF(AV32,AY31-D32,AY31)</f>
        <v>1534.5000000000002</v>
      </c>
      <c r="AZ32"/>
      <c r="BA32" s="17"/>
      <c r="BB32" s="9">
        <f>IF(IF(BA32,1,0),IF(IF(MOD((BB31+TIME(0,D32,0)),1)&gt;D$1,1,0),IF(IF(MOD((BB31+TIME(0,D32,0)),1)&lt;D$4,1,0),BB31+TIME(0,D32,0),(MOD(BB31+TIME(0,D32,0),1)-D$4)+D$1),"Under"),BB31)</f>
        <v>42685.322916666664</v>
      </c>
      <c r="BC32" s="7">
        <f>IF(BA32,BC31+D32,BC31)</f>
        <v>0</v>
      </c>
      <c r="BD32" s="17">
        <f>IF(BA32,BD31-D32,BD31)</f>
        <v>1534.5000000000002</v>
      </c>
      <c r="BE32"/>
      <c r="BF32"/>
    </row>
    <row r="33" spans="1:58" x14ac:dyDescent="0.2">
      <c r="A33" s="7">
        <f>'ST4 Input'!A19</f>
        <v>4</v>
      </c>
      <c r="B33" s="7">
        <f>'ST4 Input'!B19</f>
        <v>4280</v>
      </c>
      <c r="C33" s="7" t="str">
        <f>'ST4 Input'!C19</f>
        <v xml:space="preserve"> Exterior 12V Outlet</v>
      </c>
      <c r="D33" s="7">
        <f>'ST4 Input'!D19</f>
        <v>10</v>
      </c>
      <c r="E33" s="7">
        <f>'ST4 Input'!E19</f>
        <v>0</v>
      </c>
      <c r="F33" s="9"/>
      <c r="G33" s="19"/>
      <c r="H33" s="9"/>
      <c r="I33" s="9">
        <f t="shared" si="0"/>
        <v>42685.322916666664</v>
      </c>
      <c r="J33" s="17">
        <f t="shared" si="1"/>
        <v>0</v>
      </c>
      <c r="K33" s="17">
        <f t="shared" si="2"/>
        <v>1534.5000000000002</v>
      </c>
      <c r="L33" s="19"/>
      <c r="M33" s="9"/>
      <c r="N33" s="9">
        <f>IF(IF(M33,1,0),IF(IF(MOD((N32+TIME(0,D33,0)),1)&gt;D$1,1,0),IF(IF(MOD((N32+TIME(0,D33,0)),1)&lt;D$4,1,0),N32+TIME(0,D33,0),(MOD(N32+TIME(0,D33,0),1)-D$4)+D$1),"Under"),N32)</f>
        <v>42685.322916666664</v>
      </c>
      <c r="O33" s="17">
        <f t="shared" si="3"/>
        <v>0</v>
      </c>
      <c r="P33" s="17">
        <f t="shared" si="4"/>
        <v>1534.5000000000002</v>
      </c>
      <c r="Q33" s="22"/>
      <c r="R33" s="8"/>
      <c r="S33" s="9">
        <f t="shared" si="5"/>
        <v>42685.322916666664</v>
      </c>
      <c r="T33" s="8">
        <f t="shared" si="6"/>
        <v>0</v>
      </c>
      <c r="U33" s="17">
        <f t="shared" si="7"/>
        <v>1534.5000000000002</v>
      </c>
      <c r="V33" s="22"/>
      <c r="W33" s="8"/>
      <c r="X33" s="9">
        <f>IF(IF(W33,1,0),IF(IF(MOD((X32+TIME(0,D33,0)),1)&gt;D$1,1,0),IF(IF(MOD((X32+TIME(0,D33,0)),1)&lt;D$4,1,0),X32+TIME(0,D33,0),(MOD(X32+TIME(0,D33,0),1)-D$4)+D$1),"Under"),X32)</f>
        <v>42685.322916666664</v>
      </c>
      <c r="Y33" s="8">
        <f>IF(M33,O32+D33,O32)</f>
        <v>0</v>
      </c>
      <c r="Z33" s="17">
        <f>IF(M33,P32-D33,P32)</f>
        <v>1534.5000000000002</v>
      </c>
      <c r="AA33" s="22"/>
      <c r="AB33" s="8"/>
      <c r="AC33" s="9">
        <f>IF(IF(AB33,1,0),IF(IF(MOD((AC32+TIME(0,D33,0)),1)&gt;D$1,1,0),IF(IF(MOD((AC32+TIME(0,D33,0)),1)&lt;D$4,1,0),AC32+TIME(0,D33,0),(MOD(AC32+TIME(0,D33,0),1)-D$4)+D$1),"Under"),AC32)</f>
        <v>42685.322916666664</v>
      </c>
      <c r="AD33" s="8">
        <f>IF(AB33,AD32+D33,AD32)</f>
        <v>0</v>
      </c>
      <c r="AE33" s="17">
        <f>IF(AB33,AE32-D33,AE32)</f>
        <v>1534.5000000000002</v>
      </c>
      <c r="AF33" s="22"/>
      <c r="AG33" s="8"/>
      <c r="AH33" s="9">
        <f>IF(IF(AG33,1,0),IF(IF(MOD((AH32+TIME(0,D33,0)),1)&gt;D$1,1,0),IF(IF(MOD((AH32+TIME(0,D33,0)),1)&lt;D$4,1,0),AH32+TIME(0,D33,0),(MOD(AH32+TIME(0,D33,0),1)-D$4)+D$1),"Under"),AH32)</f>
        <v>42685.322916666664</v>
      </c>
      <c r="AI33" s="8">
        <f>IF(AG33,AI32+D33,AI32)</f>
        <v>0</v>
      </c>
      <c r="AJ33" s="17">
        <f>IF(AG33,AJ32-D33,AJ32)</f>
        <v>1534.5000000000002</v>
      </c>
      <c r="AK33" s="19"/>
      <c r="AL33" s="8"/>
      <c r="AM33" s="23">
        <f>IF(IF(AL33,1,0),IF(IF(MOD((AM32+TIME(0,D33,0)),1)&gt;D$1,1,0),IF(IF(MOD((AM32+TIME(0,D33,0)),1)&lt;D$4,1,0),AM32+TIME(0,D33,0),(MOD(AM32+TIME(0,D33,0),1)-D$4)+D$1),"Under"),AM32)</f>
        <v>42685.322916666664</v>
      </c>
      <c r="AN33" s="8">
        <f>IF(AL33,AN32+#REF!,AN32)</f>
        <v>0</v>
      </c>
      <c r="AO33" s="8">
        <f>IF(AL33,AO32-#REF!,AO32)</f>
        <v>1534.5000000000002</v>
      </c>
      <c r="AP33" s="19"/>
      <c r="AQ33" s="8"/>
      <c r="AR33" s="9">
        <f>IF(IF(AQ33,1,0),IF(IF(MOD((AR32+TIME(0,D33,0)),1)&gt;D$1,1,0),IF(IF(MOD((AR32+TIME(0,D33,0)),1)&lt;D$4,1,0),AR32+TIME(0,D33,0),(MOD(AR32+TIME(0,D33,0),1)-D$4)+D$1),"Under"),AR32)</f>
        <v>42685.322916666664</v>
      </c>
      <c r="AS33" s="8">
        <f>IF(AQ33,AS32+D33,AS32)</f>
        <v>0</v>
      </c>
      <c r="AT33" s="8">
        <f>IF(AQ33,AT32-D33,AT32)</f>
        <v>1534.5000000000002</v>
      </c>
      <c r="AV33" s="17"/>
      <c r="AW33" s="9">
        <f>IF(IF(AV33,1,0),IF(IF(MOD((AW32+TIME(0,D33,0)),1)&gt;D$1,1,0),IF(IF(MOD((AW32+TIME(0,D33,0)),1)&lt;D$4,1,0),AW32+TIME(0,D33,0),(MOD(AW32+TIME(0,D33,0),1)-D$4)+D$1),"Under"),AW32)</f>
        <v>42685.322916666664</v>
      </c>
      <c r="AX33" s="8">
        <f>IF(AV33,AX32+D33,AX32)</f>
        <v>0</v>
      </c>
      <c r="AY33" s="17">
        <f>IF(AV33,AY32-D33,AY32)</f>
        <v>1534.5000000000002</v>
      </c>
      <c r="AZ33"/>
      <c r="BA33" s="17"/>
      <c r="BB33" s="9">
        <f>IF(IF(BA33,1,0),IF(IF(MOD((BB32+TIME(0,D33,0)),1)&gt;D$1,1,0),IF(IF(MOD((BB32+TIME(0,D33,0)),1)&lt;D$4,1,0),BB32+TIME(0,D33,0),(MOD(BB32+TIME(0,D33,0),1)-D$4)+D$1),"Under"),BB32)</f>
        <v>42685.322916666664</v>
      </c>
      <c r="BC33" s="7">
        <f>IF(BA33,BC32+D33,BC32)</f>
        <v>0</v>
      </c>
      <c r="BD33" s="17">
        <f>IF(BA33,BD32-D33,BD32)</f>
        <v>1534.5000000000002</v>
      </c>
      <c r="BE33"/>
      <c r="BF33"/>
    </row>
    <row r="34" spans="1:58" x14ac:dyDescent="0.2">
      <c r="A34" s="7">
        <f>'ST4 Input'!A20</f>
        <v>4</v>
      </c>
      <c r="B34" s="7">
        <f>'ST4 Input'!B20</f>
        <v>4300</v>
      </c>
      <c r="C34" s="7" t="str">
        <f>'ST4 Input'!C20</f>
        <v xml:space="preserve"> Install Kitchen Overhead</v>
      </c>
      <c r="D34" s="7">
        <f>'ST4 Input'!D20</f>
        <v>17</v>
      </c>
      <c r="E34" s="7">
        <f>'ST4 Input'!E20</f>
        <v>0</v>
      </c>
      <c r="F34" s="9"/>
      <c r="G34" s="19"/>
      <c r="H34" s="9"/>
      <c r="I34" s="9">
        <f t="shared" si="0"/>
        <v>42685.322916666664</v>
      </c>
      <c r="J34" s="17">
        <f t="shared" si="1"/>
        <v>0</v>
      </c>
      <c r="K34" s="17">
        <f t="shared" si="2"/>
        <v>1534.5000000000002</v>
      </c>
      <c r="L34" s="19"/>
      <c r="M34" s="9"/>
      <c r="N34" s="9">
        <f>IF(IF(M34,1,0),IF(IF(MOD((N33+TIME(0,D34,0)),1)&gt;D$1,1,0),IF(IF(MOD((N33+TIME(0,D34,0)),1)&lt;D$4,1,0),N33+TIME(0,D34,0),(MOD(N33+TIME(0,D34,0),1)-D$4)+D$1),"Under"),N33)</f>
        <v>42685.322916666664</v>
      </c>
      <c r="O34" s="17">
        <f t="shared" si="3"/>
        <v>0</v>
      </c>
      <c r="P34" s="17">
        <f t="shared" si="4"/>
        <v>1534.5000000000002</v>
      </c>
      <c r="Q34" s="22"/>
      <c r="R34" s="8"/>
      <c r="S34" s="9">
        <f t="shared" si="5"/>
        <v>42685.322916666664</v>
      </c>
      <c r="T34" s="8">
        <f t="shared" si="6"/>
        <v>0</v>
      </c>
      <c r="U34" s="17">
        <f t="shared" si="7"/>
        <v>1534.5000000000002</v>
      </c>
      <c r="V34" s="22"/>
      <c r="W34" s="8"/>
      <c r="X34" s="9">
        <f>IF(IF(W34,1,0),IF(IF(MOD((X33+TIME(0,D34,0)),1)&gt;D$1,1,0),IF(IF(MOD((X33+TIME(0,D34,0)),1)&lt;D$4,1,0),X33+TIME(0,D34,0),(MOD(X33+TIME(0,D34,0),1)-D$4)+D$1),"Under"),X33)</f>
        <v>42685.322916666664</v>
      </c>
      <c r="Y34" s="8">
        <f>IF(M34,O33+D34,O33)</f>
        <v>0</v>
      </c>
      <c r="Z34" s="17">
        <f>IF(M34,P33-D34,P33)</f>
        <v>1534.5000000000002</v>
      </c>
      <c r="AA34" s="22"/>
      <c r="AB34" s="8"/>
      <c r="AC34" s="9">
        <f>IF(IF(AB34,1,0),IF(IF(MOD((AC33+TIME(0,D34,0)),1)&gt;D$1,1,0),IF(IF(MOD((AC33+TIME(0,D34,0)),1)&lt;D$4,1,0),AC33+TIME(0,D34,0),(MOD(AC33+TIME(0,D34,0),1)-D$4)+D$1),"Under"),AC33)</f>
        <v>42685.322916666664</v>
      </c>
      <c r="AD34" s="8">
        <f>IF(AB34,AD33+D34,AD33)</f>
        <v>0</v>
      </c>
      <c r="AE34" s="17">
        <f>IF(AB34,AE33-D34,AE33)</f>
        <v>1534.5000000000002</v>
      </c>
      <c r="AF34" s="22"/>
      <c r="AG34" s="8"/>
      <c r="AH34" s="9">
        <f>IF(IF(AG34,1,0),IF(IF(MOD((AH33+TIME(0,D34,0)),1)&gt;D$1,1,0),IF(IF(MOD((AH33+TIME(0,D34,0)),1)&lt;D$4,1,0),AH33+TIME(0,D34,0),(MOD(AH33+TIME(0,D34,0),1)-D$4)+D$1),"Under"),AH33)</f>
        <v>42685.322916666664</v>
      </c>
      <c r="AI34" s="8">
        <f>IF(AG34,AI33+D34,AI33)</f>
        <v>0</v>
      </c>
      <c r="AJ34" s="17">
        <f>IF(AG34,AJ33-D34,AJ33)</f>
        <v>1534.5000000000002</v>
      </c>
      <c r="AK34" s="19"/>
      <c r="AL34" s="8"/>
      <c r="AM34" s="23">
        <f>IF(IF(AL34,1,0),IF(IF(MOD((AM33+TIME(0,D34,0)),1)&gt;D$1,1,0),IF(IF(MOD((AM33+TIME(0,D34,0)),1)&lt;D$4,1,0),AM33+TIME(0,D34,0),(MOD(AM33+TIME(0,D34,0),1)-D$4)+D$1),"Under"),AM33)</f>
        <v>42685.322916666664</v>
      </c>
      <c r="AN34" s="8">
        <f>IF(AL34,AN33+#REF!,AN33)</f>
        <v>0</v>
      </c>
      <c r="AO34" s="8">
        <f>IF(AL34,AO33-#REF!,AO33)</f>
        <v>1534.5000000000002</v>
      </c>
      <c r="AP34" s="19"/>
      <c r="AQ34" s="8"/>
      <c r="AR34" s="9">
        <f>IF(IF(AQ34,1,0),IF(IF(MOD((AR33+TIME(0,D34,0)),1)&gt;D$1,1,0),IF(IF(MOD((AR33+TIME(0,D34,0)),1)&lt;D$4,1,0),AR33+TIME(0,D34,0),(MOD(AR33+TIME(0,D34,0),1)-D$4)+D$1),"Under"),AR33)</f>
        <v>42685.322916666664</v>
      </c>
      <c r="AS34" s="8">
        <f>IF(AQ34,AS33+D34,AS33)</f>
        <v>0</v>
      </c>
      <c r="AT34" s="8">
        <f>IF(AQ34,AT33-D34,AT33)</f>
        <v>1534.5000000000002</v>
      </c>
      <c r="AV34" s="17"/>
      <c r="AW34" s="9">
        <f>IF(IF(AV34,1,0),IF(IF(MOD((AW33+TIME(0,D34,0)),1)&gt;D$1,1,0),IF(IF(MOD((AW33+TIME(0,D34,0)),1)&lt;D$4,1,0),AW33+TIME(0,D34,0),(MOD(AW33+TIME(0,D34,0),1)-D$4)+D$1),"Under"),AW33)</f>
        <v>42685.322916666664</v>
      </c>
      <c r="AX34" s="8">
        <f>IF(AV34,AX33+D34,AX33)</f>
        <v>0</v>
      </c>
      <c r="AY34" s="17">
        <f>IF(AV34,AY33-D34,AY33)</f>
        <v>1534.5000000000002</v>
      </c>
      <c r="AZ34"/>
      <c r="BA34" s="17"/>
      <c r="BB34" s="9">
        <f>IF(IF(BA34,1,0),IF(IF(MOD((BB33+TIME(0,D34,0)),1)&gt;D$1,1,0),IF(IF(MOD((BB33+TIME(0,D34,0)),1)&lt;D$4,1,0),BB33+TIME(0,D34,0),(MOD(BB33+TIME(0,D34,0),1)-D$4)+D$1),"Under"),BB33)</f>
        <v>42685.322916666664</v>
      </c>
      <c r="BC34" s="7">
        <f>IF(BA34,BC33+D34,BC33)</f>
        <v>0</v>
      </c>
      <c r="BD34" s="17">
        <f>IF(BA34,BD33-D34,BD33)</f>
        <v>1534.5000000000002</v>
      </c>
      <c r="BE34"/>
      <c r="BF34"/>
    </row>
    <row r="35" spans="1:58" x14ac:dyDescent="0.2">
      <c r="A35" s="7">
        <f>'ST4 Input'!A21</f>
        <v>4</v>
      </c>
      <c r="B35" s="7">
        <f>'ST4 Input'!B21</f>
        <v>4310</v>
      </c>
      <c r="C35" s="7" t="str">
        <f>'ST4 Input'!C21</f>
        <v xml:space="preserve"> Set Refer</v>
      </c>
      <c r="D35" s="7">
        <f>'ST4 Input'!D21</f>
        <v>30</v>
      </c>
      <c r="E35" s="7">
        <f>'ST4 Input'!E21</f>
        <v>0</v>
      </c>
      <c r="F35" s="9"/>
      <c r="G35" s="19"/>
      <c r="H35" s="9"/>
      <c r="I35" s="9">
        <f t="shared" si="0"/>
        <v>42685.322916666664</v>
      </c>
      <c r="J35" s="17">
        <f t="shared" si="1"/>
        <v>0</v>
      </c>
      <c r="K35" s="17">
        <f t="shared" si="2"/>
        <v>1534.5000000000002</v>
      </c>
      <c r="L35" s="19"/>
      <c r="M35" s="9"/>
      <c r="N35" s="9">
        <f>IF(IF(M35,1,0),IF(IF(MOD((N34+TIME(0,D35,0)),1)&gt;D$1,1,0),IF(IF(MOD((N34+TIME(0,D35,0)),1)&lt;D$4,1,0),N34+TIME(0,D35,0),(MOD(N34+TIME(0,D35,0),1)-D$4)+D$1),"Under"),N34)</f>
        <v>42685.322916666664</v>
      </c>
      <c r="O35" s="17">
        <f t="shared" si="3"/>
        <v>0</v>
      </c>
      <c r="P35" s="17">
        <f t="shared" si="4"/>
        <v>1534.5000000000002</v>
      </c>
      <c r="Q35" s="22"/>
      <c r="R35" s="8"/>
      <c r="S35" s="9">
        <f t="shared" si="5"/>
        <v>42685.322916666664</v>
      </c>
      <c r="T35" s="8">
        <f t="shared" si="6"/>
        <v>0</v>
      </c>
      <c r="U35" s="17">
        <f t="shared" si="7"/>
        <v>1534.5000000000002</v>
      </c>
      <c r="V35" s="22"/>
      <c r="W35" s="8"/>
      <c r="X35" s="9">
        <f>IF(IF(W35,1,0),IF(IF(MOD((X34+TIME(0,D35,0)),1)&gt;D$1,1,0),IF(IF(MOD((X34+TIME(0,D35,0)),1)&lt;D$4,1,0),X34+TIME(0,D35,0),(MOD(X34+TIME(0,D35,0),1)-D$4)+D$1),"Under"),X34)</f>
        <v>42685.322916666664</v>
      </c>
      <c r="Y35" s="8">
        <f>IF(M35,O34+D35,O34)</f>
        <v>0</v>
      </c>
      <c r="Z35" s="17">
        <f>IF(M35,P34-D35,P34)</f>
        <v>1534.5000000000002</v>
      </c>
      <c r="AA35" s="22"/>
      <c r="AB35" s="8"/>
      <c r="AC35" s="9">
        <f>IF(IF(AB35,1,0),IF(IF(MOD((AC34+TIME(0,D35,0)),1)&gt;D$1,1,0),IF(IF(MOD((AC34+TIME(0,D35,0)),1)&lt;D$4,1,0),AC34+TIME(0,D35,0),(MOD(AC34+TIME(0,D35,0),1)-D$4)+D$1),"Under"),AC34)</f>
        <v>42685.322916666664</v>
      </c>
      <c r="AD35" s="8">
        <f>IF(AB35,AD34+D35,AD34)</f>
        <v>0</v>
      </c>
      <c r="AE35" s="17">
        <f>IF(AB35,AE34-D35,AE34)</f>
        <v>1534.5000000000002</v>
      </c>
      <c r="AF35" s="22"/>
      <c r="AG35" s="8"/>
      <c r="AH35" s="9">
        <f>IF(IF(AG35,1,0),IF(IF(MOD((AH34+TIME(0,D35,0)),1)&gt;D$1,1,0),IF(IF(MOD((AH34+TIME(0,D35,0)),1)&lt;D$4,1,0),AH34+TIME(0,D35,0),(MOD(AH34+TIME(0,D35,0),1)-D$4)+D$1),"Under"),AH34)</f>
        <v>42685.322916666664</v>
      </c>
      <c r="AI35" s="8">
        <f>IF(AG35,AI34+D35,AI34)</f>
        <v>0</v>
      </c>
      <c r="AJ35" s="17">
        <f>IF(AG35,AJ34-D35,AJ34)</f>
        <v>1534.5000000000002</v>
      </c>
      <c r="AK35" s="19"/>
      <c r="AL35" s="8"/>
      <c r="AM35" s="23">
        <f>IF(IF(AL35,1,0),IF(IF(MOD((AM34+TIME(0,D35,0)),1)&gt;D$1,1,0),IF(IF(MOD((AM34+TIME(0,D35,0)),1)&lt;D$4,1,0),AM34+TIME(0,D35,0),(MOD(AM34+TIME(0,D35,0),1)-D$4)+D$1),"Under"),AM34)</f>
        <v>42685.322916666664</v>
      </c>
      <c r="AN35" s="8">
        <f>IF(AL35,AN34+#REF!,AN34)</f>
        <v>0</v>
      </c>
      <c r="AO35" s="8">
        <f>IF(AL35,AO34-#REF!,AO34)</f>
        <v>1534.5000000000002</v>
      </c>
      <c r="AP35" s="19"/>
      <c r="AQ35" s="8"/>
      <c r="AR35" s="9">
        <f>IF(IF(AQ35,1,0),IF(IF(MOD((AR34+TIME(0,D35,0)),1)&gt;D$1,1,0),IF(IF(MOD((AR34+TIME(0,D35,0)),1)&lt;D$4,1,0),AR34+TIME(0,D35,0),(MOD(AR34+TIME(0,D35,0),1)-D$4)+D$1),"Under"),AR34)</f>
        <v>42685.322916666664</v>
      </c>
      <c r="AS35" s="8">
        <f>IF(AQ35,AS34+D35,AS34)</f>
        <v>0</v>
      </c>
      <c r="AT35" s="8">
        <f>IF(AQ35,AT34-D35,AT34)</f>
        <v>1534.5000000000002</v>
      </c>
      <c r="AV35" s="17"/>
      <c r="AW35" s="9">
        <f>IF(IF(AV35,1,0),IF(IF(MOD((AW34+TIME(0,D35,0)),1)&gt;D$1,1,0),IF(IF(MOD((AW34+TIME(0,D35,0)),1)&lt;D$4,1,0),AW34+TIME(0,D35,0),(MOD(AW34+TIME(0,D35,0),1)-D$4)+D$1),"Under"),AW34)</f>
        <v>42685.322916666664</v>
      </c>
      <c r="AX35" s="8">
        <f>IF(AV35,AX34+D35,AX34)</f>
        <v>0</v>
      </c>
      <c r="AY35" s="17">
        <f>IF(AV35,AY34-D35,AY34)</f>
        <v>1534.5000000000002</v>
      </c>
      <c r="AZ35"/>
      <c r="BA35" s="17"/>
      <c r="BB35" s="9">
        <f>IF(IF(BA35,1,0),IF(IF(MOD((BB34+TIME(0,D35,0)),1)&gt;D$1,1,0),IF(IF(MOD((BB34+TIME(0,D35,0)),1)&lt;D$4,1,0),BB34+TIME(0,D35,0),(MOD(BB34+TIME(0,D35,0),1)-D$4)+D$1),"Under"),BB34)</f>
        <v>42685.322916666664</v>
      </c>
      <c r="BC35" s="7">
        <f>IF(BA35,BC34+D35,BC34)</f>
        <v>0</v>
      </c>
      <c r="BD35" s="17">
        <f>IF(BA35,BD34-D35,BD34)</f>
        <v>1534.5000000000002</v>
      </c>
      <c r="BE35"/>
      <c r="BF35"/>
    </row>
    <row r="36" spans="1:58" x14ac:dyDescent="0.2">
      <c r="A36" s="7">
        <f>'ST4 Input'!A22</f>
        <v>4</v>
      </c>
      <c r="B36" s="7">
        <f>'ST4 Input'!B22</f>
        <v>4320</v>
      </c>
      <c r="C36" s="7" t="str">
        <f>'ST4 Input'!C22</f>
        <v xml:space="preserve"> "Tail Lights</v>
      </c>
      <c r="D36" s="7">
        <f>'ST4 Input'!D22</f>
        <v>60</v>
      </c>
      <c r="E36" s="7">
        <f>'ST4 Input'!E22</f>
        <v>0</v>
      </c>
      <c r="F36" s="9"/>
      <c r="G36" s="19"/>
      <c r="H36" s="9"/>
      <c r="I36" s="9">
        <f t="shared" si="0"/>
        <v>42685.322916666664</v>
      </c>
      <c r="J36" s="17">
        <f t="shared" si="1"/>
        <v>0</v>
      </c>
      <c r="K36" s="17">
        <f t="shared" si="2"/>
        <v>1534.5000000000002</v>
      </c>
      <c r="L36" s="19"/>
      <c r="M36" s="9"/>
      <c r="N36" s="9">
        <f>IF(IF(M36,1,0),IF(IF(MOD((N35+TIME(0,D36,0)),1)&gt;D$1,1,0),IF(IF(MOD((N35+TIME(0,D36,0)),1)&lt;D$4,1,0),N35+TIME(0,D36,0),(MOD(N35+TIME(0,D36,0),1)-D$4)+D$1),"Under"),N35)</f>
        <v>42685.322916666664</v>
      </c>
      <c r="O36" s="17">
        <f t="shared" si="3"/>
        <v>0</v>
      </c>
      <c r="P36" s="17">
        <f t="shared" si="4"/>
        <v>1534.5000000000002</v>
      </c>
      <c r="Q36" s="22"/>
      <c r="R36" s="8"/>
      <c r="S36" s="9">
        <f t="shared" si="5"/>
        <v>42685.322916666664</v>
      </c>
      <c r="T36" s="8">
        <f t="shared" si="6"/>
        <v>0</v>
      </c>
      <c r="U36" s="17">
        <f t="shared" si="7"/>
        <v>1534.5000000000002</v>
      </c>
      <c r="V36" s="22"/>
      <c r="W36" s="8"/>
      <c r="X36" s="9">
        <f>IF(IF(W36,1,0),IF(IF(MOD((X35+TIME(0,D36,0)),1)&gt;D$1,1,0),IF(IF(MOD((X35+TIME(0,D36,0)),1)&lt;D$4,1,0),X35+TIME(0,D36,0),(MOD(X35+TIME(0,D36,0),1)-D$4)+D$1),"Under"),X35)</f>
        <v>42685.322916666664</v>
      </c>
      <c r="Y36" s="8">
        <f>IF(M36,O35+D36,O35)</f>
        <v>0</v>
      </c>
      <c r="Z36" s="17">
        <f>IF(M36,P35-D36,P35)</f>
        <v>1534.5000000000002</v>
      </c>
      <c r="AA36" s="22"/>
      <c r="AB36" s="8"/>
      <c r="AC36" s="9">
        <f>IF(IF(AB36,1,0),IF(IF(MOD((AC35+TIME(0,D36,0)),1)&gt;D$1,1,0),IF(IF(MOD((AC35+TIME(0,D36,0)),1)&lt;D$4,1,0),AC35+TIME(0,D36,0),(MOD(AC35+TIME(0,D36,0),1)-D$4)+D$1),"Under"),AC35)</f>
        <v>42685.322916666664</v>
      </c>
      <c r="AD36" s="8">
        <f>IF(AB36,AD35+D36,AD35)</f>
        <v>0</v>
      </c>
      <c r="AE36" s="17">
        <f>IF(AB36,AE35-D36,AE35)</f>
        <v>1534.5000000000002</v>
      </c>
      <c r="AF36" s="22"/>
      <c r="AG36" s="8"/>
      <c r="AH36" s="9">
        <f>IF(IF(AG36,1,0),IF(IF(MOD((AH35+TIME(0,D36,0)),1)&gt;D$1,1,0),IF(IF(MOD((AH35+TIME(0,D36,0)),1)&lt;D$4,1,0),AH35+TIME(0,D36,0),(MOD(AH35+TIME(0,D36,0),1)-D$4)+D$1),"Under"),AH35)</f>
        <v>42685.322916666664</v>
      </c>
      <c r="AI36" s="8">
        <f>IF(AG36,AI35+D36,AI35)</f>
        <v>0</v>
      </c>
      <c r="AJ36" s="17">
        <f>IF(AG36,AJ35-D36,AJ35)</f>
        <v>1534.5000000000002</v>
      </c>
      <c r="AK36" s="19"/>
      <c r="AL36" s="8"/>
      <c r="AM36" s="23">
        <f>IF(IF(AL36,1,0),IF(IF(MOD((AM35+TIME(0,D36,0)),1)&gt;D$1,1,0),IF(IF(MOD((AM35+TIME(0,D36,0)),1)&lt;D$4,1,0),AM35+TIME(0,D36,0),(MOD(AM35+TIME(0,D36,0),1)-D$4)+D$1),"Under"),AM35)</f>
        <v>42685.322916666664</v>
      </c>
      <c r="AN36" s="8">
        <f>IF(AL36,AN35+#REF!,AN35)</f>
        <v>0</v>
      </c>
      <c r="AO36" s="8">
        <f>IF(AL36,AO35-#REF!,AO35)</f>
        <v>1534.5000000000002</v>
      </c>
      <c r="AP36" s="19"/>
      <c r="AQ36" s="8"/>
      <c r="AR36" s="9">
        <f>IF(IF(AQ36,1,0),IF(IF(MOD((AR35+TIME(0,D36,0)),1)&gt;D$1,1,0),IF(IF(MOD((AR35+TIME(0,D36,0)),1)&lt;D$4,1,0),AR35+TIME(0,D36,0),(MOD(AR35+TIME(0,D36,0),1)-D$4)+D$1),"Under"),AR35)</f>
        <v>42685.322916666664</v>
      </c>
      <c r="AS36" s="8">
        <f>IF(AQ36,AS35+D36,AS35)</f>
        <v>0</v>
      </c>
      <c r="AT36" s="8">
        <f>IF(AQ36,AT35-D36,AT35)</f>
        <v>1534.5000000000002</v>
      </c>
      <c r="AV36" s="17"/>
      <c r="AW36" s="9">
        <f>IF(IF(AV36,1,0),IF(IF(MOD((AW35+TIME(0,D36,0)),1)&gt;D$1,1,0),IF(IF(MOD((AW35+TIME(0,D36,0)),1)&lt;D$4,1,0),AW35+TIME(0,D36,0),(MOD(AW35+TIME(0,D36,0),1)-D$4)+D$1),"Under"),AW35)</f>
        <v>42685.322916666664</v>
      </c>
      <c r="AX36" s="8">
        <f>IF(AV36,AX35+D36,AX35)</f>
        <v>0</v>
      </c>
      <c r="AY36" s="17">
        <f>IF(AV36,AY35-D36,AY35)</f>
        <v>1534.5000000000002</v>
      </c>
      <c r="AZ36"/>
      <c r="BA36" s="17"/>
      <c r="BB36" s="9">
        <f>IF(IF(BA36,1,0),IF(IF(MOD((BB35+TIME(0,D36,0)),1)&gt;D$1,1,0),IF(IF(MOD((BB35+TIME(0,D36,0)),1)&lt;D$4,1,0),BB35+TIME(0,D36,0),(MOD(BB35+TIME(0,D36,0),1)-D$4)+D$1),"Under"),BB35)</f>
        <v>42685.322916666664</v>
      </c>
      <c r="BC36" s="7">
        <f>IF(BA36,BC35+D36,BC35)</f>
        <v>0</v>
      </c>
      <c r="BD36" s="17">
        <f>IF(BA36,BD35-D36,BD35)</f>
        <v>1534.5000000000002</v>
      </c>
      <c r="BE36"/>
      <c r="BF36"/>
    </row>
    <row r="37" spans="1:58" x14ac:dyDescent="0.2">
      <c r="A37" s="7">
        <f>'ST4 Input'!A23</f>
        <v>4</v>
      </c>
      <c r="B37" s="7">
        <f>'ST4 Input'!B23</f>
        <v>4340</v>
      </c>
      <c r="C37" s="7" t="str">
        <f>'ST4 Input'!C23</f>
        <v xml:space="preserve"> Refer Hook Up</v>
      </c>
      <c r="D37" s="7">
        <f>'ST4 Input'!D23</f>
        <v>14</v>
      </c>
      <c r="E37" s="7">
        <f>'ST4 Input'!E23</f>
        <v>0</v>
      </c>
      <c r="F37" s="9"/>
      <c r="G37" s="19"/>
      <c r="H37" s="9"/>
      <c r="I37" s="9">
        <f t="shared" si="0"/>
        <v>42685.322916666664</v>
      </c>
      <c r="J37" s="17">
        <f t="shared" si="1"/>
        <v>0</v>
      </c>
      <c r="K37" s="17">
        <f t="shared" si="2"/>
        <v>1534.5000000000002</v>
      </c>
      <c r="L37" s="19"/>
      <c r="M37" s="9"/>
      <c r="N37" s="9">
        <f>IF(IF(M37,1,0),IF(IF(MOD((N36+TIME(0,D37,0)),1)&gt;D$1,1,0),IF(IF(MOD((N36+TIME(0,D37,0)),1)&lt;D$4,1,0),N36+TIME(0,D37,0),(MOD(N36+TIME(0,D37,0),1)-D$4)+D$1),"Under"),N36)</f>
        <v>42685.322916666664</v>
      </c>
      <c r="O37" s="17">
        <f t="shared" si="3"/>
        <v>0</v>
      </c>
      <c r="P37" s="17">
        <f t="shared" si="4"/>
        <v>1534.5000000000002</v>
      </c>
      <c r="Q37" s="22"/>
      <c r="R37" s="8"/>
      <c r="S37" s="9">
        <f t="shared" si="5"/>
        <v>42685.322916666664</v>
      </c>
      <c r="T37" s="8">
        <f t="shared" si="6"/>
        <v>0</v>
      </c>
      <c r="U37" s="17">
        <f t="shared" si="7"/>
        <v>1534.5000000000002</v>
      </c>
      <c r="V37" s="22"/>
      <c r="W37" s="8"/>
      <c r="X37" s="9">
        <f>IF(IF(W37,1,0),IF(IF(MOD((X36+TIME(0,D37,0)),1)&gt;D$1,1,0),IF(IF(MOD((X36+TIME(0,D37,0)),1)&lt;D$4,1,0),X36+TIME(0,D37,0),(MOD(X36+TIME(0,D37,0),1)-D$4)+D$1),"Under"),X36)</f>
        <v>42685.322916666664</v>
      </c>
      <c r="Y37" s="8">
        <f>IF(M37,O36+D37,O36)</f>
        <v>0</v>
      </c>
      <c r="Z37" s="17">
        <f>IF(M37,P36-D37,P36)</f>
        <v>1534.5000000000002</v>
      </c>
      <c r="AA37" s="22"/>
      <c r="AB37" s="8"/>
      <c r="AC37" s="9">
        <f>IF(IF(AB37,1,0),IF(IF(MOD((AC36+TIME(0,D37,0)),1)&gt;D$1,1,0),IF(IF(MOD((AC36+TIME(0,D37,0)),1)&lt;D$4,1,0),AC36+TIME(0,D37,0),(MOD(AC36+TIME(0,D37,0),1)-D$4)+D$1),"Under"),AC36)</f>
        <v>42685.322916666664</v>
      </c>
      <c r="AD37" s="8">
        <f>IF(AB37,AD36+D37,AD36)</f>
        <v>0</v>
      </c>
      <c r="AE37" s="17">
        <f>IF(AB37,AE36-D37,AE36)</f>
        <v>1534.5000000000002</v>
      </c>
      <c r="AF37" s="22"/>
      <c r="AG37" s="8"/>
      <c r="AH37" s="9">
        <f>IF(IF(AG37,1,0),IF(IF(MOD((AH36+TIME(0,D37,0)),1)&gt;D$1,1,0),IF(IF(MOD((AH36+TIME(0,D37,0)),1)&lt;D$4,1,0),AH36+TIME(0,D37,0),(MOD(AH36+TIME(0,D37,0),1)-D$4)+D$1),"Under"),AH36)</f>
        <v>42685.322916666664</v>
      </c>
      <c r="AI37" s="8">
        <f>IF(AG37,AI36+D37,AI36)</f>
        <v>0</v>
      </c>
      <c r="AJ37" s="17">
        <f>IF(AG37,AJ36-D37,AJ36)</f>
        <v>1534.5000000000002</v>
      </c>
      <c r="AK37" s="19"/>
      <c r="AL37" s="8"/>
      <c r="AM37" s="23">
        <f>IF(IF(AL37,1,0),IF(IF(MOD((AM36+TIME(0,D37,0)),1)&gt;D$1,1,0),IF(IF(MOD((AM36+TIME(0,D37,0)),1)&lt;D$4,1,0),AM36+TIME(0,D37,0),(MOD(AM36+TIME(0,D37,0),1)-D$4)+D$1),"Under"),AM36)</f>
        <v>42685.322916666664</v>
      </c>
      <c r="AN37" s="8">
        <f>IF(AL37,AN36+#REF!,AN36)</f>
        <v>0</v>
      </c>
      <c r="AO37" s="8">
        <f>IF(AL37,AO36-#REF!,AO36)</f>
        <v>1534.5000000000002</v>
      </c>
      <c r="AP37" s="19"/>
      <c r="AQ37" s="8"/>
      <c r="AR37" s="9">
        <f>IF(IF(AQ37,1,0),IF(IF(MOD((AR36+TIME(0,D37,0)),1)&gt;D$1,1,0),IF(IF(MOD((AR36+TIME(0,D37,0)),1)&lt;D$4,1,0),AR36+TIME(0,D37,0),(MOD(AR36+TIME(0,D37,0),1)-D$4)+D$1),"Under"),AR36)</f>
        <v>42685.322916666664</v>
      </c>
      <c r="AS37" s="8">
        <f>IF(AQ37,AS36+D37,AS36)</f>
        <v>0</v>
      </c>
      <c r="AT37" s="8">
        <f>IF(AQ37,AT36-D37,AT36)</f>
        <v>1534.5000000000002</v>
      </c>
      <c r="AV37" s="17"/>
      <c r="AW37" s="9">
        <f>IF(IF(AV37,1,0),IF(IF(MOD((AW36+TIME(0,D37,0)),1)&gt;D$1,1,0),IF(IF(MOD((AW36+TIME(0,D37,0)),1)&lt;D$4,1,0),AW36+TIME(0,D37,0),(MOD(AW36+TIME(0,D37,0),1)-D$4)+D$1),"Under"),AW36)</f>
        <v>42685.322916666664</v>
      </c>
      <c r="AX37" s="8">
        <f>IF(AV37,AX36+D37,AX36)</f>
        <v>0</v>
      </c>
      <c r="AY37" s="17">
        <f>IF(AV37,AY36-D37,AY36)</f>
        <v>1534.5000000000002</v>
      </c>
      <c r="AZ37"/>
      <c r="BA37" s="17"/>
      <c r="BB37" s="9">
        <f>IF(IF(BA37,1,0),IF(IF(MOD((BB36+TIME(0,D37,0)),1)&gt;D$1,1,0),IF(IF(MOD((BB36+TIME(0,D37,0)),1)&lt;D$4,1,0),BB36+TIME(0,D37,0),(MOD(BB36+TIME(0,D37,0),1)-D$4)+D$1),"Under"),BB36)</f>
        <v>42685.322916666664</v>
      </c>
      <c r="BC37" s="7">
        <f>IF(BA37,BC36+D37,BC36)</f>
        <v>0</v>
      </c>
      <c r="BD37" s="17">
        <f>IF(BA37,BD36-D37,BD36)</f>
        <v>1534.5000000000002</v>
      </c>
      <c r="BE37"/>
      <c r="BF37"/>
    </row>
    <row r="38" spans="1:58" x14ac:dyDescent="0.2">
      <c r="A38" s="7">
        <f>'ST4 Input'!A24</f>
        <v>4</v>
      </c>
      <c r="B38" s="7">
        <f>'ST4 Input'!B24</f>
        <v>4350</v>
      </c>
      <c r="C38" s="7" t="str">
        <f>'ST4 Input'!C24</f>
        <v xml:space="preserve"> Outside Refer Vent</v>
      </c>
      <c r="D38" s="7">
        <f>'ST4 Input'!D24</f>
        <v>5</v>
      </c>
      <c r="E38" s="7">
        <f>'ST4 Input'!E24</f>
        <v>0</v>
      </c>
      <c r="F38" s="9"/>
      <c r="G38" s="19"/>
      <c r="H38" s="9"/>
      <c r="I38" s="9">
        <f t="shared" si="0"/>
        <v>42685.322916666664</v>
      </c>
      <c r="J38" s="17">
        <f t="shared" si="1"/>
        <v>0</v>
      </c>
      <c r="K38" s="17">
        <f t="shared" si="2"/>
        <v>1534.5000000000002</v>
      </c>
      <c r="L38" s="19"/>
      <c r="M38" s="9"/>
      <c r="N38" s="9">
        <f>IF(IF(M38,1,0),IF(IF(MOD((N37+TIME(0,D38,0)),1)&gt;D$1,1,0),IF(IF(MOD((N37+TIME(0,D38,0)),1)&lt;D$4,1,0),N37+TIME(0,D38,0),(MOD(N37+TIME(0,D38,0),1)-D$4)+D$1),"Under"),N37)</f>
        <v>42685.322916666664</v>
      </c>
      <c r="O38" s="17">
        <f t="shared" si="3"/>
        <v>0</v>
      </c>
      <c r="P38" s="17">
        <f t="shared" si="4"/>
        <v>1534.5000000000002</v>
      </c>
      <c r="Q38" s="22"/>
      <c r="R38" s="8"/>
      <c r="S38" s="9">
        <f t="shared" si="5"/>
        <v>42685.322916666664</v>
      </c>
      <c r="T38" s="8">
        <f t="shared" si="6"/>
        <v>0</v>
      </c>
      <c r="U38" s="17">
        <f t="shared" si="7"/>
        <v>1534.5000000000002</v>
      </c>
      <c r="V38" s="22"/>
      <c r="W38" s="8"/>
      <c r="X38" s="9">
        <f>IF(IF(W38,1,0),IF(IF(MOD((X37+TIME(0,D38,0)),1)&gt;D$1,1,0),IF(IF(MOD((X37+TIME(0,D38,0)),1)&lt;D$4,1,0),X37+TIME(0,D38,0),(MOD(X37+TIME(0,D38,0),1)-D$4)+D$1),"Under"),X37)</f>
        <v>42685.322916666664</v>
      </c>
      <c r="Y38" s="8">
        <f>IF(M38,O37+D38,O37)</f>
        <v>0</v>
      </c>
      <c r="Z38" s="17">
        <f>IF(M38,P37-D38,P37)</f>
        <v>1534.5000000000002</v>
      </c>
      <c r="AA38" s="22"/>
      <c r="AB38" s="8"/>
      <c r="AC38" s="9">
        <f>IF(IF(AB38,1,0),IF(IF(MOD((AC37+TIME(0,D38,0)),1)&gt;D$1,1,0),IF(IF(MOD((AC37+TIME(0,D38,0)),1)&lt;D$4,1,0),AC37+TIME(0,D38,0),(MOD(AC37+TIME(0,D38,0),1)-D$4)+D$1),"Under"),AC37)</f>
        <v>42685.322916666664</v>
      </c>
      <c r="AD38" s="8">
        <f>IF(AB38,AD37+D38,AD37)</f>
        <v>0</v>
      </c>
      <c r="AE38" s="17">
        <f>IF(AB38,AE37-D38,AE37)</f>
        <v>1534.5000000000002</v>
      </c>
      <c r="AF38" s="22"/>
      <c r="AG38" s="8"/>
      <c r="AH38" s="9">
        <f>IF(IF(AG38,1,0),IF(IF(MOD((AH37+TIME(0,D38,0)),1)&gt;D$1,1,0),IF(IF(MOD((AH37+TIME(0,D38,0)),1)&lt;D$4,1,0),AH37+TIME(0,D38,0),(MOD(AH37+TIME(0,D38,0),1)-D$4)+D$1),"Under"),AH37)</f>
        <v>42685.322916666664</v>
      </c>
      <c r="AI38" s="8">
        <f>IF(AG38,AI37+D38,AI37)</f>
        <v>0</v>
      </c>
      <c r="AJ38" s="17">
        <f>IF(AG38,AJ37-D38,AJ37)</f>
        <v>1534.5000000000002</v>
      </c>
      <c r="AK38" s="19"/>
      <c r="AL38" s="8"/>
      <c r="AM38" s="23">
        <f>IF(IF(AL38,1,0),IF(IF(MOD((AM37+TIME(0,D38,0)),1)&gt;D$1,1,0),IF(IF(MOD((AM37+TIME(0,D38,0)),1)&lt;D$4,1,0),AM37+TIME(0,D38,0),(MOD(AM37+TIME(0,D38,0),1)-D$4)+D$1),"Under"),AM37)</f>
        <v>42685.322916666664</v>
      </c>
      <c r="AN38" s="8">
        <f>IF(AL38,AN37+#REF!,AN37)</f>
        <v>0</v>
      </c>
      <c r="AO38" s="8">
        <f>IF(AL38,AO37-#REF!,AO37)</f>
        <v>1534.5000000000002</v>
      </c>
      <c r="AP38" s="19"/>
      <c r="AQ38" s="8"/>
      <c r="AR38" s="9">
        <f>IF(IF(AQ38,1,0),IF(IF(MOD((AR37+TIME(0,D38,0)),1)&gt;D$1,1,0),IF(IF(MOD((AR37+TIME(0,D38,0)),1)&lt;D$4,1,0),AR37+TIME(0,D38,0),(MOD(AR37+TIME(0,D38,0),1)-D$4)+D$1),"Under"),AR37)</f>
        <v>42685.322916666664</v>
      </c>
      <c r="AS38" s="8">
        <f>IF(AQ38,AS37+D38,AS37)</f>
        <v>0</v>
      </c>
      <c r="AT38" s="8">
        <f>IF(AQ38,AT37-D38,AT37)</f>
        <v>1534.5000000000002</v>
      </c>
      <c r="AV38" s="17"/>
      <c r="AW38" s="9">
        <f>IF(IF(AV38,1,0),IF(IF(MOD((AW37+TIME(0,D38,0)),1)&gt;D$1,1,0),IF(IF(MOD((AW37+TIME(0,D38,0)),1)&lt;D$4,1,0),AW37+TIME(0,D38,0),(MOD(AW37+TIME(0,D38,0),1)-D$4)+D$1),"Under"),AW37)</f>
        <v>42685.322916666664</v>
      </c>
      <c r="AX38" s="8">
        <f>IF(AV38,AX37+D38,AX37)</f>
        <v>0</v>
      </c>
      <c r="AY38" s="17">
        <f>IF(AV38,AY37-D38,AY37)</f>
        <v>1534.5000000000002</v>
      </c>
      <c r="AZ38"/>
      <c r="BA38" s="17"/>
      <c r="BB38" s="9">
        <f>IF(IF(BA38,1,0),IF(IF(MOD((BB37+TIME(0,D38,0)),1)&gt;D$1,1,0),IF(IF(MOD((BB37+TIME(0,D38,0)),1)&lt;D$4,1,0),BB37+TIME(0,D38,0),(MOD(BB37+TIME(0,D38,0),1)-D$4)+D$1),"Under"),BB37)</f>
        <v>42685.322916666664</v>
      </c>
      <c r="BC38" s="7">
        <f>IF(BA38,BC37+D38,BC37)</f>
        <v>0</v>
      </c>
      <c r="BD38" s="17">
        <f>IF(BA38,BD37-D38,BD37)</f>
        <v>1534.5000000000002</v>
      </c>
      <c r="BE38"/>
      <c r="BF38"/>
    </row>
    <row r="39" spans="1:58" x14ac:dyDescent="0.2">
      <c r="A39" s="7">
        <f>'ST4 Input'!A25</f>
        <v>4</v>
      </c>
      <c r="B39" s="7">
        <f>'ST4 Input'!B25</f>
        <v>4360</v>
      </c>
      <c r="C39" s="7" t="str">
        <f>'ST4 Input'!C25</f>
        <v xml:space="preserve"> Outside Water Heater and Furnace Vent</v>
      </c>
      <c r="D39" s="7">
        <f>'ST4 Input'!D25</f>
        <v>15</v>
      </c>
      <c r="E39" s="7">
        <f>'ST4 Input'!E25</f>
        <v>0</v>
      </c>
      <c r="F39" s="9"/>
      <c r="G39" s="19"/>
      <c r="H39" s="9"/>
      <c r="I39" s="9">
        <f t="shared" si="0"/>
        <v>42685.322916666664</v>
      </c>
      <c r="J39" s="17">
        <f t="shared" si="1"/>
        <v>0</v>
      </c>
      <c r="K39" s="17">
        <f t="shared" si="2"/>
        <v>1534.5000000000002</v>
      </c>
      <c r="L39" s="19"/>
      <c r="M39" s="9"/>
      <c r="N39" s="9">
        <f>IF(IF(M39,1,0),IF(IF(MOD((N38+TIME(0,D39,0)),1)&gt;D$1,1,0),IF(IF(MOD((N38+TIME(0,D39,0)),1)&lt;D$4,1,0),N38+TIME(0,D39,0),(MOD(N38+TIME(0,D39,0),1)-D$4)+D$1),"Under"),N38)</f>
        <v>42685.322916666664</v>
      </c>
      <c r="O39" s="17">
        <f t="shared" si="3"/>
        <v>0</v>
      </c>
      <c r="P39" s="17">
        <f t="shared" si="4"/>
        <v>1534.5000000000002</v>
      </c>
      <c r="Q39" s="22"/>
      <c r="R39" s="8"/>
      <c r="S39" s="9">
        <f t="shared" si="5"/>
        <v>42685.322916666664</v>
      </c>
      <c r="T39" s="8">
        <f t="shared" si="6"/>
        <v>0</v>
      </c>
      <c r="U39" s="17">
        <f t="shared" si="7"/>
        <v>1534.5000000000002</v>
      </c>
      <c r="V39" s="22"/>
      <c r="W39" s="8"/>
      <c r="X39" s="9">
        <f>IF(IF(W39,1,0),IF(IF(MOD((X38+TIME(0,D39,0)),1)&gt;D$1,1,0),IF(IF(MOD((X38+TIME(0,D39,0)),1)&lt;D$4,1,0),X38+TIME(0,D39,0),(MOD(X38+TIME(0,D39,0),1)-D$4)+D$1),"Under"),X38)</f>
        <v>42685.322916666664</v>
      </c>
      <c r="Y39" s="8">
        <f>IF(M39,O38+D39,O38)</f>
        <v>0</v>
      </c>
      <c r="Z39" s="17">
        <f>IF(M39,P38-D39,P38)</f>
        <v>1534.5000000000002</v>
      </c>
      <c r="AA39" s="22"/>
      <c r="AB39" s="8"/>
      <c r="AC39" s="9">
        <f>IF(IF(AB39,1,0),IF(IF(MOD((AC38+TIME(0,D39,0)),1)&gt;D$1,1,0),IF(IF(MOD((AC38+TIME(0,D39,0)),1)&lt;D$4,1,0),AC38+TIME(0,D39,0),(MOD(AC38+TIME(0,D39,0),1)-D$4)+D$1),"Under"),AC38)</f>
        <v>42685.322916666664</v>
      </c>
      <c r="AD39" s="8">
        <f>IF(AB39,AD38+D39,AD38)</f>
        <v>0</v>
      </c>
      <c r="AE39" s="17">
        <f>IF(AB39,AE38-D39,AE38)</f>
        <v>1534.5000000000002</v>
      </c>
      <c r="AF39" s="22"/>
      <c r="AG39" s="8"/>
      <c r="AH39" s="9">
        <f>IF(IF(AG39,1,0),IF(IF(MOD((AH38+TIME(0,D39,0)),1)&gt;D$1,1,0),IF(IF(MOD((AH38+TIME(0,D39,0)),1)&lt;D$4,1,0),AH38+TIME(0,D39,0),(MOD(AH38+TIME(0,D39,0),1)-D$4)+D$1),"Under"),AH38)</f>
        <v>42685.322916666664</v>
      </c>
      <c r="AI39" s="8">
        <f>IF(AG39,AI38+D39,AI38)</f>
        <v>0</v>
      </c>
      <c r="AJ39" s="17">
        <f>IF(AG39,AJ38-D39,AJ38)</f>
        <v>1534.5000000000002</v>
      </c>
      <c r="AK39" s="19"/>
      <c r="AL39" s="8"/>
      <c r="AM39" s="23">
        <f>IF(IF(AL39,1,0),IF(IF(MOD((AM38+TIME(0,D39,0)),1)&gt;D$1,1,0),IF(IF(MOD((AM38+TIME(0,D39,0)),1)&lt;D$4,1,0),AM38+TIME(0,D39,0),(MOD(AM38+TIME(0,D39,0),1)-D$4)+D$1),"Under"),AM38)</f>
        <v>42685.322916666664</v>
      </c>
      <c r="AN39" s="8">
        <f>IF(AL39,AN38+#REF!,AN38)</f>
        <v>0</v>
      </c>
      <c r="AO39" s="8">
        <f>IF(AL39,AO38-#REF!,AO38)</f>
        <v>1534.5000000000002</v>
      </c>
      <c r="AP39" s="19"/>
      <c r="AQ39" s="8"/>
      <c r="AR39" s="9">
        <f>IF(IF(AQ39,1,0),IF(IF(MOD((AR38+TIME(0,D39,0)),1)&gt;D$1,1,0),IF(IF(MOD((AR38+TIME(0,D39,0)),1)&lt;D$4,1,0),AR38+TIME(0,D39,0),(MOD(AR38+TIME(0,D39,0),1)-D$4)+D$1),"Under"),AR38)</f>
        <v>42685.322916666664</v>
      </c>
      <c r="AS39" s="8">
        <f>IF(AQ39,AS38+D39,AS38)</f>
        <v>0</v>
      </c>
      <c r="AT39" s="8">
        <f>IF(AQ39,AT38-D39,AT38)</f>
        <v>1534.5000000000002</v>
      </c>
      <c r="AV39" s="17"/>
      <c r="AW39" s="9">
        <f>IF(IF(AV39,1,0),IF(IF(MOD((AW38+TIME(0,D39,0)),1)&gt;D$1,1,0),IF(IF(MOD((AW38+TIME(0,D39,0)),1)&lt;D$4,1,0),AW38+TIME(0,D39,0),(MOD(AW38+TIME(0,D39,0),1)-D$4)+D$1),"Under"),AW38)</f>
        <v>42685.322916666664</v>
      </c>
      <c r="AX39" s="8">
        <f>IF(AV39,AX38+D39,AX38)</f>
        <v>0</v>
      </c>
      <c r="AY39" s="17">
        <f>IF(AV39,AY38-D39,AY38)</f>
        <v>1534.5000000000002</v>
      </c>
      <c r="AZ39"/>
      <c r="BA39" s="17"/>
      <c r="BB39" s="9">
        <f>IF(IF(BA39,1,0),IF(IF(MOD((BB38+TIME(0,D39,0)),1)&gt;D$1,1,0),IF(IF(MOD((BB38+TIME(0,D39,0)),1)&lt;D$4,1,0),BB38+TIME(0,D39,0),(MOD(BB38+TIME(0,D39,0),1)-D$4)+D$1),"Under"),BB38)</f>
        <v>42685.322916666664</v>
      </c>
      <c r="BC39" s="7">
        <f>IF(BA39,BC38+D39,BC38)</f>
        <v>0</v>
      </c>
      <c r="BD39" s="17">
        <f>IF(BA39,BD38-D39,BD38)</f>
        <v>1534.5000000000002</v>
      </c>
      <c r="BE39"/>
      <c r="BF39"/>
    </row>
    <row r="40" spans="1:58" x14ac:dyDescent="0.2">
      <c r="A40" s="7">
        <f>'ST4 Input'!A26</f>
        <v>4</v>
      </c>
      <c r="B40" s="7">
        <f>'ST4 Input'!B26</f>
        <v>4380</v>
      </c>
      <c r="C40" s="7" t="str">
        <f>'ST4 Input'!C26</f>
        <v xml:space="preserve"> Install Outside Water Heater Door</v>
      </c>
      <c r="D40" s="7">
        <f>'ST4 Input'!D26</f>
        <v>5</v>
      </c>
      <c r="E40" s="7">
        <f>'ST4 Input'!E26</f>
        <v>0</v>
      </c>
      <c r="F40" s="9"/>
      <c r="G40" s="19"/>
      <c r="H40" s="9"/>
      <c r="I40" s="9">
        <f t="shared" si="0"/>
        <v>42685.322916666664</v>
      </c>
      <c r="J40" s="17">
        <f t="shared" si="1"/>
        <v>0</v>
      </c>
      <c r="K40" s="17">
        <f t="shared" si="2"/>
        <v>1534.5000000000002</v>
      </c>
      <c r="L40" s="19"/>
      <c r="M40" s="9"/>
      <c r="N40" s="9">
        <f t="shared" ref="N40:N67" si="8">IF(IF(M40,1,0),IF(IF(MOD((N39+TIME(0,D40,0)),1)&gt;D$1,1,0),IF(IF(MOD((N39+TIME(0,D40,0)),1)&lt;D$4,1,0),N39+TIME(0,D40,0),(MOD(N39+TIME(0,D40,0),1)-D$4)+D$1),"Under"),N39)</f>
        <v>42685.322916666664</v>
      </c>
      <c r="O40" s="17">
        <f t="shared" si="3"/>
        <v>0</v>
      </c>
      <c r="P40" s="17">
        <f t="shared" si="4"/>
        <v>1534.5000000000002</v>
      </c>
      <c r="Q40" s="22"/>
      <c r="R40" s="8"/>
      <c r="S40" s="9">
        <f t="shared" si="5"/>
        <v>42685.322916666664</v>
      </c>
      <c r="T40" s="8">
        <f t="shared" si="6"/>
        <v>0</v>
      </c>
      <c r="U40" s="17">
        <f t="shared" si="7"/>
        <v>1534.5000000000002</v>
      </c>
      <c r="V40" s="22"/>
      <c r="W40" s="8"/>
      <c r="X40" s="9">
        <f>IF(IF(W40,1,0),IF(IF(MOD((X39+TIME(0,D40,0)),1)&gt;D$1,1,0),IF(IF(MOD((X39+TIME(0,D40,0)),1)&lt;D$4,1,0),X39+TIME(0,D40,0),(MOD(X39+TIME(0,D40,0),1)-D$4)+D$1),"Under"),X39)</f>
        <v>42685.322916666664</v>
      </c>
      <c r="Y40" s="8">
        <f>IF(M40,O39+D40,O39)</f>
        <v>0</v>
      </c>
      <c r="Z40" s="17">
        <f>IF(M40,P39-D40,P39)</f>
        <v>1534.5000000000002</v>
      </c>
      <c r="AA40" s="22"/>
      <c r="AB40" s="8"/>
      <c r="AC40" s="9">
        <f>IF(IF(AB40,1,0),IF(IF(MOD((AC39+TIME(0,D40,0)),1)&gt;D$1,1,0),IF(IF(MOD((AC39+TIME(0,D40,0)),1)&lt;D$4,1,0),AC39+TIME(0,D40,0),(MOD(AC39+TIME(0,D40,0),1)-D$4)+D$1),"Under"),AC39)</f>
        <v>42685.322916666664</v>
      </c>
      <c r="AD40" s="8">
        <f>IF(AB40,AD39+D40,AD39)</f>
        <v>0</v>
      </c>
      <c r="AE40" s="17">
        <f>IF(AB40,AE39-D40,AE39)</f>
        <v>1534.5000000000002</v>
      </c>
      <c r="AF40" s="22"/>
      <c r="AG40" s="8"/>
      <c r="AH40" s="9">
        <f>IF(IF(AG40,1,0),IF(IF(MOD((AH39+TIME(0,D40,0)),1)&gt;D$1,1,0),IF(IF(MOD((AH39+TIME(0,D40,0)),1)&lt;D$4,1,0),AH39+TIME(0,D40,0),(MOD(AH39+TIME(0,D40,0),1)-D$4)+D$1),"Under"),AH39)</f>
        <v>42685.322916666664</v>
      </c>
      <c r="AI40" s="8">
        <f>IF(AG40,AI39+D40,AI39)</f>
        <v>0</v>
      </c>
      <c r="AJ40" s="17">
        <f>IF(AG40,AJ39-D40,AJ39)</f>
        <v>1534.5000000000002</v>
      </c>
      <c r="AK40" s="19"/>
      <c r="AL40" s="8"/>
      <c r="AM40" s="23">
        <f>IF(IF(AL40,1,0),IF(IF(MOD((AM39+TIME(0,D40,0)),1)&gt;D$1,1,0),IF(IF(MOD((AM39+TIME(0,D40,0)),1)&lt;D$4,1,0),AM39+TIME(0,D40,0),(MOD(AM39+TIME(0,D40,0),1)-D$4)+D$1),"Under"),AM39)</f>
        <v>42685.322916666664</v>
      </c>
      <c r="AN40" s="8">
        <f>IF(AL40,AN39+#REF!,AN39)</f>
        <v>0</v>
      </c>
      <c r="AO40" s="8">
        <f>IF(AL40,AO39-#REF!,AO39)</f>
        <v>1534.5000000000002</v>
      </c>
      <c r="AP40" s="19"/>
      <c r="AQ40" s="8"/>
      <c r="AR40" s="9">
        <f>IF(IF(AQ40,1,0),IF(IF(MOD((AR39+TIME(0,D40,0)),1)&gt;D$1,1,0),IF(IF(MOD((AR39+TIME(0,D40,0)),1)&lt;D$4,1,0),AR39+TIME(0,D40,0),(MOD(AR39+TIME(0,D40,0),1)-D$4)+D$1),"Under"),AR39)</f>
        <v>42685.322916666664</v>
      </c>
      <c r="AS40" s="8">
        <f>IF(AQ40,AS39+D40,AS39)</f>
        <v>0</v>
      </c>
      <c r="AT40" s="8">
        <f>IF(AQ40,AT39-D40,AT39)</f>
        <v>1534.5000000000002</v>
      </c>
      <c r="AV40" s="17"/>
      <c r="AW40" s="9">
        <f>IF(IF(AV40,1,0),IF(IF(MOD((AW39+TIME(0,D40,0)),1)&gt;D$1,1,0),IF(IF(MOD((AW39+TIME(0,D40,0)),1)&lt;D$4,1,0),AW39+TIME(0,D40,0),(MOD(AW39+TIME(0,D40,0),1)-D$4)+D$1),"Under"),AW39)</f>
        <v>42685.322916666664</v>
      </c>
      <c r="AX40" s="8">
        <f>IF(AV40,AX39+D40,AX39)</f>
        <v>0</v>
      </c>
      <c r="AY40" s="17">
        <f>IF(AV40,AY39-D40,AY39)</f>
        <v>1534.5000000000002</v>
      </c>
      <c r="AZ40"/>
      <c r="BA40" s="17"/>
      <c r="BB40" s="9">
        <f>IF(IF(BA40,1,0),IF(IF(MOD((BB39+TIME(0,D40,0)),1)&gt;D$1,1,0),IF(IF(MOD((BB39+TIME(0,D40,0)),1)&lt;D$4,1,0),BB39+TIME(0,D40,0),(MOD(BB39+TIME(0,D40,0),1)-D$4)+D$1),"Under"),BB39)</f>
        <v>42685.322916666664</v>
      </c>
      <c r="BC40" s="7">
        <f>IF(BA40,BC39+D40,BC39)</f>
        <v>0</v>
      </c>
      <c r="BD40" s="17">
        <f>IF(BA40,BD39-D40,BD39)</f>
        <v>1534.5000000000002</v>
      </c>
      <c r="BE40"/>
    </row>
    <row r="41" spans="1:58" x14ac:dyDescent="0.2">
      <c r="A41" s="7">
        <f>'ST4 Input'!A27</f>
        <v>4</v>
      </c>
      <c r="B41" s="7">
        <f>'ST4 Input'!B27</f>
        <v>4390</v>
      </c>
      <c r="C41" s="7" t="str">
        <f>'ST4 Input'!C27</f>
        <v xml:space="preserve"> wire upper clearance lights</v>
      </c>
      <c r="D41" s="7">
        <f>'ST4 Input'!D27</f>
        <v>35</v>
      </c>
      <c r="E41" s="7">
        <f>'ST4 Input'!E27</f>
        <v>0</v>
      </c>
      <c r="F41" s="9"/>
      <c r="G41" s="19"/>
      <c r="H41" s="9"/>
      <c r="I41" s="9">
        <f t="shared" si="0"/>
        <v>42685.322916666664</v>
      </c>
      <c r="J41" s="17">
        <f t="shared" si="1"/>
        <v>0</v>
      </c>
      <c r="K41" s="17">
        <f t="shared" si="2"/>
        <v>1534.5000000000002</v>
      </c>
      <c r="L41" s="19"/>
      <c r="M41" s="9"/>
      <c r="N41" s="9">
        <f t="shared" si="8"/>
        <v>42685.322916666664</v>
      </c>
      <c r="O41" s="17">
        <f t="shared" si="3"/>
        <v>0</v>
      </c>
      <c r="P41" s="17">
        <f t="shared" si="4"/>
        <v>1534.5000000000002</v>
      </c>
      <c r="Q41" s="22"/>
      <c r="R41" s="8"/>
      <c r="S41" s="9">
        <f t="shared" si="5"/>
        <v>42685.322916666664</v>
      </c>
      <c r="T41" s="8">
        <f t="shared" si="6"/>
        <v>0</v>
      </c>
      <c r="U41" s="17">
        <f t="shared" si="7"/>
        <v>1534.5000000000002</v>
      </c>
      <c r="V41" s="22"/>
      <c r="W41" s="8"/>
      <c r="X41" s="9">
        <f>IF(IF(W41,1,0),IF(IF(MOD((X40+TIME(0,D41,0)),1)&gt;D$1,1,0),IF(IF(MOD((X40+TIME(0,D41,0)),1)&lt;D$4,1,0),X40+TIME(0,D41,0),(MOD(X40+TIME(0,D41,0),1)-D$4)+D$1),"Under"),X40)</f>
        <v>42685.322916666664</v>
      </c>
      <c r="Y41" s="8">
        <f>IF(M41,O40+D41,O40)</f>
        <v>0</v>
      </c>
      <c r="Z41" s="17">
        <f>IF(M41,P40-D41,P40)</f>
        <v>1534.5000000000002</v>
      </c>
      <c r="AA41" s="22"/>
      <c r="AB41" s="8"/>
      <c r="AC41" s="9">
        <f>IF(IF(AB41,1,0),IF(IF(MOD((AC40+TIME(0,D41,0)),1)&gt;D$1,1,0),IF(IF(MOD((AC40+TIME(0,D41,0)),1)&lt;D$4,1,0),AC40+TIME(0,D41,0),(MOD(AC40+TIME(0,D41,0),1)-D$4)+D$1),"Under"),AC40)</f>
        <v>42685.322916666664</v>
      </c>
      <c r="AD41" s="8">
        <f>IF(AB41,AD40+D41,AD40)</f>
        <v>0</v>
      </c>
      <c r="AE41" s="17">
        <f>IF(AB41,AE40-D41,AE40)</f>
        <v>1534.5000000000002</v>
      </c>
      <c r="AF41" s="22"/>
      <c r="AG41" s="8"/>
      <c r="AH41" s="9">
        <f>IF(IF(AG41,1,0),IF(IF(MOD((AH40+TIME(0,D41,0)),1)&gt;D$1,1,0),IF(IF(MOD((AH40+TIME(0,D41,0)),1)&lt;D$4,1,0),AH40+TIME(0,D41,0),(MOD(AH40+TIME(0,D41,0),1)-D$4)+D$1),"Under"),AH40)</f>
        <v>42685.322916666664</v>
      </c>
      <c r="AI41" s="8">
        <f>IF(AG41,AI40+D41,AI40)</f>
        <v>0</v>
      </c>
      <c r="AJ41" s="17">
        <f>IF(AG41,AJ40-D41,AJ40)</f>
        <v>1534.5000000000002</v>
      </c>
      <c r="AK41" s="19"/>
      <c r="AL41" s="8"/>
      <c r="AM41" s="23">
        <f>IF(IF(AL41,1,0),IF(IF(MOD((AM40+TIME(0,D41,0)),1)&gt;D$1,1,0),IF(IF(MOD((AM40+TIME(0,D41,0)),1)&lt;D$4,1,0),AM40+TIME(0,D41,0),(MOD(AM40+TIME(0,D41,0),1)-D$4)+D$1),"Under"),AM40)</f>
        <v>42685.322916666664</v>
      </c>
      <c r="AN41" s="8">
        <f>IF(AL41,AN40+#REF!,AN40)</f>
        <v>0</v>
      </c>
      <c r="AO41" s="8">
        <f>IF(AL41,AO40-#REF!,AO40)</f>
        <v>1534.5000000000002</v>
      </c>
      <c r="AP41" s="19"/>
      <c r="AQ41" s="8"/>
      <c r="AR41" s="9">
        <f>IF(IF(AQ41,1,0),IF(IF(MOD((AR40+TIME(0,D41,0)),1)&gt;D$1,1,0),IF(IF(MOD((AR40+TIME(0,D41,0)),1)&lt;D$4,1,0),AR40+TIME(0,D41,0),(MOD(AR40+TIME(0,D41,0),1)-D$4)+D$1),"Under"),AR40)</f>
        <v>42685.322916666664</v>
      </c>
      <c r="AS41" s="8">
        <f>IF(AQ41,AS40+D41,AS40)</f>
        <v>0</v>
      </c>
      <c r="AT41" s="8">
        <f>IF(AQ41,AT40-D41,AT40)</f>
        <v>1534.5000000000002</v>
      </c>
      <c r="AV41" s="17"/>
      <c r="AW41" s="9">
        <f>IF(IF(AV41,1,0),IF(IF(MOD((AW40+TIME(0,D41,0)),1)&gt;D$1,1,0),IF(IF(MOD((AW40+TIME(0,D41,0)),1)&lt;D$4,1,0),AW40+TIME(0,D41,0),(MOD(AW40+TIME(0,D41,0),1)-D$4)+D$1),"Under"),AW40)</f>
        <v>42685.322916666664</v>
      </c>
      <c r="AX41" s="8">
        <f>IF(AV41,AX40+D41,AX40)</f>
        <v>0</v>
      </c>
      <c r="AY41" s="17">
        <f>IF(AV41,AY40-D41,AY40)</f>
        <v>1534.5000000000002</v>
      </c>
      <c r="AZ41"/>
      <c r="BA41" s="17"/>
      <c r="BB41" s="9">
        <f>IF(IF(BA41,1,0),IF(IF(MOD((BB40+TIME(0,D41,0)),1)&gt;D$1,1,0),IF(IF(MOD((BB40+TIME(0,D41,0)),1)&lt;D$4,1,0),BB40+TIME(0,D41,0),(MOD(BB40+TIME(0,D41,0),1)-D$4)+D$1),"Under"),BB40)</f>
        <v>42685.322916666664</v>
      </c>
      <c r="BC41" s="7">
        <f>IF(BA41,BC40+D41,BC40)</f>
        <v>0</v>
      </c>
      <c r="BD41" s="17">
        <f>IF(BA41,BD40-D41,BD40)</f>
        <v>1534.5000000000002</v>
      </c>
      <c r="BE41"/>
    </row>
    <row r="42" spans="1:58" x14ac:dyDescent="0.2">
      <c r="A42" s="7">
        <f>'ST4 Input'!A28</f>
        <v>4</v>
      </c>
      <c r="B42" s="7" t="str">
        <f>'ST4 Input'!B28</f>
        <v xml:space="preserve"> ***4400***</v>
      </c>
      <c r="C42" s="7" t="str">
        <f>'ST4 Input'!C28</f>
        <v xml:space="preserve"> Wire Loading Lights</v>
      </c>
      <c r="D42" s="7">
        <f>'ST4 Input'!D28</f>
        <v>2</v>
      </c>
      <c r="E42" s="7">
        <f>'ST4 Input'!E28</f>
        <v>0</v>
      </c>
      <c r="F42" s="9"/>
      <c r="G42" s="19"/>
      <c r="H42" s="9"/>
      <c r="I42" s="9">
        <f t="shared" si="0"/>
        <v>42685.322916666664</v>
      </c>
      <c r="J42" s="17">
        <f t="shared" si="1"/>
        <v>0</v>
      </c>
      <c r="K42" s="17">
        <f t="shared" si="2"/>
        <v>1534.5000000000002</v>
      </c>
      <c r="L42" s="19"/>
      <c r="M42" s="9"/>
      <c r="N42" s="9">
        <f t="shared" si="8"/>
        <v>42685.322916666664</v>
      </c>
      <c r="O42" s="17">
        <f t="shared" si="3"/>
        <v>0</v>
      </c>
      <c r="P42" s="17">
        <f t="shared" si="4"/>
        <v>1534.5000000000002</v>
      </c>
      <c r="Q42" s="22"/>
      <c r="R42" s="8"/>
      <c r="S42" s="9">
        <f t="shared" si="5"/>
        <v>42685.322916666664</v>
      </c>
      <c r="T42" s="8">
        <f t="shared" si="6"/>
        <v>0</v>
      </c>
      <c r="U42" s="17">
        <f t="shared" si="7"/>
        <v>1534.5000000000002</v>
      </c>
      <c r="V42" s="22"/>
      <c r="W42" s="8"/>
      <c r="X42" s="9">
        <f>IF(IF(W42,1,0),IF(IF(MOD((X41+TIME(0,D42,0)),1)&gt;D$1,1,0),IF(IF(MOD((X41+TIME(0,D42,0)),1)&lt;D$4,1,0),X41+TIME(0,D42,0),(MOD(X41+TIME(0,D42,0),1)-D$4)+D$1),"Under"),X41)</f>
        <v>42685.322916666664</v>
      </c>
      <c r="Y42" s="8">
        <f>IF(M42,O41+D42,O41)</f>
        <v>0</v>
      </c>
      <c r="Z42" s="17">
        <f>IF(M42,P41-D42,P41)</f>
        <v>1534.5000000000002</v>
      </c>
      <c r="AA42" s="22"/>
      <c r="AB42" s="8"/>
      <c r="AC42" s="9">
        <f>IF(IF(AB42,1,0),IF(IF(MOD((AC41+TIME(0,D42,0)),1)&gt;D$1,1,0),IF(IF(MOD((AC41+TIME(0,D42,0)),1)&lt;D$4,1,0),AC41+TIME(0,D42,0),(MOD(AC41+TIME(0,D42,0),1)-D$4)+D$1),"Under"),AC41)</f>
        <v>42685.322916666664</v>
      </c>
      <c r="AD42" s="8">
        <f>IF(AB42,AD41+D42,AD41)</f>
        <v>0</v>
      </c>
      <c r="AE42" s="17">
        <f>IF(AB42,AE41-D42,AE41)</f>
        <v>1534.5000000000002</v>
      </c>
      <c r="AF42" s="22"/>
      <c r="AG42" s="8"/>
      <c r="AH42" s="9">
        <f>IF(IF(AG42,1,0),IF(IF(MOD((AH41+TIME(0,D42,0)),1)&gt;D$1,1,0),IF(IF(MOD((AH41+TIME(0,D42,0)),1)&lt;D$4,1,0),AH41+TIME(0,D42,0),(MOD(AH41+TIME(0,D42,0),1)-D$4)+D$1),"Under"),AH41)</f>
        <v>42685.322916666664</v>
      </c>
      <c r="AI42" s="8">
        <f>IF(AG42,AI41+D42,AI41)</f>
        <v>0</v>
      </c>
      <c r="AJ42" s="17">
        <f>IF(AG42,AJ41-D42,AJ41)</f>
        <v>1534.5000000000002</v>
      </c>
      <c r="AK42" s="19"/>
      <c r="AL42" s="8"/>
      <c r="AM42" s="23">
        <f>IF(IF(AL42,1,0),IF(IF(MOD((AM41+TIME(0,D42,0)),1)&gt;D$1,1,0),IF(IF(MOD((AM41+TIME(0,D42,0)),1)&lt;D$4,1,0),AM41+TIME(0,D42,0),(MOD(AM41+TIME(0,D42,0),1)-D$4)+D$1),"Under"),AM41)</f>
        <v>42685.322916666664</v>
      </c>
      <c r="AN42" s="8">
        <f>IF(AL42,AN41+#REF!,AN41)</f>
        <v>0</v>
      </c>
      <c r="AO42" s="8">
        <f>IF(AL42,AO41-#REF!,AO41)</f>
        <v>1534.5000000000002</v>
      </c>
      <c r="AP42" s="19"/>
      <c r="AQ42" s="8"/>
      <c r="AR42" s="9">
        <f>IF(IF(AQ42,1,0),IF(IF(MOD((AR41+TIME(0,D42,0)),1)&gt;D$1,1,0),IF(IF(MOD((AR41+TIME(0,D42,0)),1)&lt;D$4,1,0),AR41+TIME(0,D42,0),(MOD(AR41+TIME(0,D42,0),1)-D$4)+D$1),"Under"),AR41)</f>
        <v>42685.322916666664</v>
      </c>
      <c r="AS42" s="8">
        <f>IF(AQ42,AS41+D42,AS41)</f>
        <v>0</v>
      </c>
      <c r="AT42" s="8">
        <f>IF(AQ42,AT41-D42,AT41)</f>
        <v>1534.5000000000002</v>
      </c>
      <c r="AV42" s="17"/>
      <c r="AW42" s="9">
        <f>IF(IF(AV42,1,0),IF(IF(MOD((AW41+TIME(0,D42,0)),1)&gt;D$1,1,0),IF(IF(MOD((AW41+TIME(0,D42,0)),1)&lt;D$4,1,0),AW41+TIME(0,D42,0),(MOD(AW41+TIME(0,D42,0),1)-D$4)+D$1),"Under"),AW41)</f>
        <v>42685.322916666664</v>
      </c>
      <c r="AX42" s="8">
        <f>IF(AV42,AX41+D42,AX41)</f>
        <v>0</v>
      </c>
      <c r="AY42" s="17">
        <f>IF(AV42,AY41-D42,AY41)</f>
        <v>1534.5000000000002</v>
      </c>
      <c r="AZ42"/>
      <c r="BA42" s="17"/>
      <c r="BB42" s="9">
        <f>IF(IF(BA42,1,0),IF(IF(MOD((BB41+TIME(0,D42,0)),1)&gt;D$1,1,0),IF(IF(MOD((BB41+TIME(0,D42,0)),1)&lt;D$4,1,0),BB41+TIME(0,D42,0),(MOD(BB41+TIME(0,D42,0),1)-D$4)+D$1),"Under"),BB41)</f>
        <v>42685.322916666664</v>
      </c>
      <c r="BC42" s="7">
        <f>IF(BA42,BC41+D42,BC41)</f>
        <v>0</v>
      </c>
      <c r="BD42" s="17">
        <f>IF(BA42,BD41-D42,BD41)</f>
        <v>1534.5000000000002</v>
      </c>
      <c r="BE42"/>
    </row>
    <row r="43" spans="1:58" x14ac:dyDescent="0.2">
      <c r="A43" s="7">
        <f>'ST4 Input'!A29</f>
        <v>4</v>
      </c>
      <c r="B43" s="7">
        <f>'ST4 Input'!B29</f>
        <v>4410</v>
      </c>
      <c r="C43" s="7" t="str">
        <f>'ST4 Input'!C29</f>
        <v xml:space="preserve"> Trim Ramp Door Opening</v>
      </c>
      <c r="D43" s="7">
        <f>'ST4 Input'!D29</f>
        <v>20</v>
      </c>
      <c r="E43" s="7">
        <f>'ST4 Input'!E29</f>
        <v>0</v>
      </c>
      <c r="F43" s="9"/>
      <c r="G43" s="19"/>
      <c r="H43" s="9"/>
      <c r="I43" s="9">
        <f t="shared" si="0"/>
        <v>42685.322916666664</v>
      </c>
      <c r="J43" s="17">
        <f t="shared" si="1"/>
        <v>0</v>
      </c>
      <c r="K43" s="17">
        <f t="shared" si="2"/>
        <v>1534.5000000000002</v>
      </c>
      <c r="L43" s="19"/>
      <c r="M43" s="9"/>
      <c r="N43" s="9">
        <f t="shared" si="8"/>
        <v>42685.322916666664</v>
      </c>
      <c r="O43" s="17">
        <f t="shared" si="3"/>
        <v>0</v>
      </c>
      <c r="P43" s="17">
        <f t="shared" si="4"/>
        <v>1534.5000000000002</v>
      </c>
      <c r="Q43" s="22"/>
      <c r="R43" s="8"/>
      <c r="S43" s="9">
        <f t="shared" si="5"/>
        <v>42685.322916666664</v>
      </c>
      <c r="T43" s="8">
        <f t="shared" si="6"/>
        <v>0</v>
      </c>
      <c r="U43" s="17">
        <f t="shared" si="7"/>
        <v>1534.5000000000002</v>
      </c>
      <c r="V43" s="22"/>
      <c r="W43" s="8"/>
      <c r="X43" s="9">
        <f>IF(IF(W43,1,0),IF(IF(MOD((X42+TIME(0,D43,0)),1)&gt;D$1,1,0),IF(IF(MOD((X42+TIME(0,D43,0)),1)&lt;D$4,1,0),X42+TIME(0,D43,0),(MOD(X42+TIME(0,D43,0),1)-D$4)+D$1),"Under"),X42)</f>
        <v>42685.322916666664</v>
      </c>
      <c r="Y43" s="8">
        <f>IF(M43,O42+D43,O42)</f>
        <v>0</v>
      </c>
      <c r="Z43" s="17">
        <f>IF(M43,P42-D43,P42)</f>
        <v>1534.5000000000002</v>
      </c>
      <c r="AA43" s="22"/>
      <c r="AB43" s="8"/>
      <c r="AC43" s="9">
        <f>IF(IF(AB43,1,0),IF(IF(MOD((AC42+TIME(0,D43,0)),1)&gt;D$1,1,0),IF(IF(MOD((AC42+TIME(0,D43,0)),1)&lt;D$4,1,0),AC42+TIME(0,D43,0),(MOD(AC42+TIME(0,D43,0),1)-D$4)+D$1),"Under"),AC42)</f>
        <v>42685.322916666664</v>
      </c>
      <c r="AD43" s="8">
        <f>IF(AB43,AD42+D43,AD42)</f>
        <v>0</v>
      </c>
      <c r="AE43" s="17">
        <f>IF(AB43,AE42-D43,AE42)</f>
        <v>1534.5000000000002</v>
      </c>
      <c r="AF43" s="22"/>
      <c r="AG43" s="8"/>
      <c r="AH43" s="9">
        <f>IF(IF(AG43,1,0),IF(IF(MOD((AH42+TIME(0,D43,0)),1)&gt;D$1,1,0),IF(IF(MOD((AH42+TIME(0,D43,0)),1)&lt;D$4,1,0),AH42+TIME(0,D43,0),(MOD(AH42+TIME(0,D43,0),1)-D$4)+D$1),"Under"),AH42)</f>
        <v>42685.322916666664</v>
      </c>
      <c r="AI43" s="8">
        <f>IF(AG43,AI42+D43,AI42)</f>
        <v>0</v>
      </c>
      <c r="AJ43" s="17">
        <f>IF(AG43,AJ42-D43,AJ42)</f>
        <v>1534.5000000000002</v>
      </c>
      <c r="AK43" s="19"/>
      <c r="AL43" s="8"/>
      <c r="AM43" s="23">
        <f>IF(IF(AL43,1,0),IF(IF(MOD((AM42+TIME(0,D43,0)),1)&gt;D$1,1,0),IF(IF(MOD((AM42+TIME(0,D43,0)),1)&lt;D$4,1,0),AM42+TIME(0,D43,0),(MOD(AM42+TIME(0,D43,0),1)-D$4)+D$1),"Under"),AM42)</f>
        <v>42685.322916666664</v>
      </c>
      <c r="AN43" s="8">
        <f>IF(AL43,AN42+#REF!,AN42)</f>
        <v>0</v>
      </c>
      <c r="AO43" s="8">
        <f>IF(AL43,AO42-#REF!,AO42)</f>
        <v>1534.5000000000002</v>
      </c>
      <c r="AP43" s="19"/>
      <c r="AQ43" s="8"/>
      <c r="AR43" s="9">
        <f>IF(IF(AQ43,1,0),IF(IF(MOD((AR42+TIME(0,D43,0)),1)&gt;D$1,1,0),IF(IF(MOD((AR42+TIME(0,D43,0)),1)&lt;D$4,1,0),AR42+TIME(0,D43,0),(MOD(AR42+TIME(0,D43,0),1)-D$4)+D$1),"Under"),AR42)</f>
        <v>42685.322916666664</v>
      </c>
      <c r="AS43" s="8">
        <f>IF(AQ43,AS42+D43,AS42)</f>
        <v>0</v>
      </c>
      <c r="AT43" s="8">
        <f>IF(AQ43,AT42-D43,AT42)</f>
        <v>1534.5000000000002</v>
      </c>
      <c r="AV43" s="17"/>
      <c r="AW43" s="9">
        <f>IF(IF(AV43,1,0),IF(IF(MOD((AW42+TIME(0,D43,0)),1)&gt;D$1,1,0),IF(IF(MOD((AW42+TIME(0,D43,0)),1)&lt;D$4,1,0),AW42+TIME(0,D43,0),(MOD(AW42+TIME(0,D43,0),1)-D$4)+D$1),"Under"),AW42)</f>
        <v>42685.322916666664</v>
      </c>
      <c r="AX43" s="8">
        <f>IF(AV43,AX42+D43,AX42)</f>
        <v>0</v>
      </c>
      <c r="AY43" s="17">
        <f>IF(AV43,AY42-D43,AY42)</f>
        <v>1534.5000000000002</v>
      </c>
      <c r="AZ43"/>
      <c r="BA43" s="17"/>
      <c r="BB43" s="9">
        <f>IF(IF(BA43,1,0),IF(IF(MOD((BB42+TIME(0,D43,0)),1)&gt;D$1,1,0),IF(IF(MOD((BB42+TIME(0,D43,0)),1)&lt;D$4,1,0),BB42+TIME(0,D43,0),(MOD(BB42+TIME(0,D43,0),1)-D$4)+D$1),"Under"),BB42)</f>
        <v>42685.322916666664</v>
      </c>
      <c r="BC43" s="7">
        <f>IF(BA43,BC42+D43,BC42)</f>
        <v>0</v>
      </c>
      <c r="BD43" s="17">
        <f>IF(BA43,BD42-D43,BD42)</f>
        <v>1534.5000000000002</v>
      </c>
      <c r="BE43"/>
    </row>
    <row r="44" spans="1:58" x14ac:dyDescent="0.2">
      <c r="A44" s="7">
        <f>'ST4 Input'!A30</f>
        <v>4</v>
      </c>
      <c r="B44" s="7">
        <f>'ST4 Input'!B30</f>
        <v>4420</v>
      </c>
      <c r="C44" s="7" t="str">
        <f>'ST4 Input'!C30</f>
        <v xml:space="preserve"> Install Windows (All Std)</v>
      </c>
      <c r="D44" s="7">
        <f>'ST4 Input'!D30</f>
        <v>30</v>
      </c>
      <c r="E44" s="7">
        <f>'ST4 Input'!E30</f>
        <v>0</v>
      </c>
      <c r="F44" s="9"/>
      <c r="G44" s="19"/>
      <c r="H44" s="9"/>
      <c r="I44" s="9">
        <f t="shared" si="0"/>
        <v>42685.322916666664</v>
      </c>
      <c r="J44" s="17">
        <f t="shared" si="1"/>
        <v>0</v>
      </c>
      <c r="K44" s="17">
        <f t="shared" si="2"/>
        <v>1534.5000000000002</v>
      </c>
      <c r="L44" s="19"/>
      <c r="M44" s="9"/>
      <c r="N44" s="9">
        <f t="shared" si="8"/>
        <v>42685.322916666664</v>
      </c>
      <c r="O44" s="17">
        <f t="shared" si="3"/>
        <v>0</v>
      </c>
      <c r="P44" s="17">
        <f t="shared" si="4"/>
        <v>1534.5000000000002</v>
      </c>
      <c r="Q44" s="22"/>
      <c r="R44" s="8"/>
      <c r="S44" s="9">
        <f t="shared" si="5"/>
        <v>42685.322916666664</v>
      </c>
      <c r="T44" s="8">
        <f t="shared" si="6"/>
        <v>0</v>
      </c>
      <c r="U44" s="17">
        <f t="shared" si="7"/>
        <v>1534.5000000000002</v>
      </c>
      <c r="V44" s="22"/>
      <c r="W44" s="8"/>
      <c r="X44" s="9">
        <f>IF(IF(W44,1,0),IF(IF(MOD((X43+TIME(0,D44,0)),1)&gt;D$1,1,0),IF(IF(MOD((X43+TIME(0,D44,0)),1)&lt;D$4,1,0),X43+TIME(0,D44,0),(MOD(X43+TIME(0,D44,0),1)-D$4)+D$1),"Under"),X43)</f>
        <v>42685.322916666664</v>
      </c>
      <c r="Y44" s="8">
        <f>IF(M44,O43+D44,O43)</f>
        <v>0</v>
      </c>
      <c r="Z44" s="17">
        <f>IF(M44,P43-D44,P43)</f>
        <v>1534.5000000000002</v>
      </c>
      <c r="AA44" s="22"/>
      <c r="AB44" s="8"/>
      <c r="AC44" s="9">
        <f>IF(IF(AB44,1,0),IF(IF(MOD((AC43+TIME(0,D44,0)),1)&gt;D$1,1,0),IF(IF(MOD((AC43+TIME(0,D44,0)),1)&lt;D$4,1,0),AC43+TIME(0,D44,0),(MOD(AC43+TIME(0,D44,0),1)-D$4)+D$1),"Under"),AC43)</f>
        <v>42685.322916666664</v>
      </c>
      <c r="AD44" s="8">
        <f>IF(AB44,AD43+D44,AD43)</f>
        <v>0</v>
      </c>
      <c r="AE44" s="17">
        <f>IF(AB44,AE43-D44,AE43)</f>
        <v>1534.5000000000002</v>
      </c>
      <c r="AF44" s="22"/>
      <c r="AG44" s="8"/>
      <c r="AH44" s="9">
        <f>IF(IF(AG44,1,0),IF(IF(MOD((AH43+TIME(0,D44,0)),1)&gt;D$1,1,0),IF(IF(MOD((AH43+TIME(0,D44,0)),1)&lt;D$4,1,0),AH43+TIME(0,D44,0),(MOD(AH43+TIME(0,D44,0),1)-D$4)+D$1),"Under"),AH43)</f>
        <v>42685.322916666664</v>
      </c>
      <c r="AI44" s="8">
        <f>IF(AG44,AI43+D44,AI43)</f>
        <v>0</v>
      </c>
      <c r="AJ44" s="17">
        <f>IF(AG44,AJ43-D44,AJ43)</f>
        <v>1534.5000000000002</v>
      </c>
      <c r="AK44" s="19"/>
      <c r="AL44" s="8"/>
      <c r="AM44" s="23">
        <f>IF(IF(AL44,1,0),IF(IF(MOD((AM43+TIME(0,D44,0)),1)&gt;D$1,1,0),IF(IF(MOD((AM43+TIME(0,D44,0)),1)&lt;D$4,1,0),AM43+TIME(0,D44,0),(MOD(AM43+TIME(0,D44,0),1)-D$4)+D$1),"Under"),AM43)</f>
        <v>42685.322916666664</v>
      </c>
      <c r="AN44" s="8">
        <f>IF(AL44,AN43+#REF!,AN43)</f>
        <v>0</v>
      </c>
      <c r="AO44" s="8">
        <f>IF(AL44,AO43-#REF!,AO43)</f>
        <v>1534.5000000000002</v>
      </c>
      <c r="AP44" s="19"/>
      <c r="AQ44" s="8"/>
      <c r="AR44" s="9">
        <f>IF(IF(AQ44,1,0),IF(IF(MOD((AR43+TIME(0,D44,0)),1)&gt;D$1,1,0),IF(IF(MOD((AR43+TIME(0,D44,0)),1)&lt;D$4,1,0),AR43+TIME(0,D44,0),(MOD(AR43+TIME(0,D44,0),1)-D$4)+D$1),"Under"),AR43)</f>
        <v>42685.322916666664</v>
      </c>
      <c r="AS44" s="8">
        <f>IF(AQ44,AS43+D44,AS43)</f>
        <v>0</v>
      </c>
      <c r="AT44" s="8">
        <f>IF(AQ44,AT43-D44,AT43)</f>
        <v>1534.5000000000002</v>
      </c>
      <c r="AV44" s="17"/>
      <c r="AW44" s="9">
        <f>IF(IF(AV44,1,0),IF(IF(MOD((AW43+TIME(0,D44,0)),1)&gt;D$1,1,0),IF(IF(MOD((AW43+TIME(0,D44,0)),1)&lt;D$4,1,0),AW43+TIME(0,D44,0),(MOD(AW43+TIME(0,D44,0),1)-D$4)+D$1),"Under"),AW43)</f>
        <v>42685.322916666664</v>
      </c>
      <c r="AX44" s="8">
        <f>IF(AV44,AX43+D44,AX43)</f>
        <v>0</v>
      </c>
      <c r="AY44" s="17">
        <f>IF(AV44,AY43-D44,AY43)</f>
        <v>1534.5000000000002</v>
      </c>
      <c r="AZ44"/>
      <c r="BA44" s="17"/>
      <c r="BB44" s="9">
        <f>IF(IF(BA44,1,0),IF(IF(MOD((BB43+TIME(0,D44,0)),1)&gt;D$1,1,0),IF(IF(MOD((BB43+TIME(0,D44,0)),1)&lt;D$4,1,0),BB43+TIME(0,D44,0),(MOD(BB43+TIME(0,D44,0),1)-D$4)+D$1),"Under"),BB43)</f>
        <v>42685.322916666664</v>
      </c>
      <c r="BC44" s="7">
        <f>IF(BA44,BC43+D44,BC43)</f>
        <v>0</v>
      </c>
      <c r="BD44" s="17">
        <f>IF(BA44,BD43-D44,BD43)</f>
        <v>1534.5000000000002</v>
      </c>
      <c r="BE44"/>
    </row>
    <row r="45" spans="1:58" x14ac:dyDescent="0.2">
      <c r="A45" s="7">
        <f>'ST4 Input'!A31</f>
        <v>4</v>
      </c>
      <c r="B45" s="7">
        <f>'ST4 Input'!B31</f>
        <v>4450</v>
      </c>
      <c r="C45" s="7" t="str">
        <f>'ST4 Input'!C31</f>
        <v xml:space="preserve"> Day and Night Shades</v>
      </c>
      <c r="D45" s="7">
        <f>'ST4 Input'!D31</f>
        <v>20</v>
      </c>
      <c r="E45" s="7">
        <f>'ST4 Input'!E31</f>
        <v>0</v>
      </c>
      <c r="F45" s="9"/>
      <c r="G45" s="19"/>
      <c r="H45" s="9"/>
      <c r="I45" s="9">
        <f t="shared" si="0"/>
        <v>42685.322916666664</v>
      </c>
      <c r="J45" s="17">
        <f t="shared" si="1"/>
        <v>0</v>
      </c>
      <c r="K45" s="17">
        <f t="shared" si="2"/>
        <v>1534.5000000000002</v>
      </c>
      <c r="L45" s="19"/>
      <c r="M45" s="9"/>
      <c r="N45" s="9">
        <f t="shared" si="8"/>
        <v>42685.322916666664</v>
      </c>
      <c r="O45" s="17">
        <f t="shared" si="3"/>
        <v>0</v>
      </c>
      <c r="P45" s="17">
        <f t="shared" si="4"/>
        <v>1534.5000000000002</v>
      </c>
      <c r="Q45" s="22"/>
      <c r="R45" s="8"/>
      <c r="S45" s="9">
        <f t="shared" si="5"/>
        <v>42685.322916666664</v>
      </c>
      <c r="T45" s="8">
        <f t="shared" si="6"/>
        <v>0</v>
      </c>
      <c r="U45" s="17">
        <f t="shared" si="7"/>
        <v>1534.5000000000002</v>
      </c>
      <c r="V45" s="22"/>
      <c r="W45" s="8"/>
      <c r="X45" s="9">
        <f>IF(IF(W45,1,0),IF(IF(MOD((X44+TIME(0,D45,0)),1)&gt;D$1,1,0),IF(IF(MOD((X44+TIME(0,D45,0)),1)&lt;D$4,1,0),X44+TIME(0,D45,0),(MOD(X44+TIME(0,D45,0),1)-D$4)+D$1),"Under"),X44)</f>
        <v>42685.322916666664</v>
      </c>
      <c r="Y45" s="8">
        <f>IF(M45,O44+D45,O44)</f>
        <v>0</v>
      </c>
      <c r="Z45" s="17">
        <f>IF(M45,P44-D45,P44)</f>
        <v>1534.5000000000002</v>
      </c>
      <c r="AA45" s="22"/>
      <c r="AB45" s="8"/>
      <c r="AC45" s="9">
        <f>IF(IF(AB45,1,0),IF(IF(MOD((AC44+TIME(0,D45,0)),1)&gt;D$1,1,0),IF(IF(MOD((AC44+TIME(0,D45,0)),1)&lt;D$4,1,0),AC44+TIME(0,D45,0),(MOD(AC44+TIME(0,D45,0),1)-D$4)+D$1),"Under"),AC44)</f>
        <v>42685.322916666664</v>
      </c>
      <c r="AD45" s="8">
        <f>IF(AB45,AD44+D45,AD44)</f>
        <v>0</v>
      </c>
      <c r="AE45" s="17">
        <f>IF(AB45,AE44-D45,AE44)</f>
        <v>1534.5000000000002</v>
      </c>
      <c r="AF45" s="22"/>
      <c r="AG45" s="8"/>
      <c r="AH45" s="9">
        <f>IF(IF(AG45,1,0),IF(IF(MOD((AH44+TIME(0,D45,0)),1)&gt;D$1,1,0),IF(IF(MOD((AH44+TIME(0,D45,0)),1)&lt;D$4,1,0),AH44+TIME(0,D45,0),(MOD(AH44+TIME(0,D45,0),1)-D$4)+D$1),"Under"),AH44)</f>
        <v>42685.322916666664</v>
      </c>
      <c r="AI45" s="8">
        <f>IF(AG45,AI44+D45,AI44)</f>
        <v>0</v>
      </c>
      <c r="AJ45" s="17">
        <f>IF(AG45,AJ44-D45,AJ44)</f>
        <v>1534.5000000000002</v>
      </c>
      <c r="AK45" s="19"/>
      <c r="AL45" s="8"/>
      <c r="AM45" s="23">
        <f>IF(IF(AL45,1,0),IF(IF(MOD((AM44+TIME(0,D45,0)),1)&gt;D$1,1,0),IF(IF(MOD((AM44+TIME(0,D45,0)),1)&lt;D$4,1,0),AM44+TIME(0,D45,0),(MOD(AM44+TIME(0,D45,0),1)-D$4)+D$1),"Under"),AM44)</f>
        <v>42685.322916666664</v>
      </c>
      <c r="AN45" s="8">
        <f>IF(AL45,AN44+#REF!,AN44)</f>
        <v>0</v>
      </c>
      <c r="AO45" s="8">
        <f>IF(AL45,AO44-#REF!,AO44)</f>
        <v>1534.5000000000002</v>
      </c>
      <c r="AP45" s="19"/>
      <c r="AQ45" s="8"/>
      <c r="AR45" s="9">
        <f>IF(IF(AQ45,1,0),IF(IF(MOD((AR44+TIME(0,D45,0)),1)&gt;D$1,1,0),IF(IF(MOD((AR44+TIME(0,D45,0)),1)&lt;D$4,1,0),AR44+TIME(0,D45,0),(MOD(AR44+TIME(0,D45,0),1)-D$4)+D$1),"Under"),AR44)</f>
        <v>42685.322916666664</v>
      </c>
      <c r="AS45" s="8">
        <f>IF(AQ45,AS44+D45,AS44)</f>
        <v>0</v>
      </c>
      <c r="AT45" s="8">
        <f>IF(AQ45,AT44-D45,AT44)</f>
        <v>1534.5000000000002</v>
      </c>
      <c r="AV45" s="17"/>
      <c r="AW45" s="9">
        <f>IF(IF(AV45,1,0),IF(IF(MOD((AW44+TIME(0,D45,0)),1)&gt;D$1,1,0),IF(IF(MOD((AW44+TIME(0,D45,0)),1)&lt;D$4,1,0),AW44+TIME(0,D45,0),(MOD(AW44+TIME(0,D45,0),1)-D$4)+D$1),"Under"),AW44)</f>
        <v>42685.322916666664</v>
      </c>
      <c r="AX45" s="8">
        <f>IF(AV45,AX44+D45,AX44)</f>
        <v>0</v>
      </c>
      <c r="AY45" s="17">
        <f>IF(AV45,AY44-D45,AY44)</f>
        <v>1534.5000000000002</v>
      </c>
      <c r="AZ45"/>
      <c r="BA45" s="17"/>
      <c r="BB45" s="9">
        <f>IF(IF(BA45,1,0),IF(IF(MOD((BB44+TIME(0,D45,0)),1)&gt;D$1,1,0),IF(IF(MOD((BB44+TIME(0,D45,0)),1)&lt;D$4,1,0),BB44+TIME(0,D45,0),(MOD(BB44+TIME(0,D45,0),1)-D$4)+D$1),"Under"),BB44)</f>
        <v>42685.322916666664</v>
      </c>
      <c r="BC45" s="7">
        <f>IF(BA45,BC44+D45,BC44)</f>
        <v>0</v>
      </c>
      <c r="BD45" s="17">
        <f>IF(BA45,BD44-D45,BD44)</f>
        <v>1534.5000000000002</v>
      </c>
      <c r="BE45"/>
    </row>
    <row r="46" spans="1:58" x14ac:dyDescent="0.2">
      <c r="A46" s="7">
        <f>'ST4 Input'!A32</f>
        <v>4</v>
      </c>
      <c r="B46" s="7">
        <f>'ST4 Input'!B32</f>
        <v>4460</v>
      </c>
      <c r="C46" s="7" t="str">
        <f>'ST4 Input'!C32</f>
        <v xml:space="preserve"> ATP Kickplate</v>
      </c>
      <c r="D46" s="7">
        <f>'ST4 Input'!D32</f>
        <v>45</v>
      </c>
      <c r="E46" s="7">
        <f>'ST4 Input'!E32</f>
        <v>0</v>
      </c>
      <c r="F46" s="9"/>
      <c r="G46" s="19"/>
      <c r="H46" s="9"/>
      <c r="I46" s="9">
        <f t="shared" si="0"/>
        <v>42685.322916666664</v>
      </c>
      <c r="J46" s="17">
        <f t="shared" si="1"/>
        <v>0</v>
      </c>
      <c r="K46" s="17">
        <f t="shared" si="2"/>
        <v>1534.5000000000002</v>
      </c>
      <c r="L46" s="19"/>
      <c r="M46" s="9"/>
      <c r="N46" s="9">
        <f t="shared" si="8"/>
        <v>42685.322916666664</v>
      </c>
      <c r="O46" s="17">
        <f t="shared" si="3"/>
        <v>0</v>
      </c>
      <c r="P46" s="17">
        <f t="shared" si="4"/>
        <v>1534.5000000000002</v>
      </c>
      <c r="Q46" s="22"/>
      <c r="R46" s="8"/>
      <c r="S46" s="9">
        <f t="shared" si="5"/>
        <v>42685.322916666664</v>
      </c>
      <c r="T46" s="8">
        <f t="shared" si="6"/>
        <v>0</v>
      </c>
      <c r="U46" s="17">
        <f t="shared" si="7"/>
        <v>1534.5000000000002</v>
      </c>
      <c r="V46" s="22"/>
      <c r="W46" s="8"/>
      <c r="X46" s="9">
        <f>IF(IF(W46,1,0),IF(IF(MOD((X45+TIME(0,D46,0)),1)&gt;D$1,1,0),IF(IF(MOD((X45+TIME(0,D46,0)),1)&lt;D$4,1,0),X45+TIME(0,D46,0),(MOD(X45+TIME(0,D46,0),1)-D$4)+D$1),"Under"),X45)</f>
        <v>42685.322916666664</v>
      </c>
      <c r="Y46" s="8">
        <f>IF(M46,O45+D46,O45)</f>
        <v>0</v>
      </c>
      <c r="Z46" s="17">
        <f>IF(M46,P45-D46,P45)</f>
        <v>1534.5000000000002</v>
      </c>
      <c r="AA46" s="22"/>
      <c r="AB46" s="8"/>
      <c r="AC46" s="9">
        <f>IF(IF(AB46,1,0),IF(IF(MOD((AC45+TIME(0,D46,0)),1)&gt;D$1,1,0),IF(IF(MOD((AC45+TIME(0,D46,0)),1)&lt;D$4,1,0),AC45+TIME(0,D46,0),(MOD(AC45+TIME(0,D46,0),1)-D$4)+D$1),"Under"),AC45)</f>
        <v>42685.322916666664</v>
      </c>
      <c r="AD46" s="8">
        <f>IF(AB46,AD45+D46,AD45)</f>
        <v>0</v>
      </c>
      <c r="AE46" s="17">
        <f>IF(AB46,AE45-D46,AE45)</f>
        <v>1534.5000000000002</v>
      </c>
      <c r="AF46" s="22"/>
      <c r="AG46" s="8"/>
      <c r="AH46" s="9">
        <f>IF(IF(AG46,1,0),IF(IF(MOD((AH45+TIME(0,D46,0)),1)&gt;D$1,1,0),IF(IF(MOD((AH45+TIME(0,D46,0)),1)&lt;D$4,1,0),AH45+TIME(0,D46,0),(MOD(AH45+TIME(0,D46,0),1)-D$4)+D$1),"Under"),AH45)</f>
        <v>42685.322916666664</v>
      </c>
      <c r="AI46" s="8">
        <f>IF(AG46,AI45+D46,AI45)</f>
        <v>0</v>
      </c>
      <c r="AJ46" s="17">
        <f>IF(AG46,AJ45-D46,AJ45)</f>
        <v>1534.5000000000002</v>
      </c>
      <c r="AK46" s="19"/>
      <c r="AL46" s="8"/>
      <c r="AM46" s="23">
        <f>IF(IF(AL46,1,0),IF(IF(MOD((AM45+TIME(0,D46,0)),1)&gt;D$1,1,0),IF(IF(MOD((AM45+TIME(0,D46,0)),1)&lt;D$4,1,0),AM45+TIME(0,D46,0),(MOD(AM45+TIME(0,D46,0),1)-D$4)+D$1),"Under"),AM45)</f>
        <v>42685.322916666664</v>
      </c>
      <c r="AN46" s="8">
        <f>IF(AL46,AN45+#REF!,AN45)</f>
        <v>0</v>
      </c>
      <c r="AO46" s="8">
        <f>IF(AL46,AO45-#REF!,AO45)</f>
        <v>1534.5000000000002</v>
      </c>
      <c r="AP46" s="19"/>
      <c r="AQ46" s="8"/>
      <c r="AR46" s="9">
        <f>IF(IF(AQ46,1,0),IF(IF(MOD((AR45+TIME(0,D46,0)),1)&gt;D$1,1,0),IF(IF(MOD((AR45+TIME(0,D46,0)),1)&lt;D$4,1,0),AR45+TIME(0,D46,0),(MOD(AR45+TIME(0,D46,0),1)-D$4)+D$1),"Under"),AR45)</f>
        <v>42685.322916666664</v>
      </c>
      <c r="AS46" s="8">
        <f>IF(AQ46,AS45+D46,AS45)</f>
        <v>0</v>
      </c>
      <c r="AT46" s="8">
        <f>IF(AQ46,AT45-D46,AT45)</f>
        <v>1534.5000000000002</v>
      </c>
      <c r="AV46" s="17"/>
      <c r="AW46" s="9">
        <f>IF(IF(AV46,1,0),IF(IF(MOD((AW45+TIME(0,D46,0)),1)&gt;D$1,1,0),IF(IF(MOD((AW45+TIME(0,D46,0)),1)&lt;D$4,1,0),AW45+TIME(0,D46,0),(MOD(AW45+TIME(0,D46,0),1)-D$4)+D$1),"Under"),AW45)</f>
        <v>42685.322916666664</v>
      </c>
      <c r="AX46" s="8">
        <f>IF(AV46,AX45+D46,AX45)</f>
        <v>0</v>
      </c>
      <c r="AY46" s="17">
        <f>IF(AV46,AY45-D46,AY45)</f>
        <v>1534.5000000000002</v>
      </c>
      <c r="AZ46"/>
      <c r="BA46" s="17"/>
      <c r="BB46" s="9">
        <f>IF(IF(BA46,1,0),IF(IF(MOD((BB45+TIME(0,D46,0)),1)&gt;D$1,1,0),IF(IF(MOD((BB45+TIME(0,D46,0)),1)&lt;D$4,1,0),BB45+TIME(0,D46,0),(MOD(BB45+TIME(0,D46,0),1)-D$4)+D$1),"Under"),BB45)</f>
        <v>42685.322916666664</v>
      </c>
      <c r="BC46" s="7">
        <f>IF(BA46,BC45+D46,BC45)</f>
        <v>0</v>
      </c>
      <c r="BD46" s="17">
        <f>IF(BA46,BD45-D46,BD45)</f>
        <v>1534.5000000000002</v>
      </c>
      <c r="BE46"/>
    </row>
    <row r="47" spans="1:58" x14ac:dyDescent="0.2">
      <c r="A47" s="7">
        <f>'ST4 Input'!A33</f>
        <v>4</v>
      </c>
      <c r="B47" s="7" t="str">
        <f>'ST4 Input'!B33</f>
        <v xml:space="preserve"> ***4470***</v>
      </c>
      <c r="C47" s="7" t="str">
        <f>'ST4 Input'!C33</f>
        <v xml:space="preserve"> Hook Up A/C (1st)</v>
      </c>
      <c r="D47" s="7">
        <f>'ST4 Input'!D33</f>
        <v>31</v>
      </c>
      <c r="E47" s="7">
        <f>'ST4 Input'!E33</f>
        <v>0</v>
      </c>
      <c r="F47" s="9"/>
      <c r="G47" s="19"/>
      <c r="H47" s="9"/>
      <c r="I47" s="9">
        <f t="shared" si="0"/>
        <v>42685.322916666664</v>
      </c>
      <c r="J47" s="17">
        <f t="shared" si="1"/>
        <v>0</v>
      </c>
      <c r="K47" s="17">
        <f t="shared" si="2"/>
        <v>1534.5000000000002</v>
      </c>
      <c r="L47" s="19"/>
      <c r="M47" s="9"/>
      <c r="N47" s="9">
        <f t="shared" si="8"/>
        <v>42685.322916666664</v>
      </c>
      <c r="O47" s="17">
        <f t="shared" si="3"/>
        <v>0</v>
      </c>
      <c r="P47" s="17">
        <f t="shared" si="4"/>
        <v>1534.5000000000002</v>
      </c>
      <c r="Q47" s="22"/>
      <c r="R47" s="8"/>
      <c r="S47" s="9">
        <f t="shared" si="5"/>
        <v>42685.322916666664</v>
      </c>
      <c r="T47" s="8">
        <f t="shared" si="6"/>
        <v>0</v>
      </c>
      <c r="U47" s="17">
        <f t="shared" si="7"/>
        <v>1534.5000000000002</v>
      </c>
      <c r="V47" s="22"/>
      <c r="W47" s="8"/>
      <c r="X47" s="9">
        <f>IF(IF(W47,1,0),IF(IF(MOD((X46+TIME(0,D47,0)),1)&gt;D$1,1,0),IF(IF(MOD((X46+TIME(0,D47,0)),1)&lt;D$4,1,0),X46+TIME(0,D47,0),(MOD(X46+TIME(0,D47,0),1)-D$4)+D$1),"Under"),X46)</f>
        <v>42685.322916666664</v>
      </c>
      <c r="Y47" s="8">
        <f>IF(M47,O46+D47,O46)</f>
        <v>0</v>
      </c>
      <c r="Z47" s="17">
        <f>IF(M47,P46-D47,P46)</f>
        <v>1534.5000000000002</v>
      </c>
      <c r="AA47" s="22"/>
      <c r="AB47" s="8"/>
      <c r="AC47" s="9">
        <f>IF(IF(AB47,1,0),IF(IF(MOD((AC46+TIME(0,D47,0)),1)&gt;D$1,1,0),IF(IF(MOD((AC46+TIME(0,D47,0)),1)&lt;D$4,1,0),AC46+TIME(0,D47,0),(MOD(AC46+TIME(0,D47,0),1)-D$4)+D$1),"Under"),AC46)</f>
        <v>42685.322916666664</v>
      </c>
      <c r="AD47" s="8">
        <f>IF(AB47,AD46+D47,AD46)</f>
        <v>0</v>
      </c>
      <c r="AE47" s="17">
        <f>IF(AB47,AE46-D47,AE46)</f>
        <v>1534.5000000000002</v>
      </c>
      <c r="AF47" s="22"/>
      <c r="AG47" s="8"/>
      <c r="AH47" s="9">
        <f>IF(IF(AG47,1,0),IF(IF(MOD((AH46+TIME(0,D47,0)),1)&gt;D$1,1,0),IF(IF(MOD((AH46+TIME(0,D47,0)),1)&lt;D$4,1,0),AH46+TIME(0,D47,0),(MOD(AH46+TIME(0,D47,0),1)-D$4)+D$1),"Under"),AH46)</f>
        <v>42685.322916666664</v>
      </c>
      <c r="AI47" s="8">
        <f>IF(AG47,AI46+D47,AI46)</f>
        <v>0</v>
      </c>
      <c r="AJ47" s="17">
        <f>IF(AG47,AJ46-D47,AJ46)</f>
        <v>1534.5000000000002</v>
      </c>
      <c r="AK47" s="19"/>
      <c r="AL47" s="8"/>
      <c r="AM47" s="23">
        <f>IF(IF(AL47,1,0),IF(IF(MOD((AM46+TIME(0,D47,0)),1)&gt;D$1,1,0),IF(IF(MOD((AM46+TIME(0,D47,0)),1)&lt;D$4,1,0),AM46+TIME(0,D47,0),(MOD(AM46+TIME(0,D47,0),1)-D$4)+D$1),"Under"),AM46)</f>
        <v>42685.322916666664</v>
      </c>
      <c r="AN47" s="8">
        <f>IF(AL47,AN46+#REF!,AN46)</f>
        <v>0</v>
      </c>
      <c r="AO47" s="8">
        <f>IF(AL47,AO46-#REF!,AO46)</f>
        <v>1534.5000000000002</v>
      </c>
      <c r="AP47" s="19"/>
      <c r="AQ47" s="8"/>
      <c r="AR47" s="9">
        <f>IF(IF(AQ47,1,0),IF(IF(MOD((AR46+TIME(0,D47,0)),1)&gt;D$1,1,0),IF(IF(MOD((AR46+TIME(0,D47,0)),1)&lt;D$4,1,0),AR46+TIME(0,D47,0),(MOD(AR46+TIME(0,D47,0),1)-D$4)+D$1),"Under"),AR46)</f>
        <v>42685.322916666664</v>
      </c>
      <c r="AS47" s="8">
        <f>IF(AQ47,AS46+D47,AS46)</f>
        <v>0</v>
      </c>
      <c r="AT47" s="8">
        <f>IF(AQ47,AT46-D47,AT46)</f>
        <v>1534.5000000000002</v>
      </c>
      <c r="AV47" s="17"/>
      <c r="AW47" s="9">
        <f>IF(IF(AV47,1,0),IF(IF(MOD((AW46+TIME(0,D47,0)),1)&gt;D$1,1,0),IF(IF(MOD((AW46+TIME(0,D47,0)),1)&lt;D$4,1,0),AW46+TIME(0,D47,0),(MOD(AW46+TIME(0,D47,0),1)-D$4)+D$1),"Under"),AW46)</f>
        <v>42685.322916666664</v>
      </c>
      <c r="AX47" s="8">
        <f>IF(AV47,AX46+D47,AX46)</f>
        <v>0</v>
      </c>
      <c r="AY47" s="17">
        <f>IF(AV47,AY46-D47,AY46)</f>
        <v>1534.5000000000002</v>
      </c>
      <c r="AZ47"/>
      <c r="BA47" s="17"/>
      <c r="BB47" s="9">
        <f>IF(IF(BA47,1,0),IF(IF(MOD((BB46+TIME(0,D47,0)),1)&gt;D$1,1,0),IF(IF(MOD((BB46+TIME(0,D47,0)),1)&lt;D$4,1,0),BB46+TIME(0,D47,0),(MOD(BB46+TIME(0,D47,0),1)-D$4)+D$1),"Under"),BB46)</f>
        <v>42685.322916666664</v>
      </c>
      <c r="BC47" s="7">
        <f>IF(BA47,BC46+D47,BC46)</f>
        <v>0</v>
      </c>
      <c r="BD47" s="17">
        <f>IF(BA47,BD46-D47,BD46)</f>
        <v>1534.5000000000002</v>
      </c>
      <c r="BE47"/>
    </row>
    <row r="48" spans="1:58" x14ac:dyDescent="0.2">
      <c r="A48" s="7">
        <f>'ST4 Input'!A34</f>
        <v>4</v>
      </c>
      <c r="B48" s="7">
        <f>'ST4 Input'!B34</f>
        <v>4490</v>
      </c>
      <c r="C48" s="7" t="str">
        <f>'ST4 Input'!C34</f>
        <v xml:space="preserve"> Cove</v>
      </c>
      <c r="D48" s="7">
        <f>'ST4 Input'!D34</f>
        <v>120</v>
      </c>
      <c r="E48" s="7">
        <f>'ST4 Input'!E34</f>
        <v>0</v>
      </c>
      <c r="F48" s="9"/>
      <c r="G48" s="19"/>
      <c r="H48" s="9"/>
      <c r="I48" s="9">
        <f t="shared" si="0"/>
        <v>42685.322916666664</v>
      </c>
      <c r="J48" s="17">
        <f t="shared" si="1"/>
        <v>0</v>
      </c>
      <c r="K48" s="17">
        <f t="shared" si="2"/>
        <v>1534.5000000000002</v>
      </c>
      <c r="L48" s="19"/>
      <c r="M48" s="9"/>
      <c r="N48" s="9">
        <f t="shared" si="8"/>
        <v>42685.322916666664</v>
      </c>
      <c r="O48" s="17">
        <f t="shared" si="3"/>
        <v>0</v>
      </c>
      <c r="P48" s="17">
        <f t="shared" si="4"/>
        <v>1534.5000000000002</v>
      </c>
      <c r="Q48" s="22"/>
      <c r="R48" s="8"/>
      <c r="S48" s="9">
        <f t="shared" si="5"/>
        <v>42685.322916666664</v>
      </c>
      <c r="T48" s="8">
        <f t="shared" si="6"/>
        <v>0</v>
      </c>
      <c r="U48" s="17">
        <f t="shared" si="7"/>
        <v>1534.5000000000002</v>
      </c>
      <c r="V48" s="22"/>
      <c r="W48" s="8"/>
      <c r="X48" s="9">
        <f>IF(IF(W48,1,0),IF(IF(MOD((X47+TIME(0,D48,0)),1)&gt;D$1,1,0),IF(IF(MOD((X47+TIME(0,D48,0)),1)&lt;D$4,1,0),X47+TIME(0,D48,0),(MOD(X47+TIME(0,D48,0),1)-D$4)+D$1),"Under"),X47)</f>
        <v>42685.322916666664</v>
      </c>
      <c r="Y48" s="8">
        <f>IF(M48,O47+D48,O47)</f>
        <v>0</v>
      </c>
      <c r="Z48" s="17">
        <f>IF(M48,P47-D48,P47)</f>
        <v>1534.5000000000002</v>
      </c>
      <c r="AA48" s="22"/>
      <c r="AB48" s="8"/>
      <c r="AC48" s="9">
        <f>IF(IF(AB48,1,0),IF(IF(MOD((AC47+TIME(0,D48,0)),1)&gt;D$1,1,0),IF(IF(MOD((AC47+TIME(0,D48,0)),1)&lt;D$4,1,0),AC47+TIME(0,D48,0),(MOD(AC47+TIME(0,D48,0),1)-D$4)+D$1),"Under"),AC47)</f>
        <v>42685.322916666664</v>
      </c>
      <c r="AD48" s="8">
        <f>IF(AB48,AD47+D48,AD47)</f>
        <v>0</v>
      </c>
      <c r="AE48" s="17">
        <f>IF(AB48,AE47-D48,AE47)</f>
        <v>1534.5000000000002</v>
      </c>
      <c r="AF48" s="22"/>
      <c r="AG48" s="8"/>
      <c r="AH48" s="9">
        <f>IF(IF(AG48,1,0),IF(IF(MOD((AH47+TIME(0,D48,0)),1)&gt;D$1,1,0),IF(IF(MOD((AH47+TIME(0,D48,0)),1)&lt;D$4,1,0),AH47+TIME(0,D48,0),(MOD(AH47+TIME(0,D48,0),1)-D$4)+D$1),"Under"),AH47)</f>
        <v>42685.322916666664</v>
      </c>
      <c r="AI48" s="8">
        <f>IF(AG48,AI47+D48,AI47)</f>
        <v>0</v>
      </c>
      <c r="AJ48" s="17">
        <f>IF(AG48,AJ47-D48,AJ47)</f>
        <v>1534.5000000000002</v>
      </c>
      <c r="AK48" s="19"/>
      <c r="AL48" s="8"/>
      <c r="AM48" s="23">
        <f>IF(IF(AL48,1,0),IF(IF(MOD((AM47+TIME(0,D48,0)),1)&gt;D$1,1,0),IF(IF(MOD((AM47+TIME(0,D48,0)),1)&lt;D$4,1,0),AM47+TIME(0,D48,0),(MOD(AM47+TIME(0,D48,0),1)-D$4)+D$1),"Under"),AM47)</f>
        <v>42685.322916666664</v>
      </c>
      <c r="AN48" s="8">
        <f>IF(AL48,AN47+#REF!,AN47)</f>
        <v>0</v>
      </c>
      <c r="AO48" s="8">
        <f>IF(AL48,AO47-#REF!,AO47)</f>
        <v>1534.5000000000002</v>
      </c>
      <c r="AP48" s="19"/>
      <c r="AQ48" s="8"/>
      <c r="AR48" s="9">
        <f>IF(IF(AQ48,1,0),IF(IF(MOD((AR47+TIME(0,D48,0)),1)&gt;D$1,1,0),IF(IF(MOD((AR47+TIME(0,D48,0)),1)&lt;D$4,1,0),AR47+TIME(0,D48,0),(MOD(AR47+TIME(0,D48,0),1)-D$4)+D$1),"Under"),AR47)</f>
        <v>42685.322916666664</v>
      </c>
      <c r="AS48" s="8">
        <f>IF(AQ48,AS47+D48,AS47)</f>
        <v>0</v>
      </c>
      <c r="AT48" s="8">
        <f>IF(AQ48,AT47-D48,AT47)</f>
        <v>1534.5000000000002</v>
      </c>
      <c r="AV48" s="17"/>
      <c r="AW48" s="9">
        <f>IF(IF(AV48,1,0),IF(IF(MOD((AW47+TIME(0,D48,0)),1)&gt;D$1,1,0),IF(IF(MOD((AW47+TIME(0,D48,0)),1)&lt;D$4,1,0),AW47+TIME(0,D48,0),(MOD(AW47+TIME(0,D48,0),1)-D$4)+D$1),"Under"),AW47)</f>
        <v>42685.322916666664</v>
      </c>
      <c r="AX48" s="8">
        <f>IF(AV48,AX47+D48,AX47)</f>
        <v>0</v>
      </c>
      <c r="AY48" s="17">
        <f>IF(AV48,AY47-D48,AY47)</f>
        <v>1534.5000000000002</v>
      </c>
      <c r="AZ48"/>
      <c r="BA48" s="17"/>
      <c r="BB48" s="9">
        <f>IF(IF(BA48,1,0),IF(IF(MOD((BB47+TIME(0,D48,0)),1)&gt;D$1,1,0),IF(IF(MOD((BB47+TIME(0,D48,0)),1)&lt;D$4,1,0),BB47+TIME(0,D48,0),(MOD(BB47+TIME(0,D48,0),1)-D$4)+D$1),"Under"),BB47)</f>
        <v>42685.322916666664</v>
      </c>
      <c r="BC48" s="7">
        <f>IF(BA48,BC47+D48,BC47)</f>
        <v>0</v>
      </c>
      <c r="BD48" s="17">
        <f>IF(BA48,BD47-D48,BD47)</f>
        <v>1534.5000000000002</v>
      </c>
      <c r="BE48"/>
    </row>
    <row r="49" spans="1:57" x14ac:dyDescent="0.2">
      <c r="A49" s="7">
        <f>'ST4 Input'!A35</f>
        <v>4</v>
      </c>
      <c r="B49" s="7">
        <f>'ST4 Input'!B35</f>
        <v>4500</v>
      </c>
      <c r="C49" s="7" t="str">
        <f>'ST4 Input'!C35</f>
        <v xml:space="preserve"> Trim Interior</v>
      </c>
      <c r="D49" s="7">
        <f>'ST4 Input'!D35</f>
        <v>60</v>
      </c>
      <c r="E49" s="7">
        <f>'ST4 Input'!E35</f>
        <v>0</v>
      </c>
      <c r="F49" s="9"/>
      <c r="G49" s="19"/>
      <c r="H49" s="9"/>
      <c r="I49" s="9">
        <f t="shared" si="0"/>
        <v>42685.322916666664</v>
      </c>
      <c r="J49" s="17">
        <f t="shared" si="1"/>
        <v>0</v>
      </c>
      <c r="K49" s="17">
        <f t="shared" si="2"/>
        <v>1534.5000000000002</v>
      </c>
      <c r="L49" s="19"/>
      <c r="M49" s="9"/>
      <c r="N49" s="9">
        <f t="shared" si="8"/>
        <v>42685.322916666664</v>
      </c>
      <c r="O49" s="17">
        <f t="shared" si="3"/>
        <v>0</v>
      </c>
      <c r="P49" s="17">
        <f t="shared" si="4"/>
        <v>1534.5000000000002</v>
      </c>
      <c r="Q49" s="22"/>
      <c r="R49" s="8"/>
      <c r="S49" s="9">
        <f t="shared" si="5"/>
        <v>42685.322916666664</v>
      </c>
      <c r="T49" s="8">
        <f t="shared" si="6"/>
        <v>0</v>
      </c>
      <c r="U49" s="17">
        <f t="shared" si="7"/>
        <v>1534.5000000000002</v>
      </c>
      <c r="V49" s="22"/>
      <c r="W49" s="8"/>
      <c r="X49" s="9">
        <f>IF(IF(W49,1,0),IF(IF(MOD((X48+TIME(0,D49,0)),1)&gt;D$1,1,0),IF(IF(MOD((X48+TIME(0,D49,0)),1)&lt;D$4,1,0),X48+TIME(0,D49,0),(MOD(X48+TIME(0,D49,0),1)-D$4)+D$1),"Under"),X48)</f>
        <v>42685.322916666664</v>
      </c>
      <c r="Y49" s="8">
        <f>IF(M49,O48+D49,O48)</f>
        <v>0</v>
      </c>
      <c r="Z49" s="17">
        <f>IF(M49,P48-D49,P48)</f>
        <v>1534.5000000000002</v>
      </c>
      <c r="AA49" s="22"/>
      <c r="AB49" s="8"/>
      <c r="AC49" s="9">
        <f>IF(IF(AB49,1,0),IF(IF(MOD((AC48+TIME(0,D49,0)),1)&gt;D$1,1,0),IF(IF(MOD((AC48+TIME(0,D49,0)),1)&lt;D$4,1,0),AC48+TIME(0,D49,0),(MOD(AC48+TIME(0,D49,0),1)-D$4)+D$1),"Under"),AC48)</f>
        <v>42685.322916666664</v>
      </c>
      <c r="AD49" s="8">
        <f>IF(AB49,AD48+D49,AD48)</f>
        <v>0</v>
      </c>
      <c r="AE49" s="17">
        <f>IF(AB49,AE48-D49,AE48)</f>
        <v>1534.5000000000002</v>
      </c>
      <c r="AF49" s="22"/>
      <c r="AG49" s="8"/>
      <c r="AH49" s="9">
        <f>IF(IF(AG49,1,0),IF(IF(MOD((AH48+TIME(0,D49,0)),1)&gt;D$1,1,0),IF(IF(MOD((AH48+TIME(0,D49,0)),1)&lt;D$4,1,0),AH48+TIME(0,D49,0),(MOD(AH48+TIME(0,D49,0),1)-D$4)+D$1),"Under"),AH48)</f>
        <v>42685.322916666664</v>
      </c>
      <c r="AI49" s="8">
        <f>IF(AG49,AI48+D49,AI48)</f>
        <v>0</v>
      </c>
      <c r="AJ49" s="17">
        <f>IF(AG49,AJ48-D49,AJ48)</f>
        <v>1534.5000000000002</v>
      </c>
      <c r="AK49" s="19"/>
      <c r="AL49" s="8"/>
      <c r="AM49" s="23">
        <f>IF(IF(AL49,1,0),IF(IF(MOD((AM48+TIME(0,D49,0)),1)&gt;D$1,1,0),IF(IF(MOD((AM48+TIME(0,D49,0)),1)&lt;D$4,1,0),AM48+TIME(0,D49,0),(MOD(AM48+TIME(0,D49,0),1)-D$4)+D$1),"Under"),AM48)</f>
        <v>42685.322916666664</v>
      </c>
      <c r="AN49" s="8">
        <f>IF(AL49,AN48+#REF!,AN48)</f>
        <v>0</v>
      </c>
      <c r="AO49" s="8">
        <f>IF(AL49,AO48-#REF!,AO48)</f>
        <v>1534.5000000000002</v>
      </c>
      <c r="AP49" s="19"/>
      <c r="AQ49" s="8"/>
      <c r="AR49" s="9">
        <f>IF(IF(AQ49,1,0),IF(IF(MOD((AR48+TIME(0,D49,0)),1)&gt;D$1,1,0),IF(IF(MOD((AR48+TIME(0,D49,0)),1)&lt;D$4,1,0),AR48+TIME(0,D49,0),(MOD(AR48+TIME(0,D49,0),1)-D$4)+D$1),"Under"),AR48)</f>
        <v>42685.322916666664</v>
      </c>
      <c r="AS49" s="8">
        <f>IF(AQ49,AS48+D49,AS48)</f>
        <v>0</v>
      </c>
      <c r="AT49" s="8">
        <f>IF(AQ49,AT48-D49,AT48)</f>
        <v>1534.5000000000002</v>
      </c>
      <c r="AV49" s="17"/>
      <c r="AW49" s="9">
        <f>IF(IF(AV49,1,0),IF(IF(MOD((AW48+TIME(0,D49,0)),1)&gt;D$1,1,0),IF(IF(MOD((AW48+TIME(0,D49,0)),1)&lt;D$4,1,0),AW48+TIME(0,D49,0),(MOD(AW48+TIME(0,D49,0),1)-D$4)+D$1),"Under"),AW48)</f>
        <v>42685.322916666664</v>
      </c>
      <c r="AX49" s="8">
        <f>IF(AV49,AX48+D49,AX48)</f>
        <v>0</v>
      </c>
      <c r="AY49" s="17">
        <f>IF(AV49,AY48-D49,AY48)</f>
        <v>1534.5000000000002</v>
      </c>
      <c r="AZ49"/>
      <c r="BA49" s="17"/>
      <c r="BB49" s="9">
        <f>IF(IF(BA49,1,0),IF(IF(MOD((BB48+TIME(0,D49,0)),1)&gt;D$1,1,0),IF(IF(MOD((BB48+TIME(0,D49,0)),1)&lt;D$4,1,0),BB48+TIME(0,D49,0),(MOD(BB48+TIME(0,D49,0),1)-D$4)+D$1),"Under"),BB48)</f>
        <v>42685.322916666664</v>
      </c>
      <c r="BC49" s="7">
        <f>IF(BA49,BC48+D49,BC48)</f>
        <v>0</v>
      </c>
      <c r="BD49" s="17">
        <f>IF(BA49,BD48-D49,BD48)</f>
        <v>1534.5000000000002</v>
      </c>
      <c r="BE49"/>
    </row>
    <row r="50" spans="1:57" x14ac:dyDescent="0.2">
      <c r="A50" s="7">
        <f>'ST4 Input'!A36</f>
        <v>4</v>
      </c>
      <c r="B50" s="7">
        <f>'ST4 Input'!B36</f>
        <v>4520</v>
      </c>
      <c r="C50" s="7" t="str">
        <f>'ST4 Input'!C36</f>
        <v xml:space="preserve"> Vents Garnish - Roof</v>
      </c>
      <c r="D50" s="7">
        <f>'ST4 Input'!D36</f>
        <v>5</v>
      </c>
      <c r="E50" s="7">
        <f>'ST4 Input'!E36</f>
        <v>0</v>
      </c>
      <c r="F50" s="9"/>
      <c r="G50" s="19"/>
      <c r="H50" s="9"/>
      <c r="I50" s="9">
        <f t="shared" si="0"/>
        <v>42685.322916666664</v>
      </c>
      <c r="J50" s="17">
        <f t="shared" si="1"/>
        <v>0</v>
      </c>
      <c r="K50" s="17">
        <f t="shared" si="2"/>
        <v>1534.5000000000002</v>
      </c>
      <c r="L50" s="19"/>
      <c r="M50" s="9"/>
      <c r="N50" s="9">
        <f t="shared" si="8"/>
        <v>42685.322916666664</v>
      </c>
      <c r="O50" s="17">
        <f t="shared" si="3"/>
        <v>0</v>
      </c>
      <c r="P50" s="17">
        <f t="shared" si="4"/>
        <v>1534.5000000000002</v>
      </c>
      <c r="Q50" s="22"/>
      <c r="R50" s="8"/>
      <c r="S50" s="9">
        <f t="shared" si="5"/>
        <v>42685.322916666664</v>
      </c>
      <c r="T50" s="8">
        <f t="shared" si="6"/>
        <v>0</v>
      </c>
      <c r="U50" s="17">
        <f t="shared" si="7"/>
        <v>1534.5000000000002</v>
      </c>
      <c r="V50" s="22"/>
      <c r="W50" s="8"/>
      <c r="X50" s="9">
        <f>IF(IF(W50,1,0),IF(IF(MOD((X49+TIME(0,D50,0)),1)&gt;D$1,1,0),IF(IF(MOD((X49+TIME(0,D50,0)),1)&lt;D$4,1,0),X49+TIME(0,D50,0),(MOD(X49+TIME(0,D50,0),1)-D$4)+D$1),"Under"),X49)</f>
        <v>42685.322916666664</v>
      </c>
      <c r="Y50" s="8">
        <f>IF(M50,O49+D50,O49)</f>
        <v>0</v>
      </c>
      <c r="Z50" s="17">
        <f>IF(M50,P49-D50,P49)</f>
        <v>1534.5000000000002</v>
      </c>
      <c r="AA50" s="22"/>
      <c r="AB50" s="8"/>
      <c r="AC50" s="9">
        <f>IF(IF(AB50,1,0),IF(IF(MOD((AC49+TIME(0,D50,0)),1)&gt;D$1,1,0),IF(IF(MOD((AC49+TIME(0,D50,0)),1)&lt;D$4,1,0),AC49+TIME(0,D50,0),(MOD(AC49+TIME(0,D50,0),1)-D$4)+D$1),"Under"),AC49)</f>
        <v>42685.322916666664</v>
      </c>
      <c r="AD50" s="8">
        <f>IF(AB50,AD49+D50,AD49)</f>
        <v>0</v>
      </c>
      <c r="AE50" s="17">
        <f>IF(AB50,AE49-D50,AE49)</f>
        <v>1534.5000000000002</v>
      </c>
      <c r="AF50" s="22"/>
      <c r="AG50" s="8"/>
      <c r="AH50" s="9">
        <f>IF(IF(AG50,1,0),IF(IF(MOD((AH49+TIME(0,D50,0)),1)&gt;D$1,1,0),IF(IF(MOD((AH49+TIME(0,D50,0)),1)&lt;D$4,1,0),AH49+TIME(0,D50,0),(MOD(AH49+TIME(0,D50,0),1)-D$4)+D$1),"Under"),AH49)</f>
        <v>42685.322916666664</v>
      </c>
      <c r="AI50" s="8">
        <f>IF(AG50,AI49+D50,AI49)</f>
        <v>0</v>
      </c>
      <c r="AJ50" s="17">
        <f>IF(AG50,AJ49-D50,AJ49)</f>
        <v>1534.5000000000002</v>
      </c>
      <c r="AK50" s="19"/>
      <c r="AL50" s="8"/>
      <c r="AM50" s="23">
        <f>IF(IF(AL50,1,0),IF(IF(MOD((AM49+TIME(0,D50,0)),1)&gt;D$1,1,0),IF(IF(MOD((AM49+TIME(0,D50,0)),1)&lt;D$4,1,0),AM49+TIME(0,D50,0),(MOD(AM49+TIME(0,D50,0),1)-D$4)+D$1),"Under"),AM49)</f>
        <v>42685.322916666664</v>
      </c>
      <c r="AN50" s="8">
        <f>IF(AL50,AN49+#REF!,AN49)</f>
        <v>0</v>
      </c>
      <c r="AO50" s="8">
        <f>IF(AL50,AO49-#REF!,AO49)</f>
        <v>1534.5000000000002</v>
      </c>
      <c r="AP50" s="19"/>
      <c r="AQ50" s="8"/>
      <c r="AR50" s="9">
        <f>IF(IF(AQ50,1,0),IF(IF(MOD((AR49+TIME(0,D50,0)),1)&gt;D$1,1,0),IF(IF(MOD((AR49+TIME(0,D50,0)),1)&lt;D$4,1,0),AR49+TIME(0,D50,0),(MOD(AR49+TIME(0,D50,0),1)-D$4)+D$1),"Under"),AR49)</f>
        <v>42685.322916666664</v>
      </c>
      <c r="AS50" s="8">
        <f>IF(AQ50,AS49+D50,AS49)</f>
        <v>0</v>
      </c>
      <c r="AT50" s="8">
        <f>IF(AQ50,AT49-D50,AT49)</f>
        <v>1534.5000000000002</v>
      </c>
      <c r="AV50" s="17"/>
      <c r="AW50" s="9">
        <f>IF(IF(AV50,1,0),IF(IF(MOD((AW49+TIME(0,D50,0)),1)&gt;D$1,1,0),IF(IF(MOD((AW49+TIME(0,D50,0)),1)&lt;D$4,1,0),AW49+TIME(0,D50,0),(MOD(AW49+TIME(0,D50,0),1)-D$4)+D$1),"Under"),AW49)</f>
        <v>42685.322916666664</v>
      </c>
      <c r="AX50" s="8">
        <f>IF(AV50,AX49+D50,AX49)</f>
        <v>0</v>
      </c>
      <c r="AY50" s="17">
        <f>IF(AV50,AY49-D50,AY49)</f>
        <v>1534.5000000000002</v>
      </c>
      <c r="AZ50"/>
      <c r="BA50" s="17"/>
      <c r="BB50" s="9">
        <f>IF(IF(BA50,1,0),IF(IF(MOD((BB49+TIME(0,D50,0)),1)&gt;D$1,1,0),IF(IF(MOD((BB49+TIME(0,D50,0)),1)&lt;D$4,1,0),BB49+TIME(0,D50,0),(MOD(BB49+TIME(0,D50,0),1)-D$4)+D$1),"Under"),BB49)</f>
        <v>42685.322916666664</v>
      </c>
      <c r="BC50" s="7">
        <f>IF(BA50,BC49+D50,BC49)</f>
        <v>0</v>
      </c>
      <c r="BD50" s="17">
        <f>IF(BA50,BD49-D50,BD49)</f>
        <v>1534.5000000000002</v>
      </c>
      <c r="BE50"/>
    </row>
    <row r="51" spans="1:57" x14ac:dyDescent="0.2">
      <c r="A51" s="7">
        <f>'ST4 Input'!A37</f>
        <v>4</v>
      </c>
      <c r="B51" s="7">
        <f>'ST4 Input'!B37</f>
        <v>4580</v>
      </c>
      <c r="C51" s="7" t="str">
        <f>'ST4 Input'!C37</f>
        <v xml:space="preserve"> Towel Bar</v>
      </c>
      <c r="D51" s="7">
        <f>'ST4 Input'!D37</f>
        <v>8</v>
      </c>
      <c r="E51" s="7">
        <f>'ST4 Input'!E37</f>
        <v>0</v>
      </c>
      <c r="F51" s="9"/>
      <c r="G51" s="19"/>
      <c r="H51" s="9"/>
      <c r="I51" s="9">
        <f t="shared" si="0"/>
        <v>42685.322916666664</v>
      </c>
      <c r="J51" s="17">
        <f t="shared" si="1"/>
        <v>0</v>
      </c>
      <c r="K51" s="17">
        <f t="shared" si="2"/>
        <v>1534.5000000000002</v>
      </c>
      <c r="L51" s="19"/>
      <c r="M51" s="9"/>
      <c r="N51" s="9">
        <f t="shared" si="8"/>
        <v>42685.322916666664</v>
      </c>
      <c r="O51" s="17">
        <f t="shared" si="3"/>
        <v>0</v>
      </c>
      <c r="P51" s="17">
        <f t="shared" si="4"/>
        <v>1534.5000000000002</v>
      </c>
      <c r="Q51" s="22"/>
      <c r="R51" s="8"/>
      <c r="S51" s="9">
        <f t="shared" si="5"/>
        <v>42685.322916666664</v>
      </c>
      <c r="T51" s="8">
        <f t="shared" si="6"/>
        <v>0</v>
      </c>
      <c r="U51" s="17">
        <f t="shared" si="7"/>
        <v>1534.5000000000002</v>
      </c>
      <c r="V51" s="22"/>
      <c r="W51" s="8"/>
      <c r="X51" s="9">
        <f>IF(IF(W51,1,0),IF(IF(MOD((X50+TIME(0,D51,0)),1)&gt;D$1,1,0),IF(IF(MOD((X50+TIME(0,D51,0)),1)&lt;D$4,1,0),X50+TIME(0,D51,0),(MOD(X50+TIME(0,D51,0),1)-D$4)+D$1),"Under"),X50)</f>
        <v>42685.322916666664</v>
      </c>
      <c r="Y51" s="8">
        <f>IF(M51,O50+D51,O50)</f>
        <v>0</v>
      </c>
      <c r="Z51" s="17">
        <f>IF(M51,P50-D51,P50)</f>
        <v>1534.5000000000002</v>
      </c>
      <c r="AA51" s="22"/>
      <c r="AB51" s="8"/>
      <c r="AC51" s="9">
        <f>IF(IF(AB51,1,0),IF(IF(MOD((AC50+TIME(0,D51,0)),1)&gt;D$1,1,0),IF(IF(MOD((AC50+TIME(0,D51,0)),1)&lt;D$4,1,0),AC50+TIME(0,D51,0),(MOD(AC50+TIME(0,D51,0),1)-D$4)+D$1),"Under"),AC50)</f>
        <v>42685.322916666664</v>
      </c>
      <c r="AD51" s="8">
        <f>IF(AB51,AD50+D51,AD50)</f>
        <v>0</v>
      </c>
      <c r="AE51" s="17">
        <f>IF(AB51,AE50-D51,AE50)</f>
        <v>1534.5000000000002</v>
      </c>
      <c r="AF51" s="22"/>
      <c r="AG51" s="8"/>
      <c r="AH51" s="9">
        <f>IF(IF(AG51,1,0),IF(IF(MOD((AH50+TIME(0,D51,0)),1)&gt;D$1,1,0),IF(IF(MOD((AH50+TIME(0,D51,0)),1)&lt;D$4,1,0),AH50+TIME(0,D51,0),(MOD(AH50+TIME(0,D51,0),1)-D$4)+D$1),"Under"),AH50)</f>
        <v>42685.322916666664</v>
      </c>
      <c r="AI51" s="8">
        <f>IF(AG51,AI50+D51,AI50)</f>
        <v>0</v>
      </c>
      <c r="AJ51" s="17">
        <f>IF(AG51,AJ50-D51,AJ50)</f>
        <v>1534.5000000000002</v>
      </c>
      <c r="AK51" s="19"/>
      <c r="AL51" s="8"/>
      <c r="AM51" s="23">
        <f>IF(IF(AL51,1,0),IF(IF(MOD((AM50+TIME(0,D51,0)),1)&gt;D$1,1,0),IF(IF(MOD((AM50+TIME(0,D51,0)),1)&lt;D$4,1,0),AM50+TIME(0,D51,0),(MOD(AM50+TIME(0,D51,0),1)-D$4)+D$1),"Under"),AM50)</f>
        <v>42685.322916666664</v>
      </c>
      <c r="AN51" s="8">
        <f>IF(AL51,AN50+#REF!,AN50)</f>
        <v>0</v>
      </c>
      <c r="AO51" s="8">
        <f>IF(AL51,AO50-#REF!,AO50)</f>
        <v>1534.5000000000002</v>
      </c>
      <c r="AP51" s="19"/>
      <c r="AQ51" s="8"/>
      <c r="AR51" s="9">
        <f>IF(IF(AQ51,1,0),IF(IF(MOD((AR50+TIME(0,D51,0)),1)&gt;D$1,1,0),IF(IF(MOD((AR50+TIME(0,D51,0)),1)&lt;D$4,1,0),AR50+TIME(0,D51,0),(MOD(AR50+TIME(0,D51,0),1)-D$4)+D$1),"Under"),AR50)</f>
        <v>42685.322916666664</v>
      </c>
      <c r="AS51" s="8">
        <f>IF(AQ51,AS50+D51,AS50)</f>
        <v>0</v>
      </c>
      <c r="AT51" s="8">
        <f>IF(AQ51,AT50-D51,AT50)</f>
        <v>1534.5000000000002</v>
      </c>
      <c r="AV51" s="17"/>
      <c r="AW51" s="9">
        <f>IF(IF(AV51,1,0),IF(IF(MOD((AW50+TIME(0,D51,0)),1)&gt;D$1,1,0),IF(IF(MOD((AW50+TIME(0,D51,0)),1)&lt;D$4,1,0),AW50+TIME(0,D51,0),(MOD(AW50+TIME(0,D51,0),1)-D$4)+D$1),"Under"),AW50)</f>
        <v>42685.322916666664</v>
      </c>
      <c r="AX51" s="8">
        <f>IF(AV51,AX50+D51,AX50)</f>
        <v>0</v>
      </c>
      <c r="AY51" s="17">
        <f>IF(AV51,AY50-D51,AY50)</f>
        <v>1534.5000000000002</v>
      </c>
      <c r="AZ51"/>
      <c r="BA51" s="17"/>
      <c r="BB51" s="9">
        <f>IF(IF(BA51,1,0),IF(IF(MOD((BB50+TIME(0,D51,0)),1)&gt;D$1,1,0),IF(IF(MOD((BB50+TIME(0,D51,0)),1)&lt;D$4,1,0),BB50+TIME(0,D51,0),(MOD(BB50+TIME(0,D51,0),1)-D$4)+D$1),"Under"),BB50)</f>
        <v>42685.322916666664</v>
      </c>
      <c r="BC51" s="7">
        <f>IF(BA51,BC50+D51,BC50)</f>
        <v>0</v>
      </c>
      <c r="BD51" s="17">
        <f>IF(BA51,BD50-D51,BD50)</f>
        <v>1534.5000000000002</v>
      </c>
      <c r="BE51"/>
    </row>
    <row r="52" spans="1:57" x14ac:dyDescent="0.2">
      <c r="A52" s="7">
        <f>'ST4 Input'!A38</f>
        <v>4</v>
      </c>
      <c r="B52" s="7">
        <f>'ST4 Input'!B38</f>
        <v>4590</v>
      </c>
      <c r="C52" s="7" t="str">
        <f>'ST4 Input'!C38</f>
        <v xml:space="preserve"> Install Mirror</v>
      </c>
      <c r="D52" s="7">
        <f>'ST4 Input'!D38</f>
        <v>5</v>
      </c>
      <c r="E52" s="7">
        <f>'ST4 Input'!E38</f>
        <v>0</v>
      </c>
      <c r="F52" s="9"/>
      <c r="G52" s="19"/>
      <c r="H52" s="9"/>
      <c r="I52" s="9">
        <f t="shared" si="0"/>
        <v>42685.322916666664</v>
      </c>
      <c r="J52" s="17">
        <f t="shared" si="1"/>
        <v>0</v>
      </c>
      <c r="K52" s="17">
        <f t="shared" si="2"/>
        <v>1534.5000000000002</v>
      </c>
      <c r="L52" s="19"/>
      <c r="M52" s="9"/>
      <c r="N52" s="9">
        <f t="shared" si="8"/>
        <v>42685.322916666664</v>
      </c>
      <c r="O52" s="17">
        <f t="shared" si="3"/>
        <v>0</v>
      </c>
      <c r="P52" s="17">
        <f t="shared" si="4"/>
        <v>1534.5000000000002</v>
      </c>
      <c r="Q52" s="22"/>
      <c r="R52" s="8"/>
      <c r="S52" s="9">
        <f t="shared" si="5"/>
        <v>42685.322916666664</v>
      </c>
      <c r="T52" s="8">
        <f t="shared" si="6"/>
        <v>0</v>
      </c>
      <c r="U52" s="17">
        <f t="shared" si="7"/>
        <v>1534.5000000000002</v>
      </c>
      <c r="V52" s="22"/>
      <c r="W52" s="8"/>
      <c r="X52" s="9">
        <f>IF(IF(W52,1,0),IF(IF(MOD((X51+TIME(0,D52,0)),1)&gt;D$1,1,0),IF(IF(MOD((X51+TIME(0,D52,0)),1)&lt;D$4,1,0),X51+TIME(0,D52,0),(MOD(X51+TIME(0,D52,0),1)-D$4)+D$1),"Under"),X51)</f>
        <v>42685.322916666664</v>
      </c>
      <c r="Y52" s="8">
        <f>IF(M52,O51+D52,O51)</f>
        <v>0</v>
      </c>
      <c r="Z52" s="17">
        <f>IF(M52,P51-D52,P51)</f>
        <v>1534.5000000000002</v>
      </c>
      <c r="AA52" s="22"/>
      <c r="AB52" s="8"/>
      <c r="AC52" s="9">
        <f>IF(IF(AB52,1,0),IF(IF(MOD((AC51+TIME(0,D52,0)),1)&gt;D$1,1,0),IF(IF(MOD((AC51+TIME(0,D52,0)),1)&lt;D$4,1,0),AC51+TIME(0,D52,0),(MOD(AC51+TIME(0,D52,0),1)-D$4)+D$1),"Under"),AC51)</f>
        <v>42685.322916666664</v>
      </c>
      <c r="AD52" s="8">
        <f>IF(AB52,AD51+D52,AD51)</f>
        <v>0</v>
      </c>
      <c r="AE52" s="17">
        <f>IF(AB52,AE51-D52,AE51)</f>
        <v>1534.5000000000002</v>
      </c>
      <c r="AF52" s="22"/>
      <c r="AG52" s="8"/>
      <c r="AH52" s="9">
        <f>IF(IF(AG52,1,0),IF(IF(MOD((AH51+TIME(0,D52,0)),1)&gt;D$1,1,0),IF(IF(MOD((AH51+TIME(0,D52,0)),1)&lt;D$4,1,0),AH51+TIME(0,D52,0),(MOD(AH51+TIME(0,D52,0),1)-D$4)+D$1),"Under"),AH51)</f>
        <v>42685.322916666664</v>
      </c>
      <c r="AI52" s="8">
        <f>IF(AG52,AI51+D52,AI51)</f>
        <v>0</v>
      </c>
      <c r="AJ52" s="17">
        <f>IF(AG52,AJ51-D52,AJ51)</f>
        <v>1534.5000000000002</v>
      </c>
      <c r="AK52" s="19"/>
      <c r="AL52" s="8"/>
      <c r="AM52" s="23">
        <f>IF(IF(AL52,1,0),IF(IF(MOD((AM51+TIME(0,D52,0)),1)&gt;D$1,1,0),IF(IF(MOD((AM51+TIME(0,D52,0)),1)&lt;D$4,1,0),AM51+TIME(0,D52,0),(MOD(AM51+TIME(0,D52,0),1)-D$4)+D$1),"Under"),AM51)</f>
        <v>42685.322916666664</v>
      </c>
      <c r="AN52" s="8">
        <f>IF(AL52,AN51+#REF!,AN51)</f>
        <v>0</v>
      </c>
      <c r="AO52" s="8">
        <f>IF(AL52,AO51-#REF!,AO51)</f>
        <v>1534.5000000000002</v>
      </c>
      <c r="AP52" s="19"/>
      <c r="AQ52" s="8"/>
      <c r="AR52" s="9">
        <f>IF(IF(AQ52,1,0),IF(IF(MOD((AR51+TIME(0,D52,0)),1)&gt;D$1,1,0),IF(IF(MOD((AR51+TIME(0,D52,0)),1)&lt;D$4,1,0),AR51+TIME(0,D52,0),(MOD(AR51+TIME(0,D52,0),1)-D$4)+D$1),"Under"),AR51)</f>
        <v>42685.322916666664</v>
      </c>
      <c r="AS52" s="8">
        <f>IF(AQ52,AS51+D52,AS51)</f>
        <v>0</v>
      </c>
      <c r="AT52" s="8">
        <f>IF(AQ52,AT51-D52,AT51)</f>
        <v>1534.5000000000002</v>
      </c>
      <c r="AV52" s="17"/>
      <c r="AW52" s="9">
        <f>IF(IF(AV52,1,0),IF(IF(MOD((AW51+TIME(0,D52,0)),1)&gt;D$1,1,0),IF(IF(MOD((AW51+TIME(0,D52,0)),1)&lt;D$4,1,0),AW51+TIME(0,D52,0),(MOD(AW51+TIME(0,D52,0),1)-D$4)+D$1),"Under"),AW51)</f>
        <v>42685.322916666664</v>
      </c>
      <c r="AX52" s="8">
        <f>IF(AV52,AX51+D52,AX51)</f>
        <v>0</v>
      </c>
      <c r="AY52" s="17">
        <f>IF(AV52,AY51-D52,AY51)</f>
        <v>1534.5000000000002</v>
      </c>
      <c r="AZ52"/>
      <c r="BA52" s="17"/>
      <c r="BB52" s="9">
        <f>IF(IF(BA52,1,0),IF(IF(MOD((BB51+TIME(0,D52,0)),1)&gt;D$1,1,0),IF(IF(MOD((BB51+TIME(0,D52,0)),1)&lt;D$4,1,0),BB51+TIME(0,D52,0),(MOD(BB51+TIME(0,D52,0),1)-D$4)+D$1),"Under"),BB51)</f>
        <v>42685.322916666664</v>
      </c>
      <c r="BC52" s="7">
        <f>IF(BA52,BC51+D52,BC51)</f>
        <v>0</v>
      </c>
      <c r="BD52" s="17">
        <f>IF(BA52,BD51-D52,BD51)</f>
        <v>1534.5000000000002</v>
      </c>
      <c r="BE52"/>
    </row>
    <row r="53" spans="1:57" x14ac:dyDescent="0.2">
      <c r="A53" s="7">
        <f>'ST4 Input'!A39</f>
        <v>4</v>
      </c>
      <c r="B53" s="7">
        <f>'ST4 Input'!B39</f>
        <v>4600</v>
      </c>
      <c r="C53" s="7" t="str">
        <f>'ST4 Input'!C39</f>
        <v xml:space="preserve"> Shower Curtain Rod</v>
      </c>
      <c r="D53" s="7">
        <f>'ST4 Input'!D39</f>
        <v>5</v>
      </c>
      <c r="E53" s="7">
        <f>'ST4 Input'!E39</f>
        <v>0</v>
      </c>
      <c r="F53" s="9"/>
      <c r="G53" s="19"/>
      <c r="H53" s="9"/>
      <c r="I53" s="9">
        <f t="shared" si="0"/>
        <v>42685.322916666664</v>
      </c>
      <c r="J53" s="17">
        <f t="shared" si="1"/>
        <v>0</v>
      </c>
      <c r="K53" s="17">
        <f t="shared" si="2"/>
        <v>1534.5000000000002</v>
      </c>
      <c r="L53" s="19"/>
      <c r="M53" s="9"/>
      <c r="N53" s="9">
        <f t="shared" si="8"/>
        <v>42685.322916666664</v>
      </c>
      <c r="O53" s="17">
        <f t="shared" si="3"/>
        <v>0</v>
      </c>
      <c r="P53" s="17">
        <f t="shared" si="4"/>
        <v>1534.5000000000002</v>
      </c>
      <c r="Q53" s="22"/>
      <c r="R53" s="8"/>
      <c r="S53" s="9">
        <f t="shared" si="5"/>
        <v>42685.322916666664</v>
      </c>
      <c r="T53" s="8">
        <f t="shared" si="6"/>
        <v>0</v>
      </c>
      <c r="U53" s="17">
        <f t="shared" si="7"/>
        <v>1534.5000000000002</v>
      </c>
      <c r="V53" s="22"/>
      <c r="W53" s="8"/>
      <c r="X53" s="9">
        <f>IF(IF(W53,1,0),IF(IF(MOD((X52+TIME(0,D53,0)),1)&gt;D$1,1,0),IF(IF(MOD((X52+TIME(0,D53,0)),1)&lt;D$4,1,0),X52+TIME(0,D53,0),(MOD(X52+TIME(0,D53,0),1)-D$4)+D$1),"Under"),X52)</f>
        <v>42685.322916666664</v>
      </c>
      <c r="Y53" s="8">
        <f>IF(M53,O52+D53,O52)</f>
        <v>0</v>
      </c>
      <c r="Z53" s="17">
        <f>IF(M53,P52-D53,P52)</f>
        <v>1534.5000000000002</v>
      </c>
      <c r="AA53" s="22"/>
      <c r="AB53" s="8"/>
      <c r="AC53" s="9">
        <f>IF(IF(AB53,1,0),IF(IF(MOD((AC52+TIME(0,D53,0)),1)&gt;D$1,1,0),IF(IF(MOD((AC52+TIME(0,D53,0)),1)&lt;D$4,1,0),AC52+TIME(0,D53,0),(MOD(AC52+TIME(0,D53,0),1)-D$4)+D$1),"Under"),AC52)</f>
        <v>42685.322916666664</v>
      </c>
      <c r="AD53" s="8">
        <f>IF(AB53,AD52+D53,AD52)</f>
        <v>0</v>
      </c>
      <c r="AE53" s="17">
        <f>IF(AB53,AE52-D53,AE52)</f>
        <v>1534.5000000000002</v>
      </c>
      <c r="AF53" s="22"/>
      <c r="AG53" s="8"/>
      <c r="AH53" s="9">
        <f>IF(IF(AG53,1,0),IF(IF(MOD((AH52+TIME(0,D53,0)),1)&gt;D$1,1,0),IF(IF(MOD((AH52+TIME(0,D53,0)),1)&lt;D$4,1,0),AH52+TIME(0,D53,0),(MOD(AH52+TIME(0,D53,0),1)-D$4)+D$1),"Under"),AH52)</f>
        <v>42685.322916666664</v>
      </c>
      <c r="AI53" s="8">
        <f>IF(AG53,AI52+D53,AI52)</f>
        <v>0</v>
      </c>
      <c r="AJ53" s="17">
        <f>IF(AG53,AJ52-D53,AJ52)</f>
        <v>1534.5000000000002</v>
      </c>
      <c r="AK53" s="19"/>
      <c r="AL53" s="8"/>
      <c r="AM53" s="23">
        <f>IF(IF(AL53,1,0),IF(IF(MOD((AM52+TIME(0,D53,0)),1)&gt;D$1,1,0),IF(IF(MOD((AM52+TIME(0,D53,0)),1)&lt;D$4,1,0),AM52+TIME(0,D53,0),(MOD(AM52+TIME(0,D53,0),1)-D$4)+D$1),"Under"),AM52)</f>
        <v>42685.322916666664</v>
      </c>
      <c r="AN53" s="8">
        <f>IF(AL53,AN52+#REF!,AN52)</f>
        <v>0</v>
      </c>
      <c r="AO53" s="8">
        <f>IF(AL53,AO52-#REF!,AO52)</f>
        <v>1534.5000000000002</v>
      </c>
      <c r="AP53" s="19"/>
      <c r="AQ53" s="8"/>
      <c r="AR53" s="9">
        <f>IF(IF(AQ53,1,0),IF(IF(MOD((AR52+TIME(0,D53,0)),1)&gt;D$1,1,0),IF(IF(MOD((AR52+TIME(0,D53,0)),1)&lt;D$4,1,0),AR52+TIME(0,D53,0),(MOD(AR52+TIME(0,D53,0),1)-D$4)+D$1),"Under"),AR52)</f>
        <v>42685.322916666664</v>
      </c>
      <c r="AS53" s="8">
        <f>IF(AQ53,AS52+D53,AS52)</f>
        <v>0</v>
      </c>
      <c r="AT53" s="8">
        <f>IF(AQ53,AT52-D53,AT52)</f>
        <v>1534.5000000000002</v>
      </c>
      <c r="AV53" s="17"/>
      <c r="AW53" s="9">
        <f>IF(IF(AV53,1,0),IF(IF(MOD((AW52+TIME(0,D53,0)),1)&gt;D$1,1,0),IF(IF(MOD((AW52+TIME(0,D53,0)),1)&lt;D$4,1,0),AW52+TIME(0,D53,0),(MOD(AW52+TIME(0,D53,0),1)-D$4)+D$1),"Under"),AW52)</f>
        <v>42685.322916666664</v>
      </c>
      <c r="AX53" s="8">
        <f>IF(AV53,AX52+D53,AX52)</f>
        <v>0</v>
      </c>
      <c r="AY53" s="17">
        <f>IF(AV53,AY52-D53,AY52)</f>
        <v>1534.5000000000002</v>
      </c>
      <c r="AZ53"/>
      <c r="BA53" s="17"/>
      <c r="BB53" s="9">
        <f>IF(IF(BA53,1,0),IF(IF(MOD((BB52+TIME(0,D53,0)),1)&gt;D$1,1,0),IF(IF(MOD((BB52+TIME(0,D53,0)),1)&lt;D$4,1,0),BB52+TIME(0,D53,0),(MOD(BB52+TIME(0,D53,0),1)-D$4)+D$1),"Under"),BB52)</f>
        <v>42685.322916666664</v>
      </c>
      <c r="BC53" s="7">
        <f>IF(BA53,BC52+D53,BC52)</f>
        <v>0</v>
      </c>
      <c r="BD53" s="17">
        <f>IF(BA53,BD52-D53,BD52)</f>
        <v>1534.5000000000002</v>
      </c>
      <c r="BE53"/>
    </row>
    <row r="54" spans="1:57" x14ac:dyDescent="0.2">
      <c r="A54" s="7">
        <f>'ST4 Input'!A40</f>
        <v>4</v>
      </c>
      <c r="B54" s="7">
        <f>'ST4 Input'!B40</f>
        <v>4610</v>
      </c>
      <c r="C54" s="7" t="str">
        <f>'ST4 Input'!C40</f>
        <v xml:space="preserve"> Install Toilet</v>
      </c>
      <c r="D54" s="7">
        <f>'ST4 Input'!D40</f>
        <v>7</v>
      </c>
      <c r="E54" s="7">
        <f>'ST4 Input'!E40</f>
        <v>0</v>
      </c>
      <c r="F54" s="9"/>
      <c r="G54" s="19"/>
      <c r="H54" s="9"/>
      <c r="I54" s="9">
        <f t="shared" si="0"/>
        <v>42685.322916666664</v>
      </c>
      <c r="J54" s="17">
        <f t="shared" si="1"/>
        <v>0</v>
      </c>
      <c r="K54" s="17">
        <f t="shared" si="2"/>
        <v>1534.5000000000002</v>
      </c>
      <c r="L54" s="19"/>
      <c r="M54" s="9"/>
      <c r="N54" s="9">
        <f t="shared" si="8"/>
        <v>42685.322916666664</v>
      </c>
      <c r="O54" s="17">
        <f t="shared" si="3"/>
        <v>0</v>
      </c>
      <c r="P54" s="17">
        <f t="shared" si="4"/>
        <v>1534.5000000000002</v>
      </c>
      <c r="Q54" s="22"/>
      <c r="R54" s="8"/>
      <c r="S54" s="9">
        <f>IF(IF(R54,1,0),IF(IF(MOD((S53+TIME(0,D54,0)),1)&gt;D$1,1,0),IF(IF(MOD((S53+TIME(0,D54,0)),1)&lt;D$4,1,0),S53+TIME(0,D54,0),(MOD(S53+TIME(0,D54,0),1)-D$4)+D$1),"Under"),S53)</f>
        <v>42685.322916666664</v>
      </c>
      <c r="T54" s="8">
        <f>IF(M54,O53+D54,O53)</f>
        <v>0</v>
      </c>
      <c r="U54" s="17">
        <f>IF(M54,P53-D54,P53)</f>
        <v>1534.5000000000002</v>
      </c>
      <c r="V54" s="22"/>
      <c r="W54" s="8"/>
      <c r="X54" s="9">
        <f>IF(IF(W54,1,0),IF(IF(MOD((X53+TIME(0,D54,0)),1)&gt;D$1,1,0),IF(IF(MOD((X53+TIME(0,D54,0)),1)&lt;D$4,1,0),X53+TIME(0,D54,0),(MOD(X53+TIME(0,D54,0),1)-D$4)+D$1),"Under"),X53)</f>
        <v>42685.322916666664</v>
      </c>
      <c r="Y54" s="8">
        <f>IF(M54,O53+D54,O53)</f>
        <v>0</v>
      </c>
      <c r="Z54" s="17">
        <f>IF(M54,P53-D54,P53)</f>
        <v>1534.5000000000002</v>
      </c>
      <c r="AA54" s="22"/>
      <c r="AB54" s="8"/>
      <c r="AC54" s="9">
        <f>IF(IF(AB54,1,0),IF(IF(MOD((AC53+TIME(0,D54,0)),1)&gt;D$1,1,0),IF(IF(MOD((AC53+TIME(0,D54,0)),1)&lt;D$4,1,0),AC53+TIME(0,D54,0),(MOD(AC53+TIME(0,D54,0),1)-D$4)+D$1),"Under"),AC53)</f>
        <v>42685.322916666664</v>
      </c>
      <c r="AD54" s="8">
        <f>IF(AB54,AD53+D54,AD53)</f>
        <v>0</v>
      </c>
      <c r="AE54" s="17">
        <f>IF(AB54,AE53-D54,AE53)</f>
        <v>1534.5000000000002</v>
      </c>
      <c r="AF54" s="22"/>
      <c r="AG54" s="8"/>
      <c r="AH54" s="9">
        <f>IF(IF(AG54,1,0),IF(IF(MOD((AH53+TIME(0,D54,0)),1)&gt;D$1,1,0),IF(IF(MOD((AH53+TIME(0,D54,0)),1)&lt;D$4,1,0),AH53+TIME(0,D54,0),(MOD(AH53+TIME(0,D54,0),1)-D$4)+D$1),"Under"),AH53)</f>
        <v>42685.322916666664</v>
      </c>
      <c r="AI54" s="8">
        <f>IF(AG54,AI53+D54,AI53)</f>
        <v>0</v>
      </c>
      <c r="AJ54" s="17">
        <f>IF(AG54,AJ53-D54,AJ53)</f>
        <v>1534.5000000000002</v>
      </c>
      <c r="AK54" s="19"/>
      <c r="AL54" s="8"/>
      <c r="AM54" s="23">
        <f>IF(IF(AL54,1,0),IF(IF(MOD((AM53+TIME(0,D54,0)),1)&gt;D$1,1,0),IF(IF(MOD((AM53+TIME(0,D54,0)),1)&lt;D$4,1,0),AM53+TIME(0,D54,0),(MOD(AM53+TIME(0,D54,0),1)-D$4)+D$1),"Under"),AM53)</f>
        <v>42685.322916666664</v>
      </c>
      <c r="AN54" s="8">
        <f>IF(AL54,AN53+#REF!,AN53)</f>
        <v>0</v>
      </c>
      <c r="AO54" s="8">
        <f>IF(AL54,AO53-#REF!,AO53)</f>
        <v>1534.5000000000002</v>
      </c>
      <c r="AP54" s="19"/>
      <c r="AQ54" s="8"/>
      <c r="AR54" s="9">
        <f>IF(IF(AQ54,1,0),IF(IF(MOD((AR53+TIME(0,D54,0)),1)&gt;D$1,1,0),IF(IF(MOD((AR53+TIME(0,D54,0)),1)&lt;D$4,1,0),AR53+TIME(0,D54,0),(MOD(AR53+TIME(0,D54,0),1)-D$4)+D$1),"Under"),AR53)</f>
        <v>42685.322916666664</v>
      </c>
      <c r="AS54" s="8">
        <f>IF(AQ54,AS53+D54,AS53)</f>
        <v>0</v>
      </c>
      <c r="AT54" s="8">
        <f>IF(AQ54,AT53-D54,AT53)</f>
        <v>1534.5000000000002</v>
      </c>
      <c r="AV54" s="17"/>
      <c r="AW54" s="9">
        <f>IF(IF(AV54,1,0),IF(IF(MOD((AW53+TIME(0,D54,0)),1)&gt;D$1,1,0),IF(IF(MOD((AW53+TIME(0,D54,0)),1)&lt;D$4,1,0),AW53+TIME(0,D54,0),(MOD(AW53+TIME(0,D54,0),1)-D$4)+D$1),"Under"),AW53)</f>
        <v>42685.322916666664</v>
      </c>
      <c r="AX54" s="8">
        <f>IF(AV54,AX53+D54,AX53)</f>
        <v>0</v>
      </c>
      <c r="AY54" s="17">
        <f>IF(AV54,AY53-D54,AY53)</f>
        <v>1534.5000000000002</v>
      </c>
      <c r="AZ54"/>
      <c r="BA54" s="17"/>
      <c r="BB54" s="9">
        <f>IF(IF(BA54,1,0),IF(IF(MOD((BB53+TIME(0,D54,0)),1)&gt;D$1,1,0),IF(IF(MOD((BB53+TIME(0,D54,0)),1)&lt;D$4,1,0),BB53+TIME(0,D54,0),(MOD(BB53+TIME(0,D54,0),1)-D$4)+D$1),"Under"),BB53)</f>
        <v>42685.322916666664</v>
      </c>
      <c r="BC54" s="7">
        <f>IF(BA54,BC53+D54,BC53)</f>
        <v>0</v>
      </c>
      <c r="BD54" s="17">
        <f>IF(BA54,BD53-D54,BD53)</f>
        <v>1534.5000000000002</v>
      </c>
      <c r="BE54"/>
    </row>
    <row r="55" spans="1:57" x14ac:dyDescent="0.2">
      <c r="A55" s="7">
        <f>'ST4 Input'!A41</f>
        <v>4</v>
      </c>
      <c r="B55" s="7">
        <f>'ST4 Input'!B41</f>
        <v>4620</v>
      </c>
      <c r="C55" s="7" t="str">
        <f>'ST4 Input'!C41</f>
        <v xml:space="preserve"> "LP Test</v>
      </c>
      <c r="D55" s="7">
        <f>'ST4 Input'!D41</f>
        <v>25</v>
      </c>
      <c r="E55" s="7">
        <f>'ST4 Input'!E41</f>
        <v>0</v>
      </c>
      <c r="F55" s="9"/>
      <c r="G55" s="19"/>
      <c r="H55" s="9"/>
      <c r="I55" s="9">
        <f>IF(IF(H55,1,0),IF(IF(MOD((I54+TIME(0,D55,0)),1)&gt;D$1,1,0),IF(IF(MOD((I54+TIME(0,D55,0)),1)&lt;D$4,1,0),I54+TIME(0,D55,0),(MOD(I54+TIME(0,D55,0),1)-D$4)+D$1),"Under"),I54)</f>
        <v>42685.322916666664</v>
      </c>
      <c r="J55" s="17">
        <f t="shared" si="1"/>
        <v>0</v>
      </c>
      <c r="K55" s="17">
        <f t="shared" si="2"/>
        <v>1534.5000000000002</v>
      </c>
      <c r="L55" s="19"/>
      <c r="M55" s="9"/>
      <c r="N55" s="9">
        <f t="shared" si="8"/>
        <v>42685.322916666664</v>
      </c>
      <c r="O55" s="17">
        <f t="shared" si="3"/>
        <v>0</v>
      </c>
      <c r="P55" s="17">
        <f t="shared" si="4"/>
        <v>1534.5000000000002</v>
      </c>
      <c r="Q55" s="22"/>
      <c r="R55" s="8"/>
      <c r="S55" s="9">
        <f t="shared" ref="S55:S67" si="9">IF(IF(R55,1,0),IF(IF(MOD((S54+TIME(0,D55,0)),1)&gt;D$1,1,0),IF(IF(MOD((S54+TIME(0,D55,0)),1)&lt;D$4,1,0),S54+TIME(0,D55,0),(MOD(S54+TIME(0,D55,0),1)-D$4)+D$1),"Under"),S54)</f>
        <v>42685.322916666664</v>
      </c>
      <c r="T55" s="8">
        <f t="shared" ref="T55:T67" si="10">IF(M55,O54+D55,O54)</f>
        <v>0</v>
      </c>
      <c r="U55" s="17">
        <f t="shared" ref="U55:U67" si="11">IF(M55,P54-D55,P54)</f>
        <v>1534.5000000000002</v>
      </c>
      <c r="V55" s="22"/>
      <c r="W55" s="8"/>
      <c r="X55" s="9">
        <f>IF(IF(W55,1,0),IF(IF(MOD((X54+TIME(0,D55,0)),1)&gt;D$1,1,0),IF(IF(MOD((X54+TIME(0,D55,0)),1)&lt;D$4,1,0),X54+TIME(0,D55,0),(MOD(X54+TIME(0,D55,0),1)-D$4)+D$1),"Under"),X54)</f>
        <v>42685.322916666664</v>
      </c>
      <c r="Y55" s="8">
        <f>IF(M55,O54+D55,O54)</f>
        <v>0</v>
      </c>
      <c r="Z55" s="17">
        <f>IF(M55,P54-D55,P54)</f>
        <v>1534.5000000000002</v>
      </c>
      <c r="AA55" s="22"/>
      <c r="AB55" s="8"/>
      <c r="AC55" s="9">
        <f>IF(IF(AB55,1,0),IF(IF(MOD((AC54+TIME(0,D55,0)),1)&gt;D$1,1,0),IF(IF(MOD((AC54+TIME(0,D55,0)),1)&lt;D$4,1,0),AC54+TIME(0,D55,0),(MOD(AC54+TIME(0,D55,0),1)-D$4)+D$1),"Under"),AC54)</f>
        <v>42685.322916666664</v>
      </c>
      <c r="AD55" s="8">
        <f>IF(AB55,AD54+D55,AD54)</f>
        <v>0</v>
      </c>
      <c r="AE55" s="17">
        <f>IF(AB55,AE54-D55,AE54)</f>
        <v>1534.5000000000002</v>
      </c>
      <c r="AF55" s="22"/>
      <c r="AG55" s="8"/>
      <c r="AH55" s="9">
        <f>IF(IF(AG55,1,0),IF(IF(MOD((AH54+TIME(0,D55,0)),1)&gt;D$1,1,0),IF(IF(MOD((AH54+TIME(0,D55,0)),1)&lt;D$4,1,0),AH54+TIME(0,D55,0),(MOD(AH54+TIME(0,D55,0),1)-D$4)+D$1),"Under"),AH54)</f>
        <v>42685.322916666664</v>
      </c>
      <c r="AI55" s="8">
        <f>IF(AG55,AI54+D55,AI54)</f>
        <v>0</v>
      </c>
      <c r="AJ55" s="17">
        <f>IF(AG55,AJ54-D55,AJ54)</f>
        <v>1534.5000000000002</v>
      </c>
      <c r="AK55" s="19"/>
      <c r="AL55" s="8"/>
      <c r="AM55" s="23">
        <f>IF(IF(AL55,1,0),IF(IF(MOD((AM54+TIME(0,D55,0)),1)&gt;D$1,1,0),IF(IF(MOD((AM54+TIME(0,D55,0)),1)&lt;D$4,1,0),AM54+TIME(0,D55,0),(MOD(AM54+TIME(0,D55,0),1)-D$4)+D$1),"Under"),AM54)</f>
        <v>42685.322916666664</v>
      </c>
      <c r="AN55" s="8">
        <f>IF(AL55,AN54+#REF!,AN54)</f>
        <v>0</v>
      </c>
      <c r="AO55" s="8">
        <f>IF(AL55,AO54-#REF!,AO54)</f>
        <v>1534.5000000000002</v>
      </c>
      <c r="AP55" s="19"/>
      <c r="AQ55" s="8"/>
      <c r="AR55" s="9">
        <f>IF(IF(AQ55,1,0),IF(IF(MOD((AR54+TIME(0,D55,0)),1)&gt;D$1,1,0),IF(IF(MOD((AR54+TIME(0,D55,0)),1)&lt;D$4,1,0),AR54+TIME(0,D55,0),(MOD(AR54+TIME(0,D55,0),1)-D$4)+D$1),"Under"),AR54)</f>
        <v>42685.322916666664</v>
      </c>
      <c r="AS55" s="8">
        <f>IF(AQ55,AS54+D55,AS54)</f>
        <v>0</v>
      </c>
      <c r="AT55" s="8">
        <f>IF(AQ55,AT54-D55,AT54)</f>
        <v>1534.5000000000002</v>
      </c>
      <c r="AV55" s="17"/>
      <c r="AW55" s="9">
        <f>IF(IF(AV55,1,0),IF(IF(MOD((AW54+TIME(0,D55,0)),1)&gt;D$1,1,0),IF(IF(MOD((AW54+TIME(0,D55,0)),1)&lt;D$4,1,0),AW54+TIME(0,D55,0),(MOD(AW54+TIME(0,D55,0),1)-D$4)+D$1),"Under"),AW54)</f>
        <v>42685.322916666664</v>
      </c>
      <c r="AX55" s="8">
        <f>IF(AV55,AX54+D55,AX54)</f>
        <v>0</v>
      </c>
      <c r="AY55" s="17">
        <f>IF(AV55,AY54-D55,AY54)</f>
        <v>1534.5000000000002</v>
      </c>
      <c r="AZ55"/>
      <c r="BA55" s="17"/>
      <c r="BB55" s="9">
        <f>IF(IF(BA55,1,0),IF(IF(MOD((BB54+TIME(0,D55,0)),1)&gt;D$1,1,0),IF(IF(MOD((BB54+TIME(0,D55,0)),1)&lt;D$4,1,0),BB54+TIME(0,D55,0),(MOD(BB54+TIME(0,D55,0),1)-D$4)+D$1),"Under"),BB54)</f>
        <v>42685.322916666664</v>
      </c>
      <c r="BC55" s="7">
        <f>IF(BA55,BC54+D55,BC54)</f>
        <v>0</v>
      </c>
      <c r="BD55" s="17">
        <f>IF(BA55,BD54-D55,BD54)</f>
        <v>1534.5000000000002</v>
      </c>
      <c r="BE55"/>
    </row>
    <row r="56" spans="1:57" x14ac:dyDescent="0.2">
      <c r="A56" s="7">
        <f>'ST4 Input'!A42</f>
        <v>4</v>
      </c>
      <c r="B56" s="7">
        <f>'ST4 Input'!B42</f>
        <v>4650</v>
      </c>
      <c r="C56" s="7" t="str">
        <f>'ST4 Input'!C42</f>
        <v xml:space="preserve"> Install Entrance Door</v>
      </c>
      <c r="D56" s="7">
        <f>'ST4 Input'!D42</f>
        <v>7</v>
      </c>
      <c r="E56" s="7">
        <f>'ST4 Input'!E42</f>
        <v>0</v>
      </c>
      <c r="F56" s="9"/>
      <c r="G56" s="19"/>
      <c r="H56" s="9"/>
      <c r="I56" s="9">
        <f>IF(IF(H56,1,0),IF(IF(MOD((I55+TIME(0,D56,0)),1)&gt;D$1,1,0),IF(IF(MOD((I55+TIME(0,D56,0)),1)&lt;D$4,1,0),I55+TIME(0,D56,0),(MOD(I55+TIME(0,D56,0),1)-D$4)+D$1),"Under"),I55)</f>
        <v>42685.322916666664</v>
      </c>
      <c r="J56" s="17">
        <f t="shared" si="1"/>
        <v>0</v>
      </c>
      <c r="K56" s="17">
        <f t="shared" si="2"/>
        <v>1534.5000000000002</v>
      </c>
      <c r="L56" s="19"/>
      <c r="M56" s="9"/>
      <c r="N56" s="9">
        <f t="shared" si="8"/>
        <v>42685.322916666664</v>
      </c>
      <c r="O56" s="17">
        <f t="shared" si="3"/>
        <v>0</v>
      </c>
      <c r="P56" s="17">
        <f t="shared" si="4"/>
        <v>1534.5000000000002</v>
      </c>
      <c r="Q56" s="22"/>
      <c r="R56" s="8"/>
      <c r="S56" s="9">
        <f t="shared" si="9"/>
        <v>42685.322916666664</v>
      </c>
      <c r="T56" s="8">
        <f t="shared" si="10"/>
        <v>0</v>
      </c>
      <c r="U56" s="17">
        <f t="shared" si="11"/>
        <v>1534.5000000000002</v>
      </c>
      <c r="V56" s="22"/>
      <c r="W56" s="8"/>
      <c r="X56" s="9">
        <f>IF(IF(W56,1,0),IF(IF(MOD((X55+TIME(0,D56,0)),1)&gt;D$1,1,0),IF(IF(MOD((X55+TIME(0,D56,0)),1)&lt;D$4,1,0),X55+TIME(0,D56,0),(MOD(X55+TIME(0,D56,0),1)-D$4)+D$1),"Under"),X55)</f>
        <v>42685.322916666664</v>
      </c>
      <c r="Y56" s="8">
        <f>IF(M56,O55+D56,O55)</f>
        <v>0</v>
      </c>
      <c r="Z56" s="17">
        <f>IF(M56,P55-D56,P55)</f>
        <v>1534.5000000000002</v>
      </c>
      <c r="AA56" s="22"/>
      <c r="AB56" s="8"/>
      <c r="AC56" s="9">
        <f>IF(IF(AB56,1,0),IF(IF(MOD((AC55+TIME(0,D56,0)),1)&gt;D$1,1,0),IF(IF(MOD((AC55+TIME(0,D56,0)),1)&lt;D$4,1,0),AC55+TIME(0,D56,0),(MOD(AC55+TIME(0,D56,0),1)-D$4)+D$1),"Under"),AC55)</f>
        <v>42685.322916666664</v>
      </c>
      <c r="AD56" s="8">
        <f>IF(AB56,AD55+D56,AD55)</f>
        <v>0</v>
      </c>
      <c r="AE56" s="17">
        <f>IF(AB56,AE55-D56,AE55)</f>
        <v>1534.5000000000002</v>
      </c>
      <c r="AF56" s="22"/>
      <c r="AG56" s="8"/>
      <c r="AH56" s="9">
        <f>IF(IF(AG56,1,0),IF(IF(MOD((AH55+TIME(0,D56,0)),1)&gt;D$1,1,0),IF(IF(MOD((AH55+TIME(0,D56,0)),1)&lt;D$4,1,0),AH55+TIME(0,D56,0),(MOD(AH55+TIME(0,D56,0),1)-D$4)+D$1),"Under"),AH55)</f>
        <v>42685.322916666664</v>
      </c>
      <c r="AI56" s="8">
        <f>IF(AG56,AI55+D56,AI55)</f>
        <v>0</v>
      </c>
      <c r="AJ56" s="17">
        <f>IF(AG56,AJ55-D56,AJ55)</f>
        <v>1534.5000000000002</v>
      </c>
      <c r="AK56" s="19"/>
      <c r="AL56" s="8"/>
      <c r="AM56" s="23">
        <f>IF(IF(AL56,1,0),IF(IF(MOD((AM55+TIME(0,D56,0)),1)&gt;D$1,1,0),IF(IF(MOD((AM55+TIME(0,D56,0)),1)&lt;D$4,1,0),AM55+TIME(0,D56,0),(MOD(AM55+TIME(0,D56,0),1)-D$4)+D$1),"Under"),AM55)</f>
        <v>42685.322916666664</v>
      </c>
      <c r="AN56" s="8">
        <f>IF(AL56,AN55+#REF!,AN55)</f>
        <v>0</v>
      </c>
      <c r="AO56" s="8">
        <f>IF(AL56,AO55-#REF!,AO55)</f>
        <v>1534.5000000000002</v>
      </c>
      <c r="AP56" s="19"/>
      <c r="AQ56" s="8"/>
      <c r="AR56" s="9">
        <f>IF(IF(AQ56,1,0),IF(IF(MOD((AR55+TIME(0,D56,0)),1)&gt;D$1,1,0),IF(IF(MOD((AR55+TIME(0,D56,0)),1)&lt;D$4,1,0),AR55+TIME(0,D56,0),(MOD(AR55+TIME(0,D56,0),1)-D$4)+D$1),"Under"),AR55)</f>
        <v>42685.322916666664</v>
      </c>
      <c r="AS56" s="8">
        <f>IF(AQ56,AS55+D56,AS55)</f>
        <v>0</v>
      </c>
      <c r="AT56" s="8">
        <f>IF(AQ56,AT55-D56,AT55)</f>
        <v>1534.5000000000002</v>
      </c>
      <c r="AV56" s="17"/>
      <c r="AW56" s="9">
        <f>IF(IF(AV56,1,0),IF(IF(MOD((AW55+TIME(0,D56,0)),1)&gt;D$1,1,0),IF(IF(MOD((AW55+TIME(0,D56,0)),1)&lt;D$4,1,0),AW55+TIME(0,D56,0),(MOD(AW55+TIME(0,D56,0),1)-D$4)+D$1),"Under"),AW55)</f>
        <v>42685.322916666664</v>
      </c>
      <c r="AX56" s="8">
        <f>IF(AV56,AX55+D56,AX55)</f>
        <v>0</v>
      </c>
      <c r="AY56" s="17">
        <f>IF(AV56,AY55-D56,AY55)</f>
        <v>1534.5000000000002</v>
      </c>
      <c r="AZ56"/>
      <c r="BA56" s="17"/>
      <c r="BB56" s="9">
        <f>IF(IF(BA56,1,0),IF(IF(MOD((BB55+TIME(0,D56,0)),1)&gt;D$1,1,0),IF(IF(MOD((BB55+TIME(0,D56,0)),1)&lt;D$4,1,0),BB55+TIME(0,D56,0),(MOD(BB55+TIME(0,D56,0),1)-D$4)+D$1),"Under"),BB55)</f>
        <v>42685.322916666664</v>
      </c>
      <c r="BC56" s="7">
        <f>IF(BA56,BC55+D56,BC55)</f>
        <v>0</v>
      </c>
      <c r="BD56" s="17">
        <f>IF(BA56,BD55-D56,BD55)</f>
        <v>1534.5000000000002</v>
      </c>
      <c r="BE56"/>
    </row>
    <row r="57" spans="1:57" x14ac:dyDescent="0.2">
      <c r="A57" s="7">
        <f>'ST4 Input'!A43</f>
        <v>4</v>
      </c>
      <c r="B57" s="7">
        <f>'ST4 Input'!B43</f>
        <v>4670</v>
      </c>
      <c r="C57" s="7" t="str">
        <f>'ST4 Input'!C43</f>
        <v xml:space="preserve"> Grab Handle Entrance Door</v>
      </c>
      <c r="D57" s="7">
        <f>'ST4 Input'!D43</f>
        <v>5</v>
      </c>
      <c r="E57" s="7">
        <f>'ST4 Input'!E43</f>
        <v>0</v>
      </c>
      <c r="F57" s="9"/>
      <c r="G57" s="19"/>
      <c r="H57" s="9"/>
      <c r="I57" s="9">
        <f t="shared" si="0"/>
        <v>42685.322916666664</v>
      </c>
      <c r="J57" s="17">
        <f t="shared" si="1"/>
        <v>0</v>
      </c>
      <c r="K57" s="17">
        <f t="shared" si="2"/>
        <v>1534.5000000000002</v>
      </c>
      <c r="L57" s="19"/>
      <c r="M57" s="9"/>
      <c r="N57" s="9">
        <f t="shared" si="8"/>
        <v>42685.322916666664</v>
      </c>
      <c r="O57" s="17">
        <f t="shared" si="3"/>
        <v>0</v>
      </c>
      <c r="P57" s="17">
        <f t="shared" si="4"/>
        <v>1534.5000000000002</v>
      </c>
      <c r="Q57" s="22"/>
      <c r="R57" s="8"/>
      <c r="S57" s="9">
        <f t="shared" si="9"/>
        <v>42685.322916666664</v>
      </c>
      <c r="T57" s="8">
        <f t="shared" si="10"/>
        <v>0</v>
      </c>
      <c r="U57" s="17">
        <f t="shared" si="11"/>
        <v>1534.5000000000002</v>
      </c>
      <c r="V57" s="22"/>
      <c r="W57" s="8"/>
      <c r="X57" s="9">
        <f>IF(IF(W57,1,0),IF(IF(MOD((X56+TIME(0,D57,0)),1)&gt;D$1,1,0),IF(IF(MOD((X56+TIME(0,D57,0)),1)&lt;D$4,1,0),X56+TIME(0,D57,0),(MOD(X56+TIME(0,D57,0),1)-D$4)+D$1),"Under"),X56)</f>
        <v>42685.322916666664</v>
      </c>
      <c r="Y57" s="8">
        <f>IF(M57,O56+D57,O56)</f>
        <v>0</v>
      </c>
      <c r="Z57" s="17">
        <f>IF(M57,P56-D57,P56)</f>
        <v>1534.5000000000002</v>
      </c>
      <c r="AA57" s="22"/>
      <c r="AB57" s="8"/>
      <c r="AC57" s="9">
        <f>IF(IF(AB57,1,0),IF(IF(MOD((AC56+TIME(0,D57,0)),1)&gt;D$1,1,0),IF(IF(MOD((AC56+TIME(0,D57,0)),1)&lt;D$4,1,0),AC56+TIME(0,D57,0),(MOD(AC56+TIME(0,D57,0),1)-D$4)+D$1),"Under"),AC56)</f>
        <v>42685.322916666664</v>
      </c>
      <c r="AD57" s="8">
        <f>IF(AB57,AD56+D57,AD56)</f>
        <v>0</v>
      </c>
      <c r="AE57" s="17">
        <f>IF(AB57,AE56-D57,AE56)</f>
        <v>1534.5000000000002</v>
      </c>
      <c r="AF57" s="22"/>
      <c r="AG57" s="8"/>
      <c r="AH57" s="9">
        <f>IF(IF(AG57,1,0),IF(IF(MOD((AH56+TIME(0,D57,0)),1)&gt;D$1,1,0),IF(IF(MOD((AH56+TIME(0,D57,0)),1)&lt;D$4,1,0),AH56+TIME(0,D57,0),(MOD(AH56+TIME(0,D57,0),1)-D$4)+D$1),"Under"),AH56)</f>
        <v>42685.322916666664</v>
      </c>
      <c r="AI57" s="8">
        <f>IF(AG57,AI56+D57,AI56)</f>
        <v>0</v>
      </c>
      <c r="AJ57" s="17">
        <f>IF(AG57,AJ56-D57,AJ56)</f>
        <v>1534.5000000000002</v>
      </c>
      <c r="AK57" s="19"/>
      <c r="AL57" s="8"/>
      <c r="AM57" s="23">
        <f>IF(IF(AL57,1,0),IF(IF(MOD((AM56+TIME(0,D57,0)),1)&gt;D$1,1,0),IF(IF(MOD((AM56+TIME(0,D57,0)),1)&lt;D$4,1,0),AM56+TIME(0,D57,0),(MOD(AM56+TIME(0,D57,0),1)-D$4)+D$1),"Under"),AM56)</f>
        <v>42685.322916666664</v>
      </c>
      <c r="AN57" s="8">
        <f>IF(AL57,AN56+#REF!,AN56)</f>
        <v>0</v>
      </c>
      <c r="AO57" s="8">
        <f>IF(AL57,AO56-#REF!,AO56)</f>
        <v>1534.5000000000002</v>
      </c>
      <c r="AP57" s="19"/>
      <c r="AQ57" s="8"/>
      <c r="AR57" s="9">
        <f>IF(IF(AQ57,1,0),IF(IF(MOD((AR56+TIME(0,D57,0)),1)&gt;D$1,1,0),IF(IF(MOD((AR56+TIME(0,D57,0)),1)&lt;D$4,1,0),AR56+TIME(0,D57,0),(MOD(AR56+TIME(0,D57,0),1)-D$4)+D$1),"Under"),AR56)</f>
        <v>42685.322916666664</v>
      </c>
      <c r="AS57" s="8">
        <f>IF(AQ57,AS56+D57,AS56)</f>
        <v>0</v>
      </c>
      <c r="AT57" s="8">
        <f>IF(AQ57,AT56-D57,AT56)</f>
        <v>1534.5000000000002</v>
      </c>
      <c r="AV57" s="17"/>
      <c r="AW57" s="9">
        <f>IF(IF(AV57,1,0),IF(IF(MOD((AW56+TIME(0,D57,0)),1)&gt;D$1,1,0),IF(IF(MOD((AW56+TIME(0,D57,0)),1)&lt;D$4,1,0),AW56+TIME(0,D57,0),(MOD(AW56+TIME(0,D57,0),1)-D$4)+D$1),"Under"),AW56)</f>
        <v>42685.322916666664</v>
      </c>
      <c r="AX57" s="8">
        <f>IF(AV57,AX56+D57,AX56)</f>
        <v>0</v>
      </c>
      <c r="AY57" s="17">
        <f>IF(AV57,AY56-D57,AY56)</f>
        <v>1534.5000000000002</v>
      </c>
      <c r="AZ57"/>
      <c r="BA57" s="17"/>
      <c r="BB57" s="9">
        <f>IF(IF(BA57,1,0),IF(IF(MOD((BB56+TIME(0,D57,0)),1)&gt;D$1,1,0),IF(IF(MOD((BB56+TIME(0,D57,0)),1)&lt;D$4,1,0),BB56+TIME(0,D57,0),(MOD(BB56+TIME(0,D57,0),1)-D$4)+D$1),"Under"),BB56)</f>
        <v>42685.322916666664</v>
      </c>
      <c r="BC57" s="7">
        <f>IF(BA57,BC56+D57,BC56)</f>
        <v>0</v>
      </c>
      <c r="BD57" s="17">
        <f>IF(BA57,BD56-D57,BD56)</f>
        <v>1534.5000000000002</v>
      </c>
      <c r="BE57"/>
    </row>
    <row r="58" spans="1:57" x14ac:dyDescent="0.2">
      <c r="A58" s="7">
        <f>'ST4 Input'!A44</f>
        <v>4</v>
      </c>
      <c r="B58" s="7">
        <f>'ST4 Input'!B44</f>
        <v>4680</v>
      </c>
      <c r="C58" s="7" t="str">
        <f>'ST4 Input'!C44</f>
        <v xml:space="preserve"> Trim Entrance Door</v>
      </c>
      <c r="D58" s="7">
        <f>'ST4 Input'!D44</f>
        <v>20</v>
      </c>
      <c r="E58" s="7">
        <f>'ST4 Input'!E44</f>
        <v>0</v>
      </c>
      <c r="F58" s="9"/>
      <c r="G58" s="19"/>
      <c r="H58" s="9"/>
      <c r="I58" s="9">
        <f t="shared" si="0"/>
        <v>42685.322916666664</v>
      </c>
      <c r="J58" s="17">
        <f t="shared" si="1"/>
        <v>0</v>
      </c>
      <c r="K58" s="17">
        <f t="shared" si="2"/>
        <v>1534.5000000000002</v>
      </c>
      <c r="L58" s="19"/>
      <c r="M58" s="9"/>
      <c r="N58" s="9">
        <f t="shared" si="8"/>
        <v>42685.322916666664</v>
      </c>
      <c r="O58" s="17">
        <f t="shared" si="3"/>
        <v>0</v>
      </c>
      <c r="P58" s="17">
        <f t="shared" si="4"/>
        <v>1534.5000000000002</v>
      </c>
      <c r="Q58" s="22"/>
      <c r="R58" s="8"/>
      <c r="S58" s="9">
        <f t="shared" si="9"/>
        <v>42685.322916666664</v>
      </c>
      <c r="T58" s="8">
        <f t="shared" si="10"/>
        <v>0</v>
      </c>
      <c r="U58" s="17">
        <f t="shared" si="11"/>
        <v>1534.5000000000002</v>
      </c>
      <c r="V58" s="22"/>
      <c r="W58" s="8"/>
      <c r="X58" s="9">
        <f>IF(IF(W58,1,0),IF(IF(MOD((X57+TIME(0,D58,0)),1)&gt;D$1,1,0),IF(IF(MOD((X57+TIME(0,D58,0)),1)&lt;D$4,1,0),X57+TIME(0,D58,0),(MOD(X57+TIME(0,D58,0),1)-D$4)+D$1),"Under"),X57)</f>
        <v>42685.322916666664</v>
      </c>
      <c r="Y58" s="8">
        <f>IF(M58,O57+D58,O57)</f>
        <v>0</v>
      </c>
      <c r="Z58" s="17">
        <f>IF(M58,P57-D58,P57)</f>
        <v>1534.5000000000002</v>
      </c>
      <c r="AA58" s="22"/>
      <c r="AB58" s="8"/>
      <c r="AC58" s="9">
        <f>IF(IF(AB58,1,0),IF(IF(MOD((AC57+TIME(0,D58,0)),1)&gt;D$1,1,0),IF(IF(MOD((AC57+TIME(0,D58,0)),1)&lt;D$4,1,0),AC57+TIME(0,D58,0),(MOD(AC57+TIME(0,D58,0),1)-D$4)+D$1),"Under"),AC57)</f>
        <v>42685.322916666664</v>
      </c>
      <c r="AD58" s="8">
        <f>IF(AB58,AD57+D58,AD57)</f>
        <v>0</v>
      </c>
      <c r="AE58" s="17">
        <f>IF(AB58,AE57-D58,AE57)</f>
        <v>1534.5000000000002</v>
      </c>
      <c r="AF58" s="22"/>
      <c r="AG58" s="8"/>
      <c r="AH58" s="9">
        <f>IF(IF(AG58,1,0),IF(IF(MOD((AH57+TIME(0,D58,0)),1)&gt;D$1,1,0),IF(IF(MOD((AH57+TIME(0,D58,0)),1)&lt;D$4,1,0),AH57+TIME(0,D58,0),(MOD(AH57+TIME(0,D58,0),1)-D$4)+D$1),"Under"),AH57)</f>
        <v>42685.322916666664</v>
      </c>
      <c r="AI58" s="8">
        <f>IF(AG58,AI57+D58,AI57)</f>
        <v>0</v>
      </c>
      <c r="AJ58" s="17">
        <f>IF(AG58,AJ57-D58,AJ57)</f>
        <v>1534.5000000000002</v>
      </c>
      <c r="AK58" s="19"/>
      <c r="AL58" s="8"/>
      <c r="AM58" s="23">
        <f>IF(IF(AL58,1,0),IF(IF(MOD((AM57+TIME(0,D58,0)),1)&gt;D$1,1,0),IF(IF(MOD((AM57+TIME(0,D58,0)),1)&lt;D$4,1,0),AM57+TIME(0,D58,0),(MOD(AM57+TIME(0,D58,0),1)-D$4)+D$1),"Under"),AM57)</f>
        <v>42685.322916666664</v>
      </c>
      <c r="AN58" s="8">
        <f>IF(AL58,AN57+#REF!,AN57)</f>
        <v>0</v>
      </c>
      <c r="AO58" s="8">
        <f>IF(AL58,AO57-#REF!,AO57)</f>
        <v>1534.5000000000002</v>
      </c>
      <c r="AP58" s="19"/>
      <c r="AQ58" s="8"/>
      <c r="AR58" s="9">
        <f>IF(IF(AQ58,1,0),IF(IF(MOD((AR57+TIME(0,D58,0)),1)&gt;D$1,1,0),IF(IF(MOD((AR57+TIME(0,D58,0)),1)&lt;D$4,1,0),AR57+TIME(0,D58,0),(MOD(AR57+TIME(0,D58,0),1)-D$4)+D$1),"Under"),AR57)</f>
        <v>42685.322916666664</v>
      </c>
      <c r="AS58" s="8">
        <f>IF(AQ58,AS57+D58,AS57)</f>
        <v>0</v>
      </c>
      <c r="AT58" s="8">
        <f>IF(AQ58,AT57-D58,AT57)</f>
        <v>1534.5000000000002</v>
      </c>
      <c r="AV58" s="17"/>
      <c r="AW58" s="9">
        <f>IF(IF(AV58,1,0),IF(IF(MOD((AW57+TIME(0,D58,0)),1)&gt;D$1,1,0),IF(IF(MOD((AW57+TIME(0,D58,0)),1)&lt;D$4,1,0),AW57+TIME(0,D58,0),(MOD(AW57+TIME(0,D58,0),1)-D$4)+D$1),"Under"),AW57)</f>
        <v>42685.322916666664</v>
      </c>
      <c r="AX58" s="8">
        <f>IF(AV58,AX57+D58,AX57)</f>
        <v>0</v>
      </c>
      <c r="AY58" s="17">
        <f>IF(AV58,AY57-D58,AY57)</f>
        <v>1534.5000000000002</v>
      </c>
      <c r="AZ58"/>
      <c r="BA58" s="17"/>
      <c r="BB58" s="9">
        <f>IF(IF(BA58,1,0),IF(IF(MOD((BB57+TIME(0,D58,0)),1)&gt;D$1,1,0),IF(IF(MOD((BB57+TIME(0,D58,0)),1)&lt;D$4,1,0),BB57+TIME(0,D58,0),(MOD(BB57+TIME(0,D58,0),1)-D$4)+D$1),"Under"),BB57)</f>
        <v>42685.322916666664</v>
      </c>
      <c r="BC58" s="7">
        <f>IF(BA58,BC57+D58,BC57)</f>
        <v>0</v>
      </c>
      <c r="BD58" s="17">
        <f>IF(BA58,BD57-D58,BD57)</f>
        <v>1534.5000000000002</v>
      </c>
      <c r="BE58"/>
    </row>
    <row r="59" spans="1:57" x14ac:dyDescent="0.2">
      <c r="A59" s="7">
        <f>'ST4 Input'!A45</f>
        <v>4</v>
      </c>
      <c r="B59" s="7">
        <f>'ST4 Input'!B45</f>
        <v>4690</v>
      </c>
      <c r="C59" s="7" t="str">
        <f>'ST4 Input'!C45</f>
        <v xml:space="preserve"> Refer Panels</v>
      </c>
      <c r="D59" s="7">
        <f>'ST4 Input'!D45</f>
        <v>5</v>
      </c>
      <c r="E59" s="7">
        <f>'ST4 Input'!E45</f>
        <v>0</v>
      </c>
      <c r="F59" s="9"/>
      <c r="G59" s="19"/>
      <c r="H59" s="9"/>
      <c r="I59" s="9">
        <f t="shared" si="0"/>
        <v>42685.322916666664</v>
      </c>
      <c r="J59" s="17">
        <f t="shared" si="1"/>
        <v>0</v>
      </c>
      <c r="K59" s="17">
        <f t="shared" si="2"/>
        <v>1534.5000000000002</v>
      </c>
      <c r="L59" s="19"/>
      <c r="M59" s="9"/>
      <c r="N59" s="9">
        <f t="shared" si="8"/>
        <v>42685.322916666664</v>
      </c>
      <c r="O59" s="17">
        <f t="shared" si="3"/>
        <v>0</v>
      </c>
      <c r="P59" s="17">
        <f t="shared" si="4"/>
        <v>1534.5000000000002</v>
      </c>
      <c r="Q59" s="22"/>
      <c r="R59" s="8"/>
      <c r="S59" s="9">
        <f t="shared" si="9"/>
        <v>42685.322916666664</v>
      </c>
      <c r="T59" s="8">
        <f t="shared" si="10"/>
        <v>0</v>
      </c>
      <c r="U59" s="17">
        <f t="shared" si="11"/>
        <v>1534.5000000000002</v>
      </c>
      <c r="V59" s="22"/>
      <c r="W59" s="8"/>
      <c r="X59" s="9">
        <f>IF(IF(W59,1,0),IF(IF(MOD((X58+TIME(0,D59,0)),1)&gt;D$1,1,0),IF(IF(MOD((X58+TIME(0,D59,0)),1)&lt;D$4,1,0),X58+TIME(0,D59,0),(MOD(X58+TIME(0,D59,0),1)-D$4)+D$1),"Under"),X58)</f>
        <v>42685.322916666664</v>
      </c>
      <c r="Y59" s="8">
        <f>IF(M59,O58+D59,O58)</f>
        <v>0</v>
      </c>
      <c r="Z59" s="17">
        <f>IF(M59,P58-D59,P58)</f>
        <v>1534.5000000000002</v>
      </c>
      <c r="AA59" s="22"/>
      <c r="AB59" s="8"/>
      <c r="AC59" s="9">
        <f>IF(IF(AB59,1,0),IF(IF(MOD((AC58+TIME(0,D59,0)),1)&gt;D$1,1,0),IF(IF(MOD((AC58+TIME(0,D59,0)),1)&lt;D$4,1,0),AC58+TIME(0,D59,0),(MOD(AC58+TIME(0,D59,0),1)-D$4)+D$1),"Under"),AC58)</f>
        <v>42685.322916666664</v>
      </c>
      <c r="AD59" s="8">
        <f>IF(AB59,AD58+D59,AD58)</f>
        <v>0</v>
      </c>
      <c r="AE59" s="17">
        <f>IF(AB59,AE58-D59,AE58)</f>
        <v>1534.5000000000002</v>
      </c>
      <c r="AF59" s="22"/>
      <c r="AG59" s="8"/>
      <c r="AH59" s="9">
        <f>IF(IF(AG59,1,0),IF(IF(MOD((AH58+TIME(0,D59,0)),1)&gt;D$1,1,0),IF(IF(MOD((AH58+TIME(0,D59,0)),1)&lt;D$4,1,0),AH58+TIME(0,D59,0),(MOD(AH58+TIME(0,D59,0),1)-D$4)+D$1),"Under"),AH58)</f>
        <v>42685.322916666664</v>
      </c>
      <c r="AI59" s="8">
        <f>IF(AG59,AI58+D59,AI58)</f>
        <v>0</v>
      </c>
      <c r="AJ59" s="17">
        <f>IF(AG59,AJ58-D59,AJ58)</f>
        <v>1534.5000000000002</v>
      </c>
      <c r="AK59" s="19"/>
      <c r="AL59" s="8"/>
      <c r="AM59" s="23">
        <f>IF(IF(AL59,1,0),IF(IF(MOD((AM58+TIME(0,D59,0)),1)&gt;D$1,1,0),IF(IF(MOD((AM58+TIME(0,D59,0)),1)&lt;D$4,1,0),AM58+TIME(0,D59,0),(MOD(AM58+TIME(0,D59,0),1)-D$4)+D$1),"Under"),AM58)</f>
        <v>42685.322916666664</v>
      </c>
      <c r="AN59" s="8">
        <f>IF(AL59,AN58+#REF!,AN58)</f>
        <v>0</v>
      </c>
      <c r="AO59" s="8">
        <f>IF(AL59,AO58-#REF!,AO58)</f>
        <v>1534.5000000000002</v>
      </c>
      <c r="AP59" s="19"/>
      <c r="AQ59" s="8"/>
      <c r="AR59" s="9">
        <f>IF(IF(AQ59,1,0),IF(IF(MOD((AR58+TIME(0,D59,0)),1)&gt;D$1,1,0),IF(IF(MOD((AR58+TIME(0,D59,0)),1)&lt;D$4,1,0),AR58+TIME(0,D59,0),(MOD(AR58+TIME(0,D59,0),1)-D$4)+D$1),"Under"),AR58)</f>
        <v>42685.322916666664</v>
      </c>
      <c r="AS59" s="8">
        <f>IF(AQ59,AS58+D59,AS58)</f>
        <v>0</v>
      </c>
      <c r="AT59" s="8">
        <f>IF(AQ59,AT58-D59,AT58)</f>
        <v>1534.5000000000002</v>
      </c>
      <c r="AV59" s="17"/>
      <c r="AW59" s="9">
        <f>IF(IF(AV59,1,0),IF(IF(MOD((AW58+TIME(0,D59,0)),1)&gt;D$1,1,0),IF(IF(MOD((AW58+TIME(0,D59,0)),1)&lt;D$4,1,0),AW58+TIME(0,D59,0),(MOD(AW58+TIME(0,D59,0),1)-D$4)+D$1),"Under"),AW58)</f>
        <v>42685.322916666664</v>
      </c>
      <c r="AX59" s="8">
        <f>IF(AV59,AX58+D59,AX58)</f>
        <v>0</v>
      </c>
      <c r="AY59" s="17">
        <f>IF(AV59,AY58-D59,AY58)</f>
        <v>1534.5000000000002</v>
      </c>
      <c r="AZ59"/>
      <c r="BA59" s="17"/>
      <c r="BB59" s="9">
        <f>IF(IF(BA59,1,0),IF(IF(MOD((BB58+TIME(0,D59,0)),1)&gt;D$1,1,0),IF(IF(MOD((BB58+TIME(0,D59,0)),1)&lt;D$4,1,0),BB58+TIME(0,D59,0),(MOD(BB58+TIME(0,D59,0),1)-D$4)+D$1),"Under"),BB58)</f>
        <v>42685.322916666664</v>
      </c>
      <c r="BC59" s="7">
        <f>IF(BA59,BC58+D59,BC58)</f>
        <v>0</v>
      </c>
      <c r="BD59" s="17">
        <f>IF(BA59,BD58-D59,BD58)</f>
        <v>1534.5000000000002</v>
      </c>
      <c r="BE59"/>
    </row>
    <row r="60" spans="1:57" x14ac:dyDescent="0.2">
      <c r="A60" s="7">
        <f>'ST4 Input'!A46</f>
        <v>4</v>
      </c>
      <c r="B60" s="7">
        <f>'ST4 Input'!B46</f>
        <v>4700</v>
      </c>
      <c r="C60" s="7" t="str">
        <f>'ST4 Input'!C46</f>
        <v xml:space="preserve"> Awning cradle                                                             </v>
      </c>
      <c r="D60" s="7">
        <f>'ST4 Input'!D46</f>
        <v>5</v>
      </c>
      <c r="E60" s="7">
        <f>'ST4 Input'!E46</f>
        <v>0</v>
      </c>
      <c r="F60" s="9"/>
      <c r="G60" s="19"/>
      <c r="H60" s="9"/>
      <c r="I60" s="9">
        <f t="shared" si="0"/>
        <v>42685.322916666664</v>
      </c>
      <c r="J60" s="17">
        <f t="shared" si="1"/>
        <v>0</v>
      </c>
      <c r="K60" s="17">
        <f t="shared" si="2"/>
        <v>1534.5000000000002</v>
      </c>
      <c r="L60" s="19"/>
      <c r="M60" s="9"/>
      <c r="N60" s="9">
        <f t="shared" si="8"/>
        <v>42685.322916666664</v>
      </c>
      <c r="O60" s="17">
        <f t="shared" si="3"/>
        <v>0</v>
      </c>
      <c r="P60" s="17">
        <f t="shared" si="4"/>
        <v>1534.5000000000002</v>
      </c>
      <c r="Q60" s="22"/>
      <c r="R60" s="8"/>
      <c r="S60" s="9">
        <f t="shared" si="9"/>
        <v>42685.322916666664</v>
      </c>
      <c r="T60" s="8">
        <f t="shared" si="10"/>
        <v>0</v>
      </c>
      <c r="U60" s="17">
        <f t="shared" si="11"/>
        <v>1534.5000000000002</v>
      </c>
      <c r="V60" s="22"/>
      <c r="W60" s="8"/>
      <c r="X60" s="9">
        <f>IF(IF(W60,1,0),IF(IF(MOD((X59+TIME(0,D60,0)),1)&gt;D$1,1,0),IF(IF(MOD((X59+TIME(0,D60,0)),1)&lt;D$4,1,0),X59+TIME(0,D60,0),(MOD(X59+TIME(0,D60,0),1)-D$4)+D$1),"Under"),X59)</f>
        <v>42685.322916666664</v>
      </c>
      <c r="Y60" s="8">
        <f>IF(M60,O59+D60,O59)</f>
        <v>0</v>
      </c>
      <c r="Z60" s="17">
        <f>IF(M60,P59-D60,P59)</f>
        <v>1534.5000000000002</v>
      </c>
      <c r="AA60" s="22"/>
      <c r="AB60" s="8"/>
      <c r="AC60" s="9">
        <f>IF(IF(AB60,1,0),IF(IF(MOD((AC59+TIME(0,D60,0)),1)&gt;D$1,1,0),IF(IF(MOD((AC59+TIME(0,D60,0)),1)&lt;D$4,1,0),AC59+TIME(0,D60,0),(MOD(AC59+TIME(0,D60,0),1)-D$4)+D$1),"Under"),AC59)</f>
        <v>42685.322916666664</v>
      </c>
      <c r="AD60" s="8">
        <f>IF(AB60,AD59+D60,AD59)</f>
        <v>0</v>
      </c>
      <c r="AE60" s="17">
        <f>IF(AB60,AE59-D60,AE59)</f>
        <v>1534.5000000000002</v>
      </c>
      <c r="AF60" s="22"/>
      <c r="AG60" s="8"/>
      <c r="AH60" s="9">
        <f>IF(IF(AG60,1,0),IF(IF(MOD((AH59+TIME(0,D60,0)),1)&gt;D$1,1,0),IF(IF(MOD((AH59+TIME(0,D60,0)),1)&lt;D$4,1,0),AH59+TIME(0,D60,0),(MOD(AH59+TIME(0,D60,0),1)-D$4)+D$1),"Under"),AH59)</f>
        <v>42685.322916666664</v>
      </c>
      <c r="AI60" s="8">
        <f>IF(AG60,AI59+D60,AI59)</f>
        <v>0</v>
      </c>
      <c r="AJ60" s="17">
        <f>IF(AG60,AJ59-D60,AJ59)</f>
        <v>1534.5000000000002</v>
      </c>
      <c r="AK60" s="19"/>
      <c r="AL60" s="8"/>
      <c r="AM60" s="23">
        <f>IF(IF(AL60,1,0),IF(IF(MOD((AM59+TIME(0,D60,0)),1)&gt;D$1,1,0),IF(IF(MOD((AM59+TIME(0,D60,0)),1)&lt;D$4,1,0),AM59+TIME(0,D60,0),(MOD(AM59+TIME(0,D60,0),1)-D$4)+D$1),"Under"),AM59)</f>
        <v>42685.322916666664</v>
      </c>
      <c r="AN60" s="8">
        <f>IF(AL60,AN59+#REF!,AN59)</f>
        <v>0</v>
      </c>
      <c r="AO60" s="8">
        <f>IF(AL60,AO59-#REF!,AO59)</f>
        <v>1534.5000000000002</v>
      </c>
      <c r="AP60" s="19"/>
      <c r="AQ60" s="8"/>
      <c r="AR60" s="9">
        <f>IF(IF(AQ60,1,0),IF(IF(MOD((AR59+TIME(0,D60,0)),1)&gt;D$1,1,0),IF(IF(MOD((AR59+TIME(0,D60,0)),1)&lt;D$4,1,0),AR59+TIME(0,D60,0),(MOD(AR59+TIME(0,D60,0),1)-D$4)+D$1),"Under"),AR59)</f>
        <v>42685.322916666664</v>
      </c>
      <c r="AS60" s="8">
        <f>IF(AQ60,AS59+D60,AS59)</f>
        <v>0</v>
      </c>
      <c r="AT60" s="8">
        <f>IF(AQ60,AT59-D60,AT59)</f>
        <v>1534.5000000000002</v>
      </c>
      <c r="AV60" s="17"/>
      <c r="AW60" s="9">
        <f>IF(IF(AV60,1,0),IF(IF(MOD((AW59+TIME(0,D60,0)),1)&gt;D$1,1,0),IF(IF(MOD((AW59+TIME(0,D60,0)),1)&lt;D$4,1,0),AW59+TIME(0,D60,0),(MOD(AW59+TIME(0,D60,0),1)-D$4)+D$1),"Under"),AW59)</f>
        <v>42685.322916666664</v>
      </c>
      <c r="AX60" s="8">
        <f>IF(AV60,AX59+D60,AX59)</f>
        <v>0</v>
      </c>
      <c r="AY60" s="17">
        <f>IF(AV60,AY59-D60,AY59)</f>
        <v>1534.5000000000002</v>
      </c>
      <c r="AZ60"/>
      <c r="BA60" s="17"/>
      <c r="BB60" s="9">
        <f>IF(IF(BA60,1,0),IF(IF(MOD((BB59+TIME(0,D60,0)),1)&gt;D$1,1,0),IF(IF(MOD((BB59+TIME(0,D60,0)),1)&lt;D$4,1,0),BB59+TIME(0,D60,0),(MOD(BB59+TIME(0,D60,0),1)-D$4)+D$1),"Under"),BB59)</f>
        <v>42685.322916666664</v>
      </c>
      <c r="BC60" s="7">
        <f>IF(BA60,BC59+D60,BC59)</f>
        <v>0</v>
      </c>
      <c r="BD60" s="17">
        <f>IF(BA60,BD59-D60,BD59)</f>
        <v>1534.5000000000002</v>
      </c>
      <c r="BE60"/>
    </row>
    <row r="61" spans="1:57" x14ac:dyDescent="0.2">
      <c r="A61" s="7">
        <f>'ST4 Input'!A47</f>
        <v>4</v>
      </c>
      <c r="B61" s="7">
        <f>'ST4 Input'!B47</f>
        <v>4710</v>
      </c>
      <c r="C61" s="7" t="str">
        <f>'ST4 Input'!C47</f>
        <v xml:space="preserve"> Awning</v>
      </c>
      <c r="D61" s="7">
        <f>'ST4 Input'!D47</f>
        <v>30</v>
      </c>
      <c r="E61" s="7">
        <f>'ST4 Input'!E47</f>
        <v>0</v>
      </c>
      <c r="F61" s="9"/>
      <c r="G61" s="19"/>
      <c r="H61" s="9"/>
      <c r="I61" s="9">
        <f t="shared" si="0"/>
        <v>42685.322916666664</v>
      </c>
      <c r="J61" s="17">
        <f t="shared" si="1"/>
        <v>0</v>
      </c>
      <c r="K61" s="17">
        <f t="shared" si="2"/>
        <v>1534.5000000000002</v>
      </c>
      <c r="L61" s="19"/>
      <c r="M61" s="9"/>
      <c r="N61" s="9">
        <f t="shared" si="8"/>
        <v>42685.322916666664</v>
      </c>
      <c r="O61" s="17">
        <f t="shared" si="3"/>
        <v>0</v>
      </c>
      <c r="P61" s="17">
        <f t="shared" si="4"/>
        <v>1534.5000000000002</v>
      </c>
      <c r="Q61" s="22"/>
      <c r="R61" s="8"/>
      <c r="S61" s="9">
        <f t="shared" si="9"/>
        <v>42685.322916666664</v>
      </c>
      <c r="T61" s="8">
        <f t="shared" si="10"/>
        <v>0</v>
      </c>
      <c r="U61" s="17">
        <f t="shared" si="11"/>
        <v>1534.5000000000002</v>
      </c>
      <c r="V61" s="22"/>
      <c r="W61" s="8"/>
      <c r="X61" s="9">
        <f>IF(IF(W61,1,0),IF(IF(MOD((X60+TIME(0,D61,0)),1)&gt;D$1,1,0),IF(IF(MOD((X60+TIME(0,D61,0)),1)&lt;D$4,1,0),X60+TIME(0,D61,0),(MOD(X60+TIME(0,D61,0),1)-D$4)+D$1),"Under"),X60)</f>
        <v>42685.322916666664</v>
      </c>
      <c r="Y61" s="8">
        <f>IF(M61,O60+D61,O60)</f>
        <v>0</v>
      </c>
      <c r="Z61" s="17">
        <f>IF(M61,P60-D61,P60)</f>
        <v>1534.5000000000002</v>
      </c>
      <c r="AA61" s="22"/>
      <c r="AB61" s="8"/>
      <c r="AC61" s="9">
        <f>IF(IF(AB61,1,0),IF(IF(MOD((AC60+TIME(0,D61,0)),1)&gt;D$1,1,0),IF(IF(MOD((AC60+TIME(0,D61,0)),1)&lt;D$4,1,0),AC60+TIME(0,D61,0),(MOD(AC60+TIME(0,D61,0),1)-D$4)+D$1),"Under"),AC60)</f>
        <v>42685.322916666664</v>
      </c>
      <c r="AD61" s="8">
        <f>IF(AB61,AD60+D61,AD60)</f>
        <v>0</v>
      </c>
      <c r="AE61" s="17">
        <f>IF(AB61,AE60-D61,AE60)</f>
        <v>1534.5000000000002</v>
      </c>
      <c r="AF61" s="22"/>
      <c r="AG61" s="8"/>
      <c r="AH61" s="9">
        <f>IF(IF(AG61,1,0),IF(IF(MOD((AH60+TIME(0,D61,0)),1)&gt;D$1,1,0),IF(IF(MOD((AH60+TIME(0,D61,0)),1)&lt;D$4,1,0),AH60+TIME(0,D61,0),(MOD(AH60+TIME(0,D61,0),1)-D$4)+D$1),"Under"),AH60)</f>
        <v>42685.322916666664</v>
      </c>
      <c r="AI61" s="8">
        <f>IF(AG61,AI60+D61,AI60)</f>
        <v>0</v>
      </c>
      <c r="AJ61" s="17">
        <f>IF(AG61,AJ60-D61,AJ60)</f>
        <v>1534.5000000000002</v>
      </c>
      <c r="AK61" s="19"/>
      <c r="AL61" s="8"/>
      <c r="AM61" s="23">
        <f>IF(IF(AL61,1,0),IF(IF(MOD((AM60+TIME(0,D61,0)),1)&gt;D$1,1,0),IF(IF(MOD((AM60+TIME(0,D61,0)),1)&lt;D$4,1,0),AM60+TIME(0,D61,0),(MOD(AM60+TIME(0,D61,0),1)-D$4)+D$1),"Under"),AM60)</f>
        <v>42685.322916666664</v>
      </c>
      <c r="AN61" s="8">
        <f>IF(AL61,AN60+#REF!,AN60)</f>
        <v>0</v>
      </c>
      <c r="AO61" s="8">
        <f>IF(AL61,AO60-#REF!,AO60)</f>
        <v>1534.5000000000002</v>
      </c>
      <c r="AP61" s="19"/>
      <c r="AQ61" s="8"/>
      <c r="AR61" s="9">
        <f>IF(IF(AQ61,1,0),IF(IF(MOD((AR60+TIME(0,D61,0)),1)&gt;D$1,1,0),IF(IF(MOD((AR60+TIME(0,D61,0)),1)&lt;D$4,1,0),AR60+TIME(0,D61,0),(MOD(AR60+TIME(0,D61,0),1)-D$4)+D$1),"Under"),AR60)</f>
        <v>42685.322916666664</v>
      </c>
      <c r="AS61" s="8">
        <f>IF(AQ61,AS60+D61,AS60)</f>
        <v>0</v>
      </c>
      <c r="AT61" s="8">
        <f>IF(AQ61,AT60-D61,AT60)</f>
        <v>1534.5000000000002</v>
      </c>
      <c r="AV61" s="17"/>
      <c r="AW61" s="9">
        <f>IF(IF(AV61,1,0),IF(IF(MOD((AW60+TIME(0,D61,0)),1)&gt;D$1,1,0),IF(IF(MOD((AW60+TIME(0,D61,0)),1)&lt;D$4,1,0),AW60+TIME(0,D61,0),(MOD(AW60+TIME(0,D61,0),1)-D$4)+D$1),"Under"),AW60)</f>
        <v>42685.322916666664</v>
      </c>
      <c r="AX61" s="8">
        <f>IF(AV61,AX60+D61,AX60)</f>
        <v>0</v>
      </c>
      <c r="AY61" s="17">
        <f>IF(AV61,AY60-D61,AY60)</f>
        <v>1534.5000000000002</v>
      </c>
      <c r="AZ61"/>
      <c r="BA61" s="17"/>
      <c r="BB61" s="9">
        <f>IF(IF(BA61,1,0),IF(IF(MOD((BB60+TIME(0,D61,0)),1)&gt;D$1,1,0),IF(IF(MOD((BB60+TIME(0,D61,0)),1)&lt;D$4,1,0),BB60+TIME(0,D61,0),(MOD(BB60+TIME(0,D61,0),1)-D$4)+D$1),"Under"),BB60)</f>
        <v>42685.322916666664</v>
      </c>
      <c r="BC61" s="7">
        <f>IF(BA61,BC60+D61,BC60)</f>
        <v>0</v>
      </c>
      <c r="BD61" s="17">
        <f>IF(BA61,BD60-D61,BD60)</f>
        <v>1534.5000000000002</v>
      </c>
      <c r="BE61"/>
    </row>
    <row r="62" spans="1:57" x14ac:dyDescent="0.2">
      <c r="A62" s="7">
        <f>'ST4 Input'!A48</f>
        <v>4</v>
      </c>
      <c r="B62" s="7">
        <f>'ST4 Input'!B48</f>
        <v>4720</v>
      </c>
      <c r="C62" s="7" t="str">
        <f>'ST4 Input'!C48</f>
        <v xml:space="preserve"> Front Baggage Door</v>
      </c>
      <c r="D62" s="7">
        <f>'ST4 Input'!D48</f>
        <v>10</v>
      </c>
      <c r="E62" s="7">
        <f>'ST4 Input'!E48</f>
        <v>0</v>
      </c>
      <c r="F62" s="9"/>
      <c r="G62" s="19"/>
      <c r="H62" s="9"/>
      <c r="I62" s="9">
        <f t="shared" si="0"/>
        <v>42685.322916666664</v>
      </c>
      <c r="J62" s="17">
        <f t="shared" si="1"/>
        <v>0</v>
      </c>
      <c r="K62" s="17">
        <f t="shared" si="2"/>
        <v>1534.5000000000002</v>
      </c>
      <c r="L62" s="19"/>
      <c r="M62" s="9"/>
      <c r="N62" s="9">
        <f t="shared" si="8"/>
        <v>42685.322916666664</v>
      </c>
      <c r="O62" s="17">
        <f t="shared" si="3"/>
        <v>0</v>
      </c>
      <c r="P62" s="17">
        <f t="shared" si="4"/>
        <v>1534.5000000000002</v>
      </c>
      <c r="Q62" s="22"/>
      <c r="R62" s="8"/>
      <c r="S62" s="9">
        <f t="shared" si="9"/>
        <v>42685.322916666664</v>
      </c>
      <c r="T62" s="8">
        <f t="shared" si="10"/>
        <v>0</v>
      </c>
      <c r="U62" s="17">
        <f t="shared" si="11"/>
        <v>1534.5000000000002</v>
      </c>
      <c r="V62" s="22"/>
      <c r="W62" s="8"/>
      <c r="X62" s="9">
        <f>IF(IF(W62,1,0),IF(IF(MOD((X61+TIME(0,D62,0)),1)&gt;D$1,1,0),IF(IF(MOD((X61+TIME(0,D62,0)),1)&lt;D$4,1,0),X61+TIME(0,D62,0),(MOD(X61+TIME(0,D62,0),1)-D$4)+D$1),"Under"),X61)</f>
        <v>42685.322916666664</v>
      </c>
      <c r="Y62" s="8">
        <f>IF(M62,O61+D62,O61)</f>
        <v>0</v>
      </c>
      <c r="Z62" s="17">
        <f>IF(M62,P61-D62,P61)</f>
        <v>1534.5000000000002</v>
      </c>
      <c r="AA62" s="22"/>
      <c r="AB62" s="8"/>
      <c r="AC62" s="9">
        <f>IF(IF(AB62,1,0),IF(IF(MOD((AC61+TIME(0,D62,0)),1)&gt;D$1,1,0),IF(IF(MOD((AC61+TIME(0,D62,0)),1)&lt;D$4,1,0),AC61+TIME(0,D62,0),(MOD(AC61+TIME(0,D62,0),1)-D$4)+D$1),"Under"),AC61)</f>
        <v>42685.322916666664</v>
      </c>
      <c r="AD62" s="8">
        <f>IF(AB62,AD61+D62,AD61)</f>
        <v>0</v>
      </c>
      <c r="AE62" s="17">
        <f>IF(AB62,AE61-D62,AE61)</f>
        <v>1534.5000000000002</v>
      </c>
      <c r="AF62" s="22"/>
      <c r="AG62" s="8"/>
      <c r="AH62" s="9">
        <f>IF(IF(AG62,1,0),IF(IF(MOD((AH61+TIME(0,D62,0)),1)&gt;D$1,1,0),IF(IF(MOD((AH61+TIME(0,D62,0)),1)&lt;D$4,1,0),AH61+TIME(0,D62,0),(MOD(AH61+TIME(0,D62,0),1)-D$4)+D$1),"Under"),AH61)</f>
        <v>42685.322916666664</v>
      </c>
      <c r="AI62" s="8">
        <f>IF(AG62,AI61+D62,AI61)</f>
        <v>0</v>
      </c>
      <c r="AJ62" s="17">
        <f>IF(AG62,AJ61-D62,AJ61)</f>
        <v>1534.5000000000002</v>
      </c>
      <c r="AK62" s="19"/>
      <c r="AL62" s="8"/>
      <c r="AM62" s="23">
        <f>IF(IF(AL62,1,0),IF(IF(MOD((AM61+TIME(0,D62,0)),1)&gt;D$1,1,0),IF(IF(MOD((AM61+TIME(0,D62,0)),1)&lt;D$4,1,0),AM61+TIME(0,D62,0),(MOD(AM61+TIME(0,D62,0),1)-D$4)+D$1),"Under"),AM61)</f>
        <v>42685.322916666664</v>
      </c>
      <c r="AN62" s="8">
        <f>IF(AL62,AN61+#REF!,AN61)</f>
        <v>0</v>
      </c>
      <c r="AO62" s="8">
        <f>IF(AL62,AO61-#REF!,AO61)</f>
        <v>1534.5000000000002</v>
      </c>
      <c r="AP62" s="19"/>
      <c r="AQ62" s="8"/>
      <c r="AR62" s="9">
        <f>IF(IF(AQ62,1,0),IF(IF(MOD((AR61+TIME(0,D62,0)),1)&gt;D$1,1,0),IF(IF(MOD((AR61+TIME(0,D62,0)),1)&lt;D$4,1,0),AR61+TIME(0,D62,0),(MOD(AR61+TIME(0,D62,0),1)-D$4)+D$1),"Under"),AR61)</f>
        <v>42685.322916666664</v>
      </c>
      <c r="AS62" s="8">
        <f>IF(AQ62,AS61+D62,AS61)</f>
        <v>0</v>
      </c>
      <c r="AT62" s="8">
        <f>IF(AQ62,AT61-D62,AT61)</f>
        <v>1534.5000000000002</v>
      </c>
      <c r="AV62" s="17"/>
      <c r="AW62" s="9">
        <f>IF(IF(AV62,1,0),IF(IF(MOD((AW61+TIME(0,D62,0)),1)&gt;D$1,1,0),IF(IF(MOD((AW61+TIME(0,D62,0)),1)&lt;D$4,1,0),AW61+TIME(0,D62,0),(MOD(AW61+TIME(0,D62,0),1)-D$4)+D$1),"Under"),AW61)</f>
        <v>42685.322916666664</v>
      </c>
      <c r="AX62" s="8">
        <f>IF(AV62,AX61+D62,AX61)</f>
        <v>0</v>
      </c>
      <c r="AY62" s="17">
        <f>IF(AV62,AY61-D62,AY61)</f>
        <v>1534.5000000000002</v>
      </c>
      <c r="AZ62"/>
      <c r="BA62" s="17"/>
      <c r="BB62" s="9">
        <f>IF(IF(BA62,1,0),IF(IF(MOD((BB61+TIME(0,D62,0)),1)&gt;D$1,1,0),IF(IF(MOD((BB61+TIME(0,D62,0)),1)&lt;D$4,1,0),BB61+TIME(0,D62,0),(MOD(BB61+TIME(0,D62,0),1)-D$4)+D$1),"Under"),BB61)</f>
        <v>42685.322916666664</v>
      </c>
      <c r="BC62" s="7">
        <f>IF(BA62,BC61+D62,BC61)</f>
        <v>0</v>
      </c>
      <c r="BD62" s="17">
        <f>IF(BA62,BD61-D62,BD61)</f>
        <v>1534.5000000000002</v>
      </c>
      <c r="BE62"/>
    </row>
    <row r="63" spans="1:57" x14ac:dyDescent="0.2">
      <c r="A63" s="7">
        <f>'ST4 Input'!A49</f>
        <v>4</v>
      </c>
      <c r="B63" s="7">
        <f>'ST4 Input'!B49</f>
        <v>4730</v>
      </c>
      <c r="C63" s="7" t="str">
        <f>'ST4 Input'!C49</f>
        <v xml:space="preserve"> Bathdoor</v>
      </c>
      <c r="D63" s="7">
        <f>'ST4 Input'!D49</f>
        <v>10</v>
      </c>
      <c r="E63" s="7">
        <f>'ST4 Input'!E49</f>
        <v>0</v>
      </c>
      <c r="F63" s="9"/>
      <c r="G63" s="19"/>
      <c r="H63" s="9"/>
      <c r="I63" s="9">
        <f t="shared" si="0"/>
        <v>42685.322916666664</v>
      </c>
      <c r="J63" s="17">
        <f t="shared" si="1"/>
        <v>0</v>
      </c>
      <c r="K63" s="17">
        <f t="shared" si="2"/>
        <v>1534.5000000000002</v>
      </c>
      <c r="L63" s="19"/>
      <c r="M63" s="9"/>
      <c r="N63" s="9">
        <f t="shared" si="8"/>
        <v>42685.322916666664</v>
      </c>
      <c r="O63" s="17">
        <f t="shared" si="3"/>
        <v>0</v>
      </c>
      <c r="P63" s="17">
        <f t="shared" si="4"/>
        <v>1534.5000000000002</v>
      </c>
      <c r="Q63" s="22"/>
      <c r="R63" s="8"/>
      <c r="S63" s="9">
        <f t="shared" si="9"/>
        <v>42685.322916666664</v>
      </c>
      <c r="T63" s="8">
        <f t="shared" si="10"/>
        <v>0</v>
      </c>
      <c r="U63" s="17">
        <f t="shared" si="11"/>
        <v>1534.5000000000002</v>
      </c>
      <c r="V63" s="22"/>
      <c r="W63" s="8"/>
      <c r="X63" s="9">
        <f>IF(IF(W63,1,0),IF(IF(MOD((X62+TIME(0,D63,0)),1)&gt;D$1,1,0),IF(IF(MOD((X62+TIME(0,D63,0)),1)&lt;D$4,1,0),X62+TIME(0,D63,0),(MOD(X62+TIME(0,D63,0),1)-D$4)+D$1),"Under"),X62)</f>
        <v>42685.322916666664</v>
      </c>
      <c r="Y63" s="8">
        <f>IF(M63,O62+D63,O62)</f>
        <v>0</v>
      </c>
      <c r="Z63" s="17">
        <f>IF(M63,P62-D63,P62)</f>
        <v>1534.5000000000002</v>
      </c>
      <c r="AA63" s="22"/>
      <c r="AB63" s="8"/>
      <c r="AC63" s="9">
        <f>IF(IF(AB63,1,0),IF(IF(MOD((AC62+TIME(0,D63,0)),1)&gt;D$1,1,0),IF(IF(MOD((AC62+TIME(0,D63,0)),1)&lt;D$4,1,0),AC62+TIME(0,D63,0),(MOD(AC62+TIME(0,D63,0),1)-D$4)+D$1),"Under"),AC62)</f>
        <v>42685.322916666664</v>
      </c>
      <c r="AD63" s="8">
        <f>IF(AB63,AD62+D63,AD62)</f>
        <v>0</v>
      </c>
      <c r="AE63" s="17">
        <f>IF(AB63,AE62-D63,AE62)</f>
        <v>1534.5000000000002</v>
      </c>
      <c r="AF63" s="22"/>
      <c r="AG63" s="8"/>
      <c r="AH63" s="9">
        <f>IF(IF(AG63,1,0),IF(IF(MOD((AH62+TIME(0,D63,0)),1)&gt;D$1,1,0),IF(IF(MOD((AH62+TIME(0,D63,0)),1)&lt;D$4,1,0),AH62+TIME(0,D63,0),(MOD(AH62+TIME(0,D63,0),1)-D$4)+D$1),"Under"),AH62)</f>
        <v>42685.322916666664</v>
      </c>
      <c r="AI63" s="8">
        <f>IF(AG63,AI62+D63,AI62)</f>
        <v>0</v>
      </c>
      <c r="AJ63" s="17">
        <f>IF(AG63,AJ62-D63,AJ62)</f>
        <v>1534.5000000000002</v>
      </c>
      <c r="AK63" s="19"/>
      <c r="AL63" s="8"/>
      <c r="AM63" s="23">
        <f>IF(IF(AL63,1,0),IF(IF(MOD((AM62+TIME(0,D63,0)),1)&gt;D$1,1,0),IF(IF(MOD((AM62+TIME(0,D63,0)),1)&lt;D$4,1,0),AM62+TIME(0,D63,0),(MOD(AM62+TIME(0,D63,0),1)-D$4)+D$1),"Under"),AM62)</f>
        <v>42685.322916666664</v>
      </c>
      <c r="AN63" s="8">
        <f>IF(AL63,AN62+#REF!,AN62)</f>
        <v>0</v>
      </c>
      <c r="AO63" s="8">
        <f>IF(AL63,AO62-#REF!,AO62)</f>
        <v>1534.5000000000002</v>
      </c>
      <c r="AP63" s="19"/>
      <c r="AQ63" s="8"/>
      <c r="AR63" s="9">
        <f>IF(IF(AQ63,1,0),IF(IF(MOD((AR62+TIME(0,D63,0)),1)&gt;D$1,1,0),IF(IF(MOD((AR62+TIME(0,D63,0)),1)&lt;D$4,1,0),AR62+TIME(0,D63,0),(MOD(AR62+TIME(0,D63,0),1)-D$4)+D$1),"Under"),AR62)</f>
        <v>42685.322916666664</v>
      </c>
      <c r="AS63" s="8">
        <f>IF(AQ63,AS62+D63,AS62)</f>
        <v>0</v>
      </c>
      <c r="AT63" s="8">
        <f>IF(AQ63,AT62-D63,AT62)</f>
        <v>1534.5000000000002</v>
      </c>
      <c r="AV63" s="17"/>
      <c r="AW63" s="9">
        <f>IF(IF(AV63,1,0),IF(IF(MOD((AW62+TIME(0,D63,0)),1)&gt;D$1,1,0),IF(IF(MOD((AW62+TIME(0,D63,0)),1)&lt;D$4,1,0),AW62+TIME(0,D63,0),(MOD(AW62+TIME(0,D63,0),1)-D$4)+D$1),"Under"),AW62)</f>
        <v>42685.322916666664</v>
      </c>
      <c r="AX63" s="8">
        <f>IF(AV63,AX62+D63,AX62)</f>
        <v>0</v>
      </c>
      <c r="AY63" s="17">
        <f>IF(AV63,AY62-D63,AY62)</f>
        <v>1534.5000000000002</v>
      </c>
      <c r="AZ63"/>
      <c r="BA63" s="17"/>
      <c r="BB63" s="9">
        <f>IF(IF(BA63,1,0),IF(IF(MOD((BB62+TIME(0,D63,0)),1)&gt;D$1,1,0),IF(IF(MOD((BB62+TIME(0,D63,0)),1)&lt;D$4,1,0),BB62+TIME(0,D63,0),(MOD(BB62+TIME(0,D63,0),1)-D$4)+D$1),"Under"),BB62)</f>
        <v>42685.322916666664</v>
      </c>
      <c r="BC63" s="7">
        <f>IF(BA63,BC62+D63,BC62)</f>
        <v>0</v>
      </c>
      <c r="BD63" s="17">
        <f>IF(BA63,BD62-D63,BD62)</f>
        <v>1534.5000000000002</v>
      </c>
      <c r="BE63"/>
    </row>
    <row r="64" spans="1:57" x14ac:dyDescent="0.2">
      <c r="A64" s="7">
        <f>'ST4 Input'!A50</f>
        <v>4</v>
      </c>
      <c r="B64" s="7">
        <f>'ST4 Input'!B50</f>
        <v>4740</v>
      </c>
      <c r="C64" s="7" t="str">
        <f>'ST4 Input'!C50</f>
        <v xml:space="preserve"> Trim Bathroom Door</v>
      </c>
      <c r="D64" s="7">
        <f>'ST4 Input'!D50</f>
        <v>15</v>
      </c>
      <c r="E64" s="7">
        <f>'ST4 Input'!E50</f>
        <v>0</v>
      </c>
      <c r="F64" s="9"/>
      <c r="G64" s="19"/>
      <c r="H64" s="9"/>
      <c r="I64" s="9">
        <f t="shared" si="0"/>
        <v>42685.322916666664</v>
      </c>
      <c r="J64" s="17">
        <f t="shared" si="1"/>
        <v>0</v>
      </c>
      <c r="K64" s="17">
        <f t="shared" si="2"/>
        <v>1534.5000000000002</v>
      </c>
      <c r="L64" s="19"/>
      <c r="M64" s="9"/>
      <c r="N64" s="9">
        <f t="shared" si="8"/>
        <v>42685.322916666664</v>
      </c>
      <c r="O64" s="17">
        <f t="shared" si="3"/>
        <v>0</v>
      </c>
      <c r="P64" s="17">
        <f t="shared" si="4"/>
        <v>1534.5000000000002</v>
      </c>
      <c r="Q64" s="22"/>
      <c r="R64" s="8"/>
      <c r="S64" s="9">
        <f t="shared" si="9"/>
        <v>42685.322916666664</v>
      </c>
      <c r="T64" s="8">
        <f t="shared" si="10"/>
        <v>0</v>
      </c>
      <c r="U64" s="17">
        <f t="shared" si="11"/>
        <v>1534.5000000000002</v>
      </c>
      <c r="V64" s="22"/>
      <c r="W64" s="8"/>
      <c r="X64" s="9">
        <f>IF(IF(W64,1,0),IF(IF(MOD((X63+TIME(0,D64,0)),1)&gt;D$1,1,0),IF(IF(MOD((X63+TIME(0,D64,0)),1)&lt;D$4,1,0),X63+TIME(0,D64,0),(MOD(X63+TIME(0,D64,0),1)-D$4)+D$1),"Under"),X63)</f>
        <v>42685.322916666664</v>
      </c>
      <c r="Y64" s="8">
        <f>IF(M64,O63+D64,O63)</f>
        <v>0</v>
      </c>
      <c r="Z64" s="17">
        <f>IF(M64,P63-D64,P63)</f>
        <v>1534.5000000000002</v>
      </c>
      <c r="AA64" s="22"/>
      <c r="AB64" s="8"/>
      <c r="AC64" s="9">
        <f>IF(IF(AB64,1,0),IF(IF(MOD((AC63+TIME(0,D64,0)),1)&gt;D$1,1,0),IF(IF(MOD((AC63+TIME(0,D64,0)),1)&lt;D$4,1,0),AC63+TIME(0,D64,0),(MOD(AC63+TIME(0,D64,0),1)-D$4)+D$1),"Under"),AC63)</f>
        <v>42685.322916666664</v>
      </c>
      <c r="AD64" s="8">
        <f>IF(AB64,AD63+D64,AD63)</f>
        <v>0</v>
      </c>
      <c r="AE64" s="17">
        <f>IF(AB64,AE63-D64,AE63)</f>
        <v>1534.5000000000002</v>
      </c>
      <c r="AF64" s="22"/>
      <c r="AG64" s="8"/>
      <c r="AH64" s="9">
        <f>IF(IF(AG64,1,0),IF(IF(MOD((AH63+TIME(0,D64,0)),1)&gt;D$1,1,0),IF(IF(MOD((AH63+TIME(0,D64,0)),1)&lt;D$4,1,0),AH63+TIME(0,D64,0),(MOD(AH63+TIME(0,D64,0),1)-D$4)+D$1),"Under"),AH63)</f>
        <v>42685.322916666664</v>
      </c>
      <c r="AI64" s="8">
        <f>IF(AG64,AI63+D64,AI63)</f>
        <v>0</v>
      </c>
      <c r="AJ64" s="17">
        <f>IF(AG64,AJ63-D64,AJ63)</f>
        <v>1534.5000000000002</v>
      </c>
      <c r="AK64" s="19"/>
      <c r="AL64" s="8"/>
      <c r="AM64" s="23">
        <f>IF(IF(AL64,1,0),IF(IF(MOD((AM63+TIME(0,D64,0)),1)&gt;D$1,1,0),IF(IF(MOD((AM63+TIME(0,D64,0)),1)&lt;D$4,1,0),AM63+TIME(0,D64,0),(MOD(AM63+TIME(0,D64,0),1)-D$4)+D$1),"Under"),AM63)</f>
        <v>42685.322916666664</v>
      </c>
      <c r="AN64" s="8">
        <f>IF(AL64,AN63+#REF!,AN63)</f>
        <v>0</v>
      </c>
      <c r="AO64" s="8">
        <f>IF(AL64,AO63-#REF!,AO63)</f>
        <v>1534.5000000000002</v>
      </c>
      <c r="AP64" s="19"/>
      <c r="AQ64" s="8"/>
      <c r="AR64" s="9">
        <f>IF(IF(AQ64,1,0),IF(IF(MOD((AR63+TIME(0,D64,0)),1)&gt;D$1,1,0),IF(IF(MOD((AR63+TIME(0,D64,0)),1)&lt;D$4,1,0),AR63+TIME(0,D64,0),(MOD(AR63+TIME(0,D64,0),1)-D$4)+D$1),"Under"),AR63)</f>
        <v>42685.322916666664</v>
      </c>
      <c r="AS64" s="8">
        <f>IF(AQ64,AS63+D64,AS63)</f>
        <v>0</v>
      </c>
      <c r="AT64" s="8">
        <f>IF(AQ64,AT63-D64,AT63)</f>
        <v>1534.5000000000002</v>
      </c>
      <c r="AV64" s="17"/>
      <c r="AW64" s="9">
        <f>IF(IF(AV64,1,0),IF(IF(MOD((AW63+TIME(0,D64,0)),1)&gt;D$1,1,0),IF(IF(MOD((AW63+TIME(0,D64,0)),1)&lt;D$4,1,0),AW63+TIME(0,D64,0),(MOD(AW63+TIME(0,D64,0),1)-D$4)+D$1),"Under"),AW63)</f>
        <v>42685.322916666664</v>
      </c>
      <c r="AX64" s="8">
        <f>IF(AV64,AX63+D64,AX63)</f>
        <v>0</v>
      </c>
      <c r="AY64" s="17">
        <f>IF(AV64,AY63-D64,AY63)</f>
        <v>1534.5000000000002</v>
      </c>
      <c r="AZ64"/>
      <c r="BA64" s="17"/>
      <c r="BB64" s="9">
        <f>IF(IF(BA64,1,0),IF(IF(MOD((BB63+TIME(0,D64,0)),1)&gt;D$1,1,0),IF(IF(MOD((BB63+TIME(0,D64,0)),1)&lt;D$4,1,0),BB63+TIME(0,D64,0),(MOD(BB63+TIME(0,D64,0),1)-D$4)+D$1),"Under"),BB63)</f>
        <v>42685.322916666664</v>
      </c>
      <c r="BC64" s="7">
        <f>IF(BA64,BC63+D64,BC63)</f>
        <v>0</v>
      </c>
      <c r="BD64" s="17">
        <f>IF(BA64,BD63-D64,BD63)</f>
        <v>1534.5000000000002</v>
      </c>
      <c r="BE64"/>
    </row>
    <row r="65" spans="1:57" x14ac:dyDescent="0.2">
      <c r="A65" s="7">
        <f>'ST4 Input'!A51</f>
        <v>4</v>
      </c>
      <c r="B65" s="7" t="str">
        <f>'ST4 Input'!B51</f>
        <v xml:space="preserve"> ***4850***</v>
      </c>
      <c r="C65" s="7" t="str">
        <f>'ST4 Input'!C51</f>
        <v xml:space="preserve"> Install Sofa - RS - Rear </v>
      </c>
      <c r="D65" s="7">
        <f>'ST4 Input'!D51</f>
        <v>30</v>
      </c>
      <c r="E65" s="7">
        <f>'ST4 Input'!E51</f>
        <v>0</v>
      </c>
      <c r="F65" s="9"/>
      <c r="G65" s="19"/>
      <c r="H65" s="9"/>
      <c r="I65" s="9">
        <f t="shared" si="0"/>
        <v>42685.322916666664</v>
      </c>
      <c r="J65" s="17">
        <f t="shared" si="1"/>
        <v>0</v>
      </c>
      <c r="K65" s="17">
        <f t="shared" si="2"/>
        <v>1534.5000000000002</v>
      </c>
      <c r="L65" s="19"/>
      <c r="M65" s="9"/>
      <c r="N65" s="9">
        <f t="shared" si="8"/>
        <v>42685.322916666664</v>
      </c>
      <c r="O65" s="17">
        <f t="shared" si="3"/>
        <v>0</v>
      </c>
      <c r="P65" s="17">
        <f t="shared" si="4"/>
        <v>1534.5000000000002</v>
      </c>
      <c r="Q65" s="22"/>
      <c r="R65" s="8"/>
      <c r="S65" s="9">
        <f t="shared" si="9"/>
        <v>42685.322916666664</v>
      </c>
      <c r="T65" s="8">
        <f t="shared" si="10"/>
        <v>0</v>
      </c>
      <c r="U65" s="17">
        <f t="shared" si="11"/>
        <v>1534.5000000000002</v>
      </c>
      <c r="V65" s="22"/>
      <c r="W65" s="8"/>
      <c r="X65" s="9">
        <f>IF(IF(W65,1,0),IF(IF(MOD((X64+TIME(0,D65,0)),1)&gt;D$1,1,0),IF(IF(MOD((X64+TIME(0,D65,0)),1)&lt;D$4,1,0),X64+TIME(0,D65,0),(MOD(X64+TIME(0,D65,0),1)-D$4)+D$1),"Under"),X64)</f>
        <v>42685.322916666664</v>
      </c>
      <c r="Y65" s="8">
        <f>IF(M65,O64+D65,O64)</f>
        <v>0</v>
      </c>
      <c r="Z65" s="17">
        <f>IF(M65,P64-D65,P64)</f>
        <v>1534.5000000000002</v>
      </c>
      <c r="AA65" s="22"/>
      <c r="AB65" s="8"/>
      <c r="AC65" s="9">
        <f>IF(IF(AB65,1,0),IF(IF(MOD((AC64+TIME(0,D65,0)),1)&gt;D$1,1,0),IF(IF(MOD((AC64+TIME(0,D65,0)),1)&lt;D$4,1,0),AC64+TIME(0,D65,0),(MOD(AC64+TIME(0,D65,0),1)-D$4)+D$1),"Under"),AC64)</f>
        <v>42685.322916666664</v>
      </c>
      <c r="AD65" s="8">
        <f>IF(AB65,AD64+D65,AD64)</f>
        <v>0</v>
      </c>
      <c r="AE65" s="17">
        <f>IF(AB65,AE64-D65,AE64)</f>
        <v>1534.5000000000002</v>
      </c>
      <c r="AF65" s="22"/>
      <c r="AG65" s="8"/>
      <c r="AH65" s="9">
        <f>IF(IF(AG65,1,0),IF(IF(MOD((AH64+TIME(0,D65,0)),1)&gt;D$1,1,0),IF(IF(MOD((AH64+TIME(0,D65,0)),1)&lt;D$4,1,0),AH64+TIME(0,D65,0),(MOD(AH64+TIME(0,D65,0),1)-D$4)+D$1),"Under"),AH64)</f>
        <v>42685.322916666664</v>
      </c>
      <c r="AI65" s="8">
        <f>IF(AG65,AI64+D65,AI64)</f>
        <v>0</v>
      </c>
      <c r="AJ65" s="17">
        <f>IF(AG65,AJ64-D65,AJ64)</f>
        <v>1534.5000000000002</v>
      </c>
      <c r="AK65" s="19"/>
      <c r="AL65" s="8"/>
      <c r="AM65" s="23">
        <f>IF(IF(AL65,1,0),IF(IF(MOD((AM64+TIME(0,D65,0)),1)&gt;D$1,1,0),IF(IF(MOD((AM64+TIME(0,D65,0)),1)&lt;D$4,1,0),AM64+TIME(0,D65,0),(MOD(AM64+TIME(0,D65,0),1)-D$4)+D$1),"Under"),AM64)</f>
        <v>42685.322916666664</v>
      </c>
      <c r="AN65" s="8">
        <f>IF(AL65,AN64+#REF!,AN64)</f>
        <v>0</v>
      </c>
      <c r="AO65" s="8">
        <f>IF(AL65,AO64-#REF!,AO64)</f>
        <v>1534.5000000000002</v>
      </c>
      <c r="AP65" s="19"/>
      <c r="AQ65" s="8"/>
      <c r="AR65" s="9">
        <f>IF(IF(AQ65,1,0),IF(IF(MOD((AR64+TIME(0,D65,0)),1)&gt;D$1,1,0),IF(IF(MOD((AR64+TIME(0,D65,0)),1)&lt;D$4,1,0),AR64+TIME(0,D65,0),(MOD(AR64+TIME(0,D65,0),1)-D$4)+D$1),"Under"),AR64)</f>
        <v>42685.322916666664</v>
      </c>
      <c r="AS65" s="8">
        <f>IF(AQ65,AS64+D65,AS64)</f>
        <v>0</v>
      </c>
      <c r="AT65" s="8">
        <f>IF(AQ65,AT64-D65,AT64)</f>
        <v>1534.5000000000002</v>
      </c>
      <c r="AV65" s="17"/>
      <c r="AW65" s="9">
        <f>IF(IF(AV65,1,0),IF(IF(MOD((AW64+TIME(0,D65,0)),1)&gt;D$1,1,0),IF(IF(MOD((AW64+TIME(0,D65,0)),1)&lt;D$4,1,0),AW64+TIME(0,D65,0),(MOD(AW64+TIME(0,D65,0),1)-D$4)+D$1),"Under"),AW64)</f>
        <v>42685.322916666664</v>
      </c>
      <c r="AX65" s="8">
        <f>IF(AV65,AX64+D65,AX64)</f>
        <v>0</v>
      </c>
      <c r="AY65" s="17">
        <f>IF(AV65,AY64-D65,AY64)</f>
        <v>1534.5000000000002</v>
      </c>
      <c r="AZ65"/>
      <c r="BA65" s="17"/>
      <c r="BB65" s="9">
        <f>IF(IF(BA65,1,0),IF(IF(MOD((BB64+TIME(0,D65,0)),1)&gt;D$1,1,0),IF(IF(MOD((BB64+TIME(0,D65,0)),1)&lt;D$4,1,0),BB64+TIME(0,D65,0),(MOD(BB64+TIME(0,D65,0),1)-D$4)+D$1),"Under"),BB64)</f>
        <v>42685.322916666664</v>
      </c>
      <c r="BC65" s="7">
        <f>IF(BA65,BC64+D65,BC64)</f>
        <v>0</v>
      </c>
      <c r="BD65" s="17">
        <f>IF(BA65,BD64-D65,BD64)</f>
        <v>1534.5000000000002</v>
      </c>
      <c r="BE65"/>
    </row>
    <row r="66" spans="1:57" x14ac:dyDescent="0.2">
      <c r="A66" s="7">
        <f>'ST4 Input'!A52</f>
        <v>4</v>
      </c>
      <c r="B66" s="7" t="str">
        <f>'ST4 Input'!B52</f>
        <v xml:space="preserve"> ***4860***</v>
      </c>
      <c r="C66" s="7" t="str">
        <f>'ST4 Input'!C52</f>
        <v xml:space="preserve"> Install Dinette CS - Front</v>
      </c>
      <c r="D66" s="7">
        <f>'ST4 Input'!D52</f>
        <v>45</v>
      </c>
      <c r="E66" s="7">
        <f>'ST4 Input'!E52</f>
        <v>0</v>
      </c>
      <c r="F66" s="9"/>
      <c r="G66" s="19"/>
      <c r="H66" s="9"/>
      <c r="I66" s="9">
        <f t="shared" si="0"/>
        <v>42685.322916666664</v>
      </c>
      <c r="J66" s="17">
        <f t="shared" si="1"/>
        <v>0</v>
      </c>
      <c r="K66" s="17">
        <f t="shared" si="2"/>
        <v>1534.5000000000002</v>
      </c>
      <c r="L66" s="19"/>
      <c r="M66" s="9"/>
      <c r="N66" s="9">
        <f t="shared" si="8"/>
        <v>42685.322916666664</v>
      </c>
      <c r="O66" s="17">
        <f t="shared" si="3"/>
        <v>0</v>
      </c>
      <c r="P66" s="17">
        <f t="shared" si="4"/>
        <v>1534.5000000000002</v>
      </c>
      <c r="Q66" s="22"/>
      <c r="R66" s="8"/>
      <c r="S66" s="9">
        <f t="shared" si="9"/>
        <v>42685.322916666664</v>
      </c>
      <c r="T66" s="8">
        <f t="shared" si="10"/>
        <v>0</v>
      </c>
      <c r="U66" s="17">
        <f t="shared" si="11"/>
        <v>1534.5000000000002</v>
      </c>
      <c r="V66" s="22"/>
      <c r="W66" s="8"/>
      <c r="X66" s="9">
        <f>IF(IF(W66,1,0),IF(IF(MOD((X65+TIME(0,D66,0)),1)&gt;D$1,1,0),IF(IF(MOD((X65+TIME(0,D66,0)),1)&lt;D$4,1,0),X65+TIME(0,D66,0),(MOD(X65+TIME(0,D66,0),1)-D$4)+D$1),"Under"),X65)</f>
        <v>42685.322916666664</v>
      </c>
      <c r="Y66" s="8">
        <f>IF(M66,O65+D66,O65)</f>
        <v>0</v>
      </c>
      <c r="Z66" s="17">
        <f>IF(M66,P65-D66,P65)</f>
        <v>1534.5000000000002</v>
      </c>
      <c r="AA66" s="22"/>
      <c r="AB66" s="8"/>
      <c r="AC66" s="9">
        <f>IF(IF(AB66,1,0),IF(IF(MOD((AC65+TIME(0,D66,0)),1)&gt;D$1,1,0),IF(IF(MOD((AC65+TIME(0,D66,0)),1)&lt;D$4,1,0),AC65+TIME(0,D66,0),(MOD(AC65+TIME(0,D66,0),1)-D$4)+D$1),"Under"),AC65)</f>
        <v>42685.322916666664</v>
      </c>
      <c r="AD66" s="8">
        <f>IF(AB66,AD65+D66,AD65)</f>
        <v>0</v>
      </c>
      <c r="AE66" s="17">
        <f>IF(AB66,AE65-D66,AE65)</f>
        <v>1534.5000000000002</v>
      </c>
      <c r="AF66" s="22"/>
      <c r="AG66" s="8"/>
      <c r="AH66" s="9">
        <f>IF(IF(AG66,1,0),IF(IF(MOD((AH65+TIME(0,D66,0)),1)&gt;D$1,1,0),IF(IF(MOD((AH65+TIME(0,D66,0)),1)&lt;D$4,1,0),AH65+TIME(0,D66,0),(MOD(AH65+TIME(0,D66,0),1)-D$4)+D$1),"Under"),AH65)</f>
        <v>42685.322916666664</v>
      </c>
      <c r="AI66" s="8">
        <f>IF(AG66,AI65+D66,AI65)</f>
        <v>0</v>
      </c>
      <c r="AJ66" s="17">
        <f>IF(AG66,AJ65-D66,AJ65)</f>
        <v>1534.5000000000002</v>
      </c>
      <c r="AK66" s="19"/>
      <c r="AL66" s="8"/>
      <c r="AM66" s="23">
        <f>IF(IF(AL66,1,0),IF(IF(MOD((AM65+TIME(0,D66,0)),1)&gt;D$1,1,0),IF(IF(MOD((AM65+TIME(0,D66,0)),1)&lt;D$4,1,0),AM65+TIME(0,D66,0),(MOD(AM65+TIME(0,D66,0),1)-D$4)+D$1),"Under"),AM65)</f>
        <v>42685.322916666664</v>
      </c>
      <c r="AN66" s="8">
        <f>IF(AL66,AN65+#REF!,AN65)</f>
        <v>0</v>
      </c>
      <c r="AO66" s="8">
        <f>IF(AL66,AO65-#REF!,AO65)</f>
        <v>1534.5000000000002</v>
      </c>
      <c r="AP66" s="19"/>
      <c r="AQ66" s="8"/>
      <c r="AR66" s="9">
        <f>IF(IF(AQ66,1,0),IF(IF(MOD((AR65+TIME(0,D66,0)),1)&gt;D$1,1,0),IF(IF(MOD((AR65+TIME(0,D66,0)),1)&lt;D$4,1,0),AR65+TIME(0,D66,0),(MOD(AR65+TIME(0,D66,0),1)-D$4)+D$1),"Under"),AR65)</f>
        <v>42685.322916666664</v>
      </c>
      <c r="AS66" s="8">
        <f>IF(AQ66,AS65+D66,AS65)</f>
        <v>0</v>
      </c>
      <c r="AT66" s="8">
        <f>IF(AQ66,AT65-D66,AT65)</f>
        <v>1534.5000000000002</v>
      </c>
      <c r="AV66" s="17"/>
      <c r="AW66" s="9">
        <f>IF(IF(AV66,1,0),IF(IF(MOD((AW65+TIME(0,D66,0)),1)&gt;D$1,1,0),IF(IF(MOD((AW65+TIME(0,D66,0)),1)&lt;D$4,1,0),AW65+TIME(0,D66,0),(MOD(AW65+TIME(0,D66,0),1)-D$4)+D$1),"Under"),AW65)</f>
        <v>42685.322916666664</v>
      </c>
      <c r="AX66" s="8">
        <f>IF(AV66,AX65+D66,AX65)</f>
        <v>0</v>
      </c>
      <c r="AY66" s="17">
        <f>IF(AV66,AY65-D66,AY65)</f>
        <v>1534.5000000000002</v>
      </c>
      <c r="AZ66"/>
      <c r="BA66" s="17"/>
      <c r="BB66" s="9">
        <f>IF(IF(BA66,1,0),IF(IF(MOD((BB65+TIME(0,D66,0)),1)&gt;D$1,1,0),IF(IF(MOD((BB65+TIME(0,D66,0)),1)&lt;D$4,1,0),BB65+TIME(0,D66,0),(MOD(BB65+TIME(0,D66,0),1)-D$4)+D$1),"Under"),BB65)</f>
        <v>42685.322916666664</v>
      </c>
      <c r="BC66" s="7">
        <f>IF(BA66,BC65+D66,BC65)</f>
        <v>0</v>
      </c>
      <c r="BD66" s="17">
        <f>IF(BA66,BD65-D66,BD65)</f>
        <v>1534.5000000000002</v>
      </c>
      <c r="BE66"/>
    </row>
    <row r="67" spans="1:57" x14ac:dyDescent="0.2">
      <c r="A67" s="7">
        <f>'ST4 Input'!A53</f>
        <v>4</v>
      </c>
      <c r="B67" s="7" t="str">
        <f>'ST4 Input'!B53</f>
        <v xml:space="preserve"> ***4910***</v>
      </c>
      <c r="C67" s="7" t="str">
        <f>'ST4 Input'!C53</f>
        <v xml:space="preserve"> Install Vinyl Zippered Rear Opening</v>
      </c>
      <c r="D67" s="7">
        <f>'ST4 Input'!D53</f>
        <v>20</v>
      </c>
      <c r="E67" s="7">
        <f>'ST4 Input'!E53</f>
        <v>0</v>
      </c>
      <c r="F67" s="9"/>
      <c r="G67" s="19"/>
      <c r="H67" s="9"/>
      <c r="I67" s="9">
        <f t="shared" si="0"/>
        <v>42685.322916666664</v>
      </c>
      <c r="J67" s="17">
        <f t="shared" si="1"/>
        <v>0</v>
      </c>
      <c r="K67" s="17">
        <f t="shared" si="2"/>
        <v>1534.5000000000002</v>
      </c>
      <c r="L67" s="19"/>
      <c r="M67" s="9"/>
      <c r="N67" s="9">
        <f t="shared" si="8"/>
        <v>42685.322916666664</v>
      </c>
      <c r="O67" s="17">
        <f t="shared" si="3"/>
        <v>0</v>
      </c>
      <c r="P67" s="17">
        <f t="shared" si="4"/>
        <v>1534.5000000000002</v>
      </c>
      <c r="Q67" s="22"/>
      <c r="R67" s="8"/>
      <c r="S67" s="9">
        <f t="shared" si="9"/>
        <v>42685.322916666664</v>
      </c>
      <c r="T67" s="8">
        <f t="shared" si="10"/>
        <v>0</v>
      </c>
      <c r="U67" s="17">
        <f t="shared" si="11"/>
        <v>1534.5000000000002</v>
      </c>
      <c r="V67" s="22"/>
      <c r="W67" s="8"/>
      <c r="X67" s="9">
        <f>IF(IF(W67,1,0),IF(IF(MOD((X66+TIME(0,D67,0)),1)&gt;D$1,1,0),IF(IF(MOD((X66+TIME(0,D67,0)),1)&lt;D$4,1,0),X66+TIME(0,D67,0),(MOD(X66+TIME(0,D67,0),1)-D$4)+D$1),"Under"),X66)</f>
        <v>42685.322916666664</v>
      </c>
      <c r="Y67" s="8">
        <f>IF(M67,O66+D67,O66)</f>
        <v>0</v>
      </c>
      <c r="Z67" s="17">
        <f>IF(M67,P66-D67,P66)</f>
        <v>1534.5000000000002</v>
      </c>
      <c r="AA67" s="22"/>
      <c r="AB67" s="8"/>
      <c r="AC67" s="9">
        <f>IF(IF(AB67,1,0),IF(IF(MOD((AC66+TIME(0,D67,0)),1)&gt;D$1,1,0),IF(IF(MOD((AC66+TIME(0,D67,0)),1)&lt;D$4,1,0),AC66+TIME(0,D67,0),(MOD(AC66+TIME(0,D67,0),1)-D$4)+D$1),"Under"),AC66)</f>
        <v>42685.322916666664</v>
      </c>
      <c r="AD67" s="8">
        <f>IF(AB67,AD66+D67,AD66)</f>
        <v>0</v>
      </c>
      <c r="AE67" s="17">
        <f>IF(AB67,AE66-D67,AE66)</f>
        <v>1534.5000000000002</v>
      </c>
      <c r="AF67" s="22"/>
      <c r="AG67" s="8"/>
      <c r="AH67" s="9">
        <f>IF(IF(AG67,1,0),IF(IF(MOD((AH66+TIME(0,D67,0)),1)&gt;D$1,1,0),IF(IF(MOD((AH66+TIME(0,D67,0)),1)&lt;D$4,1,0),AH66+TIME(0,D67,0),(MOD(AH66+TIME(0,D67,0),1)-D$4)+D$1),"Under"),AH66)</f>
        <v>42685.322916666664</v>
      </c>
      <c r="AI67" s="8">
        <f>IF(AG67,AI66+D67,AI66)</f>
        <v>0</v>
      </c>
      <c r="AJ67" s="17">
        <f>IF(AG67,AJ66-D67,AJ66)</f>
        <v>1534.5000000000002</v>
      </c>
      <c r="AK67" s="19"/>
      <c r="AL67" s="8"/>
      <c r="AM67" s="23">
        <f>IF(IF(AL67,1,0),IF(IF(MOD((AM66+TIME(0,D67,0)),1)&gt;D$1,1,0),IF(IF(MOD((AM66+TIME(0,D67,0)),1)&lt;D$4,1,0),AM66+TIME(0,D67,0),(MOD(AM66+TIME(0,D67,0),1)-D$4)+D$1),"Under"),AM66)</f>
        <v>42685.322916666664</v>
      </c>
      <c r="AN67" s="8">
        <f>IF(AL67,AN66+#REF!,AN66)</f>
        <v>0</v>
      </c>
      <c r="AO67" s="8">
        <f>IF(AL67,AO66-#REF!,AO66)</f>
        <v>1534.5000000000002</v>
      </c>
      <c r="AP67" s="19"/>
      <c r="AQ67" s="8"/>
      <c r="AR67" s="9">
        <f>IF(IF(AQ67,1,0),IF(IF(MOD((AR66+TIME(0,D67,0)),1)&gt;D$1,1,0),IF(IF(MOD((AR66+TIME(0,D67,0)),1)&lt;D$4,1,0),AR66+TIME(0,D67,0),(MOD(AR66+TIME(0,D67,0),1)-D$4)+D$1),"Under"),AR66)</f>
        <v>42685.322916666664</v>
      </c>
      <c r="AS67" s="8">
        <f>IF(AQ67,AS66+D67,AS66)</f>
        <v>0</v>
      </c>
      <c r="AT67" s="8">
        <f>IF(AQ67,AT66-D67,AT66)</f>
        <v>1534.5000000000002</v>
      </c>
      <c r="AV67" s="17"/>
      <c r="AW67" s="9">
        <f>IF(IF(AV67,1,0),IF(IF(MOD((AW66+TIME(0,D67,0)),1)&gt;D$1,1,0),IF(IF(MOD((AW66+TIME(0,D67,0)),1)&lt;D$4,1,0),AW66+TIME(0,D67,0),(MOD(AW66+TIME(0,D67,0),1)-D$4)+D$1),"Under"),AW66)</f>
        <v>42685.322916666664</v>
      </c>
      <c r="AX67" s="8">
        <f>IF(AV67,AX66+D67,AX66)</f>
        <v>0</v>
      </c>
      <c r="AY67" s="17">
        <f>IF(AV67,AY66-D67,AY66)</f>
        <v>1534.5000000000002</v>
      </c>
      <c r="AZ67"/>
      <c r="BA67" s="17"/>
      <c r="BB67" s="9">
        <f>IF(IF(BA67,1,0),IF(IF(MOD((BB66+TIME(0,D67,0)),1)&gt;D$1,1,0),IF(IF(MOD((BB66+TIME(0,D67,0)),1)&lt;D$4,1,0),BB66+TIME(0,D67,0),(MOD(BB66+TIME(0,D67,0),1)-D$4)+D$1),"Under"),BB66)</f>
        <v>42685.322916666664</v>
      </c>
      <c r="BC67" s="7">
        <f>IF(BA67,BC66+D67,BC66)</f>
        <v>0</v>
      </c>
      <c r="BD67" s="17">
        <f>IF(BA67,BD66-D67,BD66)</f>
        <v>1534.5000000000002</v>
      </c>
      <c r="BE67"/>
    </row>
  </sheetData>
  <mergeCells count="10">
    <mergeCell ref="AL15:AO15"/>
    <mergeCell ref="AQ15:AT15"/>
    <mergeCell ref="AV15:AY15"/>
    <mergeCell ref="BA15:BD15"/>
    <mergeCell ref="H15:K15"/>
    <mergeCell ref="M15:P15"/>
    <mergeCell ref="R15:U15"/>
    <mergeCell ref="W15:Z15"/>
    <mergeCell ref="AB15:AE15"/>
    <mergeCell ref="AG15:A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90"/>
  <sheetViews>
    <sheetView topLeftCell="A170" workbookViewId="0">
      <selection activeCell="A182" sqref="A182"/>
    </sheetView>
  </sheetViews>
  <sheetFormatPr baseColWidth="10" defaultRowHeight="16" x14ac:dyDescent="0.2"/>
  <cols>
    <col min="1" max="1" width="6.83203125" style="1" bestFit="1" customWidth="1"/>
    <col min="2" max="2" width="10.5" style="1" bestFit="1" customWidth="1"/>
    <col min="3" max="3" width="52.1640625" style="1" bestFit="1" customWidth="1"/>
    <col min="4" max="4" width="16" style="1" bestFit="1" customWidth="1"/>
    <col min="5" max="5" width="7.1640625" style="1" bestFit="1" customWidth="1"/>
    <col min="6" max="6" width="44.33203125" style="1" customWidth="1"/>
    <col min="7" max="7" width="4.5" style="1" customWidth="1"/>
    <col min="8" max="8" width="6.5" style="10" customWidth="1"/>
    <col min="9" max="9" width="8" style="1" customWidth="1"/>
    <col min="10" max="10" width="8.5" style="10" customWidth="1"/>
    <col min="11" max="11" width="6.5" style="10" customWidth="1"/>
    <col min="12" max="12" width="6.5" style="1" customWidth="1"/>
    <col min="13" max="13" width="6.5" style="10" customWidth="1"/>
    <col min="14" max="14" width="8" style="1" customWidth="1"/>
    <col min="15" max="15" width="7.6640625" style="10" customWidth="1"/>
    <col min="16" max="18" width="6.5" style="10" customWidth="1"/>
    <col min="19" max="19" width="8" style="10" bestFit="1" customWidth="1"/>
    <col min="20" max="23" width="6.5" style="10" customWidth="1"/>
    <col min="24" max="24" width="9" style="10" customWidth="1"/>
    <col min="25" max="28" width="6.5" style="10" customWidth="1"/>
    <col min="29" max="29" width="8" style="10" customWidth="1"/>
    <col min="30" max="33" width="6.5" style="10" customWidth="1"/>
    <col min="34" max="34" width="8" style="10" customWidth="1"/>
    <col min="35" max="36" width="6.5" style="10" customWidth="1"/>
    <col min="37" max="37" width="6.5" style="18" customWidth="1"/>
    <col min="38" max="38" width="5.5" style="1" customWidth="1"/>
    <col min="39" max="39" width="9" style="3" customWidth="1"/>
    <col min="40" max="40" width="11" style="1" customWidth="1"/>
    <col min="41" max="41" width="5.83203125" style="3" customWidth="1"/>
    <col min="42" max="42" width="6.5" style="18" customWidth="1"/>
    <col min="43" max="43" width="5.5" style="1" customWidth="1"/>
    <col min="44" max="44" width="9" style="3" customWidth="1"/>
    <col min="45" max="45" width="11" style="1" customWidth="1"/>
    <col min="46" max="46" width="5.83203125" style="3" customWidth="1"/>
    <col min="47" max="47" width="5.83203125" style="20" customWidth="1"/>
    <col min="48" max="48" width="5.83203125" style="10" customWidth="1"/>
    <col min="49" max="49" width="9" style="1" bestFit="1" customWidth="1"/>
    <col min="50" max="50" width="9.83203125" style="1" customWidth="1"/>
    <col min="51" max="51" width="7.6640625" style="3" bestFit="1" customWidth="1"/>
    <col min="52" max="52" width="5.1640625" style="3" customWidth="1"/>
    <col min="53" max="53" width="6" style="10" customWidth="1"/>
    <col min="54" max="54" width="9" style="3" customWidth="1"/>
    <col min="55" max="55" width="10.5" style="3" customWidth="1"/>
    <col min="56" max="56" width="6.83203125" style="3" customWidth="1"/>
    <col min="57" max="57" width="5.1640625" style="3" customWidth="1"/>
    <col min="58" max="58" width="10.83203125" style="1"/>
  </cols>
  <sheetData>
    <row r="1" spans="1:61" x14ac:dyDescent="0.2">
      <c r="C1" s="1" t="s">
        <v>13</v>
      </c>
      <c r="D1" s="5">
        <f>TIME(5,5,0)</f>
        <v>0.21180555555555555</v>
      </c>
      <c r="E1" s="3"/>
      <c r="M1" s="25" t="s">
        <v>65</v>
      </c>
      <c r="AN1" s="3"/>
      <c r="AS1" s="3"/>
    </row>
    <row r="2" spans="1:61" x14ac:dyDescent="0.2">
      <c r="C2" s="1" t="s">
        <v>21</v>
      </c>
      <c r="D2" s="5">
        <f>TIME(8,50,0)</f>
        <v>0.36805555555555558</v>
      </c>
      <c r="E2" s="3"/>
      <c r="M2" s="25" t="s">
        <v>66</v>
      </c>
      <c r="AN2" s="3"/>
      <c r="AS2" s="3"/>
    </row>
    <row r="3" spans="1:61" x14ac:dyDescent="0.2">
      <c r="C3" s="1" t="s">
        <v>22</v>
      </c>
      <c r="D3" s="5">
        <f>TIME(9,5,0)</f>
        <v>0.37847222222222227</v>
      </c>
      <c r="E3" s="3"/>
      <c r="M3" s="25" t="s">
        <v>68</v>
      </c>
      <c r="AN3" s="3"/>
      <c r="AS3" s="3"/>
    </row>
    <row r="4" spans="1:61" x14ac:dyDescent="0.2">
      <c r="C4" s="1" t="s">
        <v>14</v>
      </c>
      <c r="D4" s="5">
        <f>TIME(13,5,0)</f>
        <v>0.54513888888888895</v>
      </c>
      <c r="E4" s="3"/>
      <c r="M4" s="25" t="s">
        <v>69</v>
      </c>
      <c r="AN4" s="5"/>
      <c r="AS4" s="5"/>
    </row>
    <row r="5" spans="1:61" x14ac:dyDescent="0.2">
      <c r="C5" s="1" t="s">
        <v>8</v>
      </c>
      <c r="D5" s="2">
        <v>42685.322916666664</v>
      </c>
      <c r="E5" s="3"/>
      <c r="M5" s="25" t="s">
        <v>76</v>
      </c>
    </row>
    <row r="6" spans="1:61" x14ac:dyDescent="0.2">
      <c r="C6" s="1" t="s">
        <v>17</v>
      </c>
      <c r="D6" s="2"/>
      <c r="E6" s="3"/>
      <c r="AN6" s="5"/>
      <c r="AS6" s="5"/>
    </row>
    <row r="7" spans="1:61" x14ac:dyDescent="0.2">
      <c r="C7" s="1" t="s">
        <v>9</v>
      </c>
      <c r="D7" s="1">
        <v>2</v>
      </c>
      <c r="E7" s="3"/>
      <c r="M7" s="25"/>
    </row>
    <row r="8" spans="1:61" x14ac:dyDescent="0.2">
      <c r="C8" s="1" t="s">
        <v>10</v>
      </c>
      <c r="D8" s="1">
        <v>1.65</v>
      </c>
      <c r="E8" s="3" t="s">
        <v>23</v>
      </c>
      <c r="M8" s="25"/>
    </row>
    <row r="9" spans="1:61" x14ac:dyDescent="0.2">
      <c r="C9" s="1" t="s">
        <v>58</v>
      </c>
      <c r="D9" s="1">
        <f>D8*7.5*60*2</f>
        <v>1485</v>
      </c>
      <c r="E9" s="3"/>
      <c r="M9" s="25"/>
    </row>
    <row r="10" spans="1:61" x14ac:dyDescent="0.2">
      <c r="C10" s="1" t="s">
        <v>57</v>
      </c>
      <c r="D10" s="10">
        <f>D8*(((D4-D3)+(D2-D1))*24)*60*D7</f>
        <v>1534.5000000000002</v>
      </c>
      <c r="E10" s="3">
        <f>D10/2</f>
        <v>767.25000000000011</v>
      </c>
    </row>
    <row r="11" spans="1:61" x14ac:dyDescent="0.2">
      <c r="C11" s="1" t="s">
        <v>18</v>
      </c>
      <c r="D11" s="1">
        <f>SUM(D16:D373)</f>
        <v>1916</v>
      </c>
      <c r="E11" s="3"/>
      <c r="M11" s="25"/>
    </row>
    <row r="12" spans="1:61" x14ac:dyDescent="0.2">
      <c r="C12" s="1" t="s">
        <v>16</v>
      </c>
      <c r="D12" s="1">
        <f>D10-D11</f>
        <v>-381.49999999999977</v>
      </c>
      <c r="E12" s="3"/>
    </row>
    <row r="13" spans="1:61" x14ac:dyDescent="0.2">
      <c r="C13" s="1" t="s">
        <v>19</v>
      </c>
      <c r="E13" s="3"/>
    </row>
    <row r="14" spans="1:61" x14ac:dyDescent="0.2">
      <c r="BH14" s="7"/>
      <c r="BI14" s="7"/>
    </row>
    <row r="15" spans="1:61" x14ac:dyDescent="0.2">
      <c r="A15" s="7" t="str">
        <f>'St5 Input'!A1</f>
        <v>Station</v>
      </c>
      <c r="B15" s="7" t="str">
        <f>'St5 Input'!B1</f>
        <v xml:space="preserve"> Process_#</v>
      </c>
      <c r="C15" s="7" t="str">
        <f>'St5 Input'!C1</f>
        <v xml:space="preserve"> Process_Name</v>
      </c>
      <c r="D15" s="7" t="str">
        <f>'St5 Input'!D1</f>
        <v xml:space="preserve"> 8.5x20</v>
      </c>
      <c r="E15" s="7" t="str">
        <f>'St5 Input'!E1</f>
        <v xml:space="preserve"> People</v>
      </c>
      <c r="F15" s="7" t="s">
        <v>20</v>
      </c>
      <c r="G15" s="18"/>
      <c r="H15" s="11" t="s">
        <v>71</v>
      </c>
      <c r="I15" s="11"/>
      <c r="J15" s="11"/>
      <c r="K15" s="11"/>
      <c r="L15" s="18"/>
      <c r="M15" s="11" t="s">
        <v>70</v>
      </c>
      <c r="N15" s="11"/>
      <c r="O15" s="11"/>
      <c r="P15" s="11"/>
      <c r="Q15" s="18"/>
      <c r="R15" s="24" t="s">
        <v>67</v>
      </c>
      <c r="S15" s="24"/>
      <c r="T15" s="24"/>
      <c r="U15" s="24"/>
      <c r="V15" s="18"/>
      <c r="W15" s="24" t="s">
        <v>75</v>
      </c>
      <c r="X15" s="24"/>
      <c r="Y15" s="24"/>
      <c r="Z15" s="24"/>
      <c r="AA15" s="18"/>
      <c r="AB15" s="24" t="s">
        <v>74</v>
      </c>
      <c r="AC15" s="24"/>
      <c r="AD15" s="24"/>
      <c r="AE15" s="24"/>
      <c r="AF15" s="18"/>
      <c r="AG15" s="24" t="s">
        <v>73</v>
      </c>
      <c r="AH15" s="24"/>
      <c r="AI15" s="24"/>
      <c r="AJ15" s="24"/>
      <c r="AL15" s="24" t="s">
        <v>72</v>
      </c>
      <c r="AM15" s="24"/>
      <c r="AN15" s="24"/>
      <c r="AO15" s="24"/>
      <c r="AQ15" s="11" t="s">
        <v>62</v>
      </c>
      <c r="AR15" s="11"/>
      <c r="AS15" s="11"/>
      <c r="AT15" s="11"/>
      <c r="AU15" s="18"/>
      <c r="AV15" s="11" t="s">
        <v>63</v>
      </c>
      <c r="AW15" s="11"/>
      <c r="AX15" s="11"/>
      <c r="AY15" s="11"/>
      <c r="AZ15"/>
      <c r="BA15" s="11" t="s">
        <v>64</v>
      </c>
      <c r="BB15" s="11"/>
      <c r="BC15" s="11"/>
      <c r="BD15" s="11"/>
      <c r="BE15"/>
      <c r="BF15"/>
    </row>
    <row r="16" spans="1:61" x14ac:dyDescent="0.2">
      <c r="A16" s="7">
        <f>'St5 Input'!A2</f>
        <v>5</v>
      </c>
      <c r="B16" s="7">
        <f>'St5 Input'!B2</f>
        <v>5060</v>
      </c>
      <c r="C16" s="7" t="str">
        <f>'St5 Input'!C2</f>
        <v xml:space="preserve"> Ramp Door Install</v>
      </c>
      <c r="D16" s="7">
        <f>'St5 Input'!D2</f>
        <v>30</v>
      </c>
      <c r="E16" s="7" t="str">
        <f>'St5 Input'!E2</f>
        <v xml:space="preserve"> </v>
      </c>
      <c r="F16" s="9"/>
      <c r="G16" s="19"/>
      <c r="H16" s="17">
        <v>1</v>
      </c>
      <c r="I16" s="9">
        <f>IF(IF(H16,1,0),IF(IF(MOD((D$5+TIME(0,D16,0)),1)&gt;D$1,1,0),IF(IF(MOD((D$5+TIME(0,D16,0)),1)&lt;D$4,1,0),D$5+TIME(0,D16,0),(MOD(D$5+TIME(0,D16,0),1)-D$4)+D$1),"Under"),D$5)</f>
        <v>42685.34375</v>
      </c>
      <c r="J16" s="17">
        <f>IF(H16,D16,0)</f>
        <v>30</v>
      </c>
      <c r="K16" s="17">
        <f>IF(H16,D10-D16,D10)</f>
        <v>1504.5000000000002</v>
      </c>
      <c r="L16" s="19"/>
      <c r="M16" s="17">
        <v>1</v>
      </c>
      <c r="N16" s="9">
        <f>IF(IF(M16,1,0),IF(IF(MOD((D$5+TIME(0,D16,0)),1)&gt;D$1,1,0),IF(IF(MOD((D$5+TIME(0,D16,0)),1)&lt;D$4,1,0),D$5+TIME(0,D16,0),(MOD(D$5+TIME(0,D16,0),1)-D$4)+D$1),"Under"),D$5)</f>
        <v>42685.34375</v>
      </c>
      <c r="O16" s="17">
        <f>IF(M16,D16,0)</f>
        <v>30</v>
      </c>
      <c r="P16" s="17">
        <f>IF(M16,D10-D16,D10)</f>
        <v>1504.5000000000002</v>
      </c>
      <c r="Q16" s="22"/>
      <c r="R16" s="8">
        <v>1</v>
      </c>
      <c r="S16" s="9">
        <f>IF(IF(R16,1,0),IF(IF(MOD((D$5+TIME(0,D16,0)),1)&gt;D$1,1,0),IF(IF(MOD((D$5+TIME(0,D16,0)),1)&lt;D$4,1,0),D$5+TIME(0,D16,0),(MOD(D$5+TIME(0,D16,0),1)-D$4)+D$1),"Under"),D$5)</f>
        <v>42685.34375</v>
      </c>
      <c r="T16" s="8">
        <f>IF(R16,D16,0)</f>
        <v>30</v>
      </c>
      <c r="U16" s="17">
        <f>IF(R16,D10-D16,D10)</f>
        <v>1504.5000000000002</v>
      </c>
      <c r="V16" s="22"/>
      <c r="W16" s="8">
        <v>1</v>
      </c>
      <c r="X16" s="9">
        <f>IF(IF(W16,1,0),IF(IF(MOD((D$5+TIME(0,D16,0)),1)&gt;D$1,1,0),IF(IF(MOD((D$5+TIME(0,D16,0)),1)&lt;D$4,1,0),D$5+TIME(0,D16,0),(MOD(D$5+TIME(0,D16,0),1)-D$4)+D$1),"Under"),D$5)</f>
        <v>42685.34375</v>
      </c>
      <c r="Y16" s="8">
        <f>IF(W16,D16,0)</f>
        <v>30</v>
      </c>
      <c r="Z16" s="17">
        <f>IF(W16,D10-D16,D10)</f>
        <v>1504.5000000000002</v>
      </c>
      <c r="AA16" s="22"/>
      <c r="AB16" s="8">
        <v>1</v>
      </c>
      <c r="AC16" s="9">
        <f>IF(IF(AB16,1,0),IF(IF(MOD((D$5+TIME(0,D16,0)),1)&gt;D$1,1,0),IF(IF(MOD((D$5+TIME(0,D16,0)),1)&lt;D$4,1,0),D$5+TIME(0,D16,0),(MOD(D$5+TIME(0,D16,0),1)-D$4)+D$1),"Under"),D$5)</f>
        <v>42685.34375</v>
      </c>
      <c r="AD16" s="8">
        <f>IF(AB16,D16,0)</f>
        <v>30</v>
      </c>
      <c r="AE16" s="17">
        <f>IF(AB16,D10-D16,D10)</f>
        <v>1504.5000000000002</v>
      </c>
      <c r="AF16" s="22"/>
      <c r="AG16" s="8">
        <v>1</v>
      </c>
      <c r="AH16" s="9">
        <f>IF(IF(AG16,1,0),IF(IF(MOD((D$5+TIME(0,D16,0)),1)&gt;D$1,1,0),IF(IF(MOD((D$5+TIME(0,D16,0)),1)&lt;D$4,1,0),D$5+TIME(0,D16,0),(MOD(D$5+TIME(0,D16,0),1)-D$4)+D$1),"Under"),D$5)</f>
        <v>42685.34375</v>
      </c>
      <c r="AI16" s="8">
        <f>IF(AG16,D16,0)</f>
        <v>30</v>
      </c>
      <c r="AJ16" s="17">
        <f>IF(AG16,D10-D16,D10)</f>
        <v>1504.5000000000002</v>
      </c>
      <c r="AK16" s="19"/>
      <c r="AL16" s="8">
        <v>1</v>
      </c>
      <c r="AM16" s="9">
        <f>IF(IF(AL16,1,0),IF(IF(MOD((D$5+TIME(0,D16,0)),1)&gt;D$1,1,0),IF(IF(MOD((D$5+TIME(0,D16,0)),1)&lt;D$4,1,0),D$5+TIME(0,D16,0),(MOD(D$5+TIME(0,D16,0),1)-D$4)+D$1),"Under"),D$5)</f>
        <v>42685.34375</v>
      </c>
      <c r="AN16" s="8">
        <f>IF(AL16,D16,0)</f>
        <v>30</v>
      </c>
      <c r="AO16" s="17">
        <f>IF(AL16,D10-D16,D10)</f>
        <v>1504.5000000000002</v>
      </c>
      <c r="AP16" s="19"/>
      <c r="AQ16" s="8">
        <v>1</v>
      </c>
      <c r="AR16" s="9">
        <f>IF(IF(AQ16,1,0),IF(IF(MOD((D$5+TIME(0,D16,0)),1)&gt;D$1,1,0),IF(IF(MOD((D$5+TIME(0,D16,0)),1)&lt;D$4,1,0),D$5+TIME(0,D16,0),(MOD(D$5+TIME(0,D16,0),1)-D$4)+D$1),"Under"),D$5)</f>
        <v>42685.34375</v>
      </c>
      <c r="AS16" s="8">
        <f>IF(AQ16,D16,0)</f>
        <v>30</v>
      </c>
      <c r="AT16" s="8">
        <f>IF(AQ16,D10-D16,D10)</f>
        <v>1504.5000000000002</v>
      </c>
      <c r="AV16" s="17">
        <v>1</v>
      </c>
      <c r="AW16" s="9">
        <f>IF(IF(AV16,1,0),IF(IF(MOD((D$5+TIME(0,D16,0)),1)&gt;D$1,1,0),IF(IF(MOD((D$5+TIME(0,D16,0)),1)&lt;D$4,1,0),D$5+TIME(0,D16,0),(MOD(D$5+TIME(0,D16,0),1)-D$4)+D$1),"Under"),D$5)</f>
        <v>42685.34375</v>
      </c>
      <c r="AX16" s="8">
        <f>IF(AV16,D16,0)</f>
        <v>30</v>
      </c>
      <c r="AY16" s="17">
        <f>IF(AV16,D10-D16,D10)</f>
        <v>1504.5000000000002</v>
      </c>
      <c r="AZ16"/>
      <c r="BA16" s="17">
        <v>1</v>
      </c>
      <c r="BB16" s="9">
        <f>IF(IF(BA16,1,0),IF(IF(MOD((D$5+TIME(0,D16,0)),1)&gt;D$1,1,0),IF(IF(MOD((D$5+TIME(0,D16,0)),1)&lt;D$4,1,0),D$5+TIME(0,D16,0),(MOD(D$5+TIME(0,D16,0),1)-D$4)+D$1),"Under"),D$5)</f>
        <v>42685.34375</v>
      </c>
      <c r="BC16" s="7">
        <f>IF(BA16,D16,0)</f>
        <v>30</v>
      </c>
      <c r="BD16" s="17">
        <f>IF(BA16,D10-D16,D10)</f>
        <v>1504.5000000000002</v>
      </c>
      <c r="BE16"/>
      <c r="BF16"/>
    </row>
    <row r="17" spans="1:58" x14ac:dyDescent="0.2">
      <c r="A17" s="7">
        <f>'St5 Input'!A3</f>
        <v>5</v>
      </c>
      <c r="B17" s="7">
        <f>'St5 Input'!B3</f>
        <v>5080</v>
      </c>
      <c r="C17" s="7" t="str">
        <f>'St5 Input'!C3</f>
        <v xml:space="preserve"> License Plate</v>
      </c>
      <c r="D17" s="7">
        <f>'St5 Input'!D3</f>
        <v>2</v>
      </c>
      <c r="E17" s="7" t="str">
        <f>'St5 Input'!E3</f>
        <v xml:space="preserve"> </v>
      </c>
      <c r="F17" s="9"/>
      <c r="G17" s="19"/>
      <c r="H17" s="17">
        <v>1</v>
      </c>
      <c r="I17" s="9">
        <f>IF(IF(H17,1,0),IF(IF(MOD((I16+TIME(0,D17,0)),1)&gt;D$1,1,0),IF(IF(MOD((I16+TIME(0,D17,0)),1)&lt;D$4,1,0),I16+TIME(0,D17,0),(MOD(I16+TIME(0,D17,0),1)-D$4)+D$1),"Under"),I16)</f>
        <v>42685.345138888886</v>
      </c>
      <c r="J17" s="17">
        <f>IF(H17,J16+D17,J16)</f>
        <v>32</v>
      </c>
      <c r="K17" s="17">
        <f>IF(H17,K16-D17,K16)</f>
        <v>1502.5000000000002</v>
      </c>
      <c r="L17" s="19"/>
      <c r="M17" s="17">
        <v>1</v>
      </c>
      <c r="N17" s="9">
        <f>IF(IF(M17,1,0),IF(IF(MOD((N16+TIME(0,D17,0)),1)&gt;D$1,1,0),IF(IF(MOD((N16+TIME(0,D17,0)),1)&lt;D$4,1,0),N16+TIME(0,D17,0),(MOD(N16+TIME(0,D17,0),1)-D$4)+D$1),"Under"),N16)</f>
        <v>42685.345138888886</v>
      </c>
      <c r="O17" s="17">
        <f>IF(M17,O16+D17,O16)</f>
        <v>32</v>
      </c>
      <c r="P17" s="17">
        <f>IF(M17,P16-D17,P16)</f>
        <v>1502.5000000000002</v>
      </c>
      <c r="Q17" s="22"/>
      <c r="R17" s="8">
        <v>1</v>
      </c>
      <c r="S17" s="9">
        <f>IF(IF(R17,1,0),IF(IF(MOD((S16+TIME(0,D17,0)),1)&gt;D$1,1,0),IF(IF(MOD((S16+TIME(0,D17,0)),1)&lt;D$4,1,0),S16+TIME(0,D17,0),(MOD(S16+TIME(0,D17,0),1)-D$4)+D$1),"Under"),S16)</f>
        <v>42685.345138888886</v>
      </c>
      <c r="T17" s="8">
        <f>IF(W17,O16+D17,O16)</f>
        <v>32</v>
      </c>
      <c r="U17" s="17">
        <f>IF(M17,P16-D17,P16)</f>
        <v>1502.5000000000002</v>
      </c>
      <c r="V17" s="22"/>
      <c r="W17" s="8">
        <v>1</v>
      </c>
      <c r="X17" s="9">
        <f>IF(IF(W17,1,0),IF(IF(MOD((X16+TIME(0,D17,0)),1)&gt;D$1,1,0),IF(IF(MOD((X16+TIME(0,D17,0)),1)&lt;D$4,1,0),X16+TIME(0,D17,0),(MOD(X16+TIME(0,D17,0),1)-D$4)+D$1),"Under"),X16)</f>
        <v>42685.345138888886</v>
      </c>
      <c r="Y17" s="8">
        <f>IF(AB17,O16+D17,O16)</f>
        <v>32</v>
      </c>
      <c r="Z17" s="17">
        <f>IF(M17,P16-D17,P16)</f>
        <v>1502.5000000000002</v>
      </c>
      <c r="AA17" s="22"/>
      <c r="AB17" s="8">
        <v>1</v>
      </c>
      <c r="AC17" s="9">
        <f>IF(IF(AB17,1,0),IF(IF(MOD((AC16+TIME(0,D17,0)),1)&gt;D$1,1,0),IF(IF(MOD((AC16+TIME(0,D17,0)),1)&lt;D$4,1,0),AC16+TIME(0,D17,0),(MOD(AC16+TIME(0,D17,0),1)-D$4)+D$1),"Under"),AC16)</f>
        <v>42685.345138888886</v>
      </c>
      <c r="AD17" s="8">
        <f>IF(AB17,AD16+D17,AD16)</f>
        <v>32</v>
      </c>
      <c r="AE17" s="17">
        <f>IF(AB17,AE16-D17,AE16)</f>
        <v>1502.5000000000002</v>
      </c>
      <c r="AF17" s="22"/>
      <c r="AG17" s="8">
        <v>1</v>
      </c>
      <c r="AH17" s="9">
        <f>IF(IF(AG17,1,0),IF(IF(MOD((AH16+TIME(0,D17,0)),1)&gt;D$1,1,0),IF(IF(MOD((AH16+TIME(0,D17,0)),1)&lt;D$4,1,0),AH16+TIME(0,D17,0),(MOD(AH16+TIME(0,D17,0),1)-D$4)+D$1),"Under"),AH16)</f>
        <v>42685.345138888886</v>
      </c>
      <c r="AI17" s="8">
        <f>IF(AG17,AI16+D17,AI16)</f>
        <v>32</v>
      </c>
      <c r="AJ17" s="17">
        <f>IF(AG17,AJ16-D17,AJ16)</f>
        <v>1502.5000000000002</v>
      </c>
      <c r="AK17" s="19"/>
      <c r="AL17" s="8">
        <v>1</v>
      </c>
      <c r="AM17" s="23">
        <f>IF(IF(AL17,1,0),IF(IF(MOD((AM16+TIME(0,D17,0)),1)&gt;D$1,1,0),IF(IF(MOD((AM16+TIME(0,D17,0)),1)&lt;D$4,1,0),AM16+TIME(0,D17,0),(MOD(AM16+TIME(0,D17,0),1)-D$4)+D$1),"Under"),AM16)</f>
        <v>42685.345138888886</v>
      </c>
      <c r="AN17" s="8">
        <f>IF(AL17,AN16+D17,AN16)</f>
        <v>32</v>
      </c>
      <c r="AO17" s="8">
        <f>IF(AL17,AO16+D17,AO16)</f>
        <v>1506.5000000000002</v>
      </c>
      <c r="AP17" s="19"/>
      <c r="AQ17" s="8">
        <v>1</v>
      </c>
      <c r="AR17" s="9">
        <f>IF(IF(AQ17,1,0),IF(IF(MOD((AR16+TIME(0,D17,0)),1)&gt;D$1,1,0),IF(IF(MOD((AR16+TIME(0,D17,0)),1)&lt;D$4,1,0),AR16+TIME(0,D17,0),(MOD(AR16+TIME(0,D17,0),1)-D$4)+D$1),"Under"),AR16)</f>
        <v>42685.345138888886</v>
      </c>
      <c r="AS17" s="8">
        <f>IF(AQ17,AS16+D17,AS16)</f>
        <v>32</v>
      </c>
      <c r="AT17" s="8">
        <f>IF(AQ17,AT16-D17,AT16)</f>
        <v>1502.5000000000002</v>
      </c>
      <c r="AV17" s="17">
        <v>1</v>
      </c>
      <c r="AW17" s="9">
        <f>IF(IF(AV17,1,0),IF(IF(MOD((AW16+TIME(0,D17,0)),1)&gt;D$1,1,0),IF(IF(MOD((AW16+TIME(0,D17,0)),1)&lt;D$4,1,0),AW16+TIME(0,D17,0),(MOD(AW16+TIME(0,D17,0),1)-D$4)+D$1),"Under"),AW16)</f>
        <v>42685.345138888886</v>
      </c>
      <c r="AX17" s="8">
        <f>IF(AV17,AX16+D17,AX16)</f>
        <v>32</v>
      </c>
      <c r="AY17" s="17">
        <f>IF(AV17,AY16-D17,AY16)</f>
        <v>1502.5000000000002</v>
      </c>
      <c r="AZ17"/>
      <c r="BA17" s="17">
        <v>1</v>
      </c>
      <c r="BB17" s="9">
        <f>IF(IF(BA17,1,0),IF(IF(MOD((BB16+TIME(0,D17,0)),1)&gt;D$1,1,0),IF(IF(MOD((BB16+TIME(0,D17,0)),1)&lt;D$4,1,0),BB16+TIME(0,D17,0),(MOD(BB16+TIME(0,D17,0),1)-D$4)+D$1),"Under"),BB16)</f>
        <v>42685.345138888886</v>
      </c>
      <c r="BC17" s="7">
        <f>IF(BA17,BC16+D17,BC16)</f>
        <v>32</v>
      </c>
      <c r="BD17" s="17">
        <f>IF(BA17,BD16-D17,BD16)</f>
        <v>1502.5000000000002</v>
      </c>
      <c r="BE17"/>
      <c r="BF17"/>
    </row>
    <row r="18" spans="1:58" x14ac:dyDescent="0.2">
      <c r="A18" s="7">
        <f>'St5 Input'!A4</f>
        <v>5</v>
      </c>
      <c r="B18" s="7">
        <f>'St5 Input'!B4</f>
        <v>5090</v>
      </c>
      <c r="C18" s="7" t="str">
        <f>'St5 Input'!C4</f>
        <v xml:space="preserve"> Grab Handles (Ramp)</v>
      </c>
      <c r="D18" s="7">
        <f>'St5 Input'!D4</f>
        <v>10</v>
      </c>
      <c r="E18" s="7" t="str">
        <f>'St5 Input'!E4</f>
        <v xml:space="preserve"> </v>
      </c>
      <c r="F18" s="9"/>
      <c r="G18" s="19"/>
      <c r="H18" s="17"/>
      <c r="I18" s="9">
        <f t="shared" ref="I18:I39" si="0">IF(IF(H18,1,0),IF(IF(MOD((I17+TIME(0,D18,0)),1)&gt;D$1,1,0),IF(IF(MOD((I17+TIME(0,D18,0)),1)&lt;D$4,1,0),I17+TIME(0,D18,0),(MOD(I17+TIME(0,D18,0),1)-D$4)+D$1),"Under"),I17)</f>
        <v>42685.345138888886</v>
      </c>
      <c r="J18" s="17">
        <f t="shared" ref="J18:J39" si="1">IF(H18,J17+D18,J17)</f>
        <v>32</v>
      </c>
      <c r="K18" s="17">
        <f t="shared" ref="K18:K39" si="2">IF(H18,K17-D18,K17)</f>
        <v>1502.5000000000002</v>
      </c>
      <c r="L18" s="19"/>
      <c r="M18" s="17"/>
      <c r="N18" s="9">
        <f>IF(IF(M18,1,0),IF(IF(MOD((N17+TIME(0,D18,0)),1)&gt;D$1,1,0),IF(IF(MOD((N17+TIME(0,D18,0)),1)&lt;D$4,1,0),N17+TIME(0,D18,0),(MOD(N17+TIME(0,D18,0),1)-D$4)+D$1),"Under"),N17)</f>
        <v>42685.345138888886</v>
      </c>
      <c r="O18" s="17">
        <f t="shared" ref="O18:O39" si="3">IF(M18,O17+D18,O17)</f>
        <v>32</v>
      </c>
      <c r="P18" s="17">
        <f t="shared" ref="P18:P39" si="4">IF(M18,P17-D18,P17)</f>
        <v>1502.5000000000002</v>
      </c>
      <c r="Q18" s="22"/>
      <c r="R18" s="8"/>
      <c r="S18" s="9">
        <f>IF(IF(R18,1,0),IF(IF(MOD((S17+TIME(0,D18,0)),1)&gt;D$1,1,0),IF(IF(MOD((S17+TIME(0,D18,0)),1)&lt;D$4,1,0),S17+TIME(0,D18,0),(MOD(S17+TIME(0,D18,0),1)-D$4)+D$1),"Under"),S17)</f>
        <v>42685.345138888886</v>
      </c>
      <c r="T18" s="8">
        <f>IF(M18,O17+D18,O17)</f>
        <v>32</v>
      </c>
      <c r="U18" s="17">
        <f>IF(M18,P17-D18,P17)</f>
        <v>1502.5000000000002</v>
      </c>
      <c r="V18" s="22"/>
      <c r="W18" s="8"/>
      <c r="X18" s="9">
        <f>IF(IF(W18,1,0),IF(IF(MOD((X17+TIME(0,D18,0)),1)&gt;D$1,1,0),IF(IF(MOD((X17+TIME(0,D18,0)),1)&lt;D$4,1,0),X17+TIME(0,D18,0),(MOD(X17+TIME(0,D18,0),1)-D$4)+D$1),"Under"),X17)</f>
        <v>42685.345138888886</v>
      </c>
      <c r="Y18" s="8">
        <f>IF(M18,O17+D18,O17)</f>
        <v>32</v>
      </c>
      <c r="Z18" s="17">
        <f>IF(M18,P17-D18,P17)</f>
        <v>1502.5000000000002</v>
      </c>
      <c r="AA18" s="22"/>
      <c r="AB18" s="8"/>
      <c r="AC18" s="9">
        <f>IF(IF(AB18,1,0),IF(IF(MOD((AC17+TIME(0,D18,0)),1)&gt;D$1,1,0),IF(IF(MOD((AC17+TIME(0,D18,0)),1)&lt;D$4,1,0),AC17+TIME(0,D18,0),(MOD(AC17+TIME(0,D18,0),1)-D$4)+D$1),"Under"),AC17)</f>
        <v>42685.345138888886</v>
      </c>
      <c r="AD18" s="8">
        <f>IF(AB18,AD17+D18,AD17)</f>
        <v>32</v>
      </c>
      <c r="AE18" s="17">
        <f>IF(AB18,AE17-D18,AE17)</f>
        <v>1502.5000000000002</v>
      </c>
      <c r="AF18" s="22"/>
      <c r="AG18" s="8"/>
      <c r="AH18" s="9">
        <f>IF(IF(AG18,1,0),IF(IF(MOD((AH17+TIME(0,D18,0)),1)&gt;D$1,1,0),IF(IF(MOD((AH17+TIME(0,D18,0)),1)&lt;D$4,1,0),AH17+TIME(0,D18,0),(MOD(AH17+TIME(0,D18,0),1)-D$4)+D$1),"Under"),AH17)</f>
        <v>42685.345138888886</v>
      </c>
      <c r="AI18" s="8">
        <f>IF(AG18,AI17+D18,AI17)</f>
        <v>32</v>
      </c>
      <c r="AJ18" s="17">
        <f>IF(AG18,AJ17-D18,AJ17)</f>
        <v>1502.5000000000002</v>
      </c>
      <c r="AK18" s="19"/>
      <c r="AL18" s="8"/>
      <c r="AM18" s="23">
        <f>IF(IF(AL18,1,0),IF(IF(MOD((AM17+TIME(0,D18,0)),1)&gt;D$1,1,0),IF(IF(MOD((AM17+TIME(0,D18,0)),1)&lt;D$4,1,0),AM17+TIME(0,D18,0),(MOD(AM17+TIME(0,D18,0),1)-D$4)+D$1),"Under"),AM17)</f>
        <v>42685.345138888886</v>
      </c>
      <c r="AN18" s="8">
        <f t="shared" ref="AN18:AN67" si="5">IF(AL18,AN17+D18,AN17)</f>
        <v>32</v>
      </c>
      <c r="AO18" s="8">
        <f>IF(AL18,AO17-#REF!,AO17)</f>
        <v>1506.5000000000002</v>
      </c>
      <c r="AP18" s="19"/>
      <c r="AQ18" s="8"/>
      <c r="AR18" s="9">
        <f>IF(IF(AQ18,1,0),IF(IF(MOD((AR17+TIME(0,D18,0)),1)&gt;D$1,1,0),IF(IF(MOD((AR17+TIME(0,D18,0)),1)&lt;D$4,1,0),AR17+TIME(0,D18,0),(MOD(AR17+TIME(0,D18,0),1)-D$4)+D$1),"Under"),AR17)</f>
        <v>42685.345138888886</v>
      </c>
      <c r="AS18" s="8">
        <f>IF(AQ18,AS17+D18,AS17)</f>
        <v>32</v>
      </c>
      <c r="AT18" s="8">
        <f>IF(AQ18,AT17-D18,AT17)</f>
        <v>1502.5000000000002</v>
      </c>
      <c r="AV18" s="17"/>
      <c r="AW18" s="9">
        <f>IF(IF(AV18,1,0),IF(IF(MOD((AW17+TIME(0,D18,0)),1)&gt;D$1,1,0),IF(IF(MOD((AW17+TIME(0,D18,0)),1)&lt;D$4,1,0),AW17+TIME(0,D18,0),(MOD(AW17+TIME(0,D18,0),1)-D$4)+D$1),"Under"),AW17)</f>
        <v>42685.345138888886</v>
      </c>
      <c r="AX18" s="8">
        <f>IF(AV18,AX17+D18,AX17)</f>
        <v>32</v>
      </c>
      <c r="AY18" s="17">
        <f>IF(AV18,AY17-D18,AY17)</f>
        <v>1502.5000000000002</v>
      </c>
      <c r="AZ18"/>
      <c r="BA18" s="17"/>
      <c r="BB18" s="9">
        <f>IF(IF(BA18,1,0),IF(IF(MOD((BB17+TIME(0,D18,0)),1)&gt;D$1,1,0),IF(IF(MOD((BB17+TIME(0,D18,0)),1)&lt;D$4,1,0),BB17+TIME(0,D18,0),(MOD(BB17+TIME(0,D18,0),1)-D$4)+D$1),"Under"),BB17)</f>
        <v>42685.345138888886</v>
      </c>
      <c r="BC18" s="7">
        <f>IF(BA18,BC17+D18,BC17)</f>
        <v>32</v>
      </c>
      <c r="BD18" s="17">
        <f>IF(BA18,BD17-D18,BD17)</f>
        <v>1502.5000000000002</v>
      </c>
      <c r="BE18"/>
      <c r="BF18"/>
    </row>
    <row r="19" spans="1:58" x14ac:dyDescent="0.2">
      <c r="A19" s="7">
        <f>'St5 Input'!A5</f>
        <v>5</v>
      </c>
      <c r="B19" s="7">
        <f>'St5 Input'!B5</f>
        <v>5100</v>
      </c>
      <c r="C19" s="7" t="str">
        <f>'St5 Input'!C5</f>
        <v xml:space="preserve"> "Fire Ext.</v>
      </c>
      <c r="D19" s="7">
        <f>'St5 Input'!D5</f>
        <v>15</v>
      </c>
      <c r="E19" s="7" t="str">
        <f>'St5 Input'!E5</f>
        <v xml:space="preserve"> </v>
      </c>
      <c r="F19" s="9"/>
      <c r="G19" s="19"/>
      <c r="H19" s="17"/>
      <c r="I19" s="9">
        <f t="shared" si="0"/>
        <v>42685.345138888886</v>
      </c>
      <c r="J19" s="17">
        <f t="shared" si="1"/>
        <v>32</v>
      </c>
      <c r="K19" s="17">
        <f t="shared" si="2"/>
        <v>1502.5000000000002</v>
      </c>
      <c r="L19" s="19"/>
      <c r="M19" s="17"/>
      <c r="N19" s="9">
        <f>IF(IF(M19,1,0),IF(IF(MOD((N18+TIME(0,D19,0)),1)&gt;D$1,1,0),IF(IF(MOD((N18+TIME(0,D19,0)),1)&lt;D$4,1,0),N18+TIME(0,D19,0),(MOD(N18+TIME(0,D19,0),1)-D$4)+D$1),"Under"),N18)</f>
        <v>42685.345138888886</v>
      </c>
      <c r="O19" s="17">
        <f t="shared" si="3"/>
        <v>32</v>
      </c>
      <c r="P19" s="17">
        <f t="shared" si="4"/>
        <v>1502.5000000000002</v>
      </c>
      <c r="Q19" s="22"/>
      <c r="R19" s="8"/>
      <c r="S19" s="9">
        <f t="shared" ref="S19:S32" si="6">IF(IF(R19,1,0),IF(IF(MOD((S18+TIME(0,D19,0)),1)&gt;D$1,1,0),IF(IF(MOD((S18+TIME(0,D19,0)),1)&lt;D$4,1,0),S18+TIME(0,D19,0),(MOD(S18+TIME(0,D19,0),1)-D$4)+D$1),"Under"),S18)</f>
        <v>42685.345138888886</v>
      </c>
      <c r="T19" s="8">
        <f t="shared" ref="T19:T32" si="7">IF(M19,O18+D19,O18)</f>
        <v>32</v>
      </c>
      <c r="U19" s="17">
        <f t="shared" ref="U19:U32" si="8">IF(M19,P18-D19,P18)</f>
        <v>1502.5000000000002</v>
      </c>
      <c r="V19" s="22"/>
      <c r="W19" s="8"/>
      <c r="X19" s="9">
        <f>IF(IF(W19,1,0),IF(IF(MOD((X18+TIME(0,D19,0)),1)&gt;D$1,1,0),IF(IF(MOD((X18+TIME(0,D19,0)),1)&lt;D$4,1,0),X18+TIME(0,D19,0),(MOD(X18+TIME(0,D19,0),1)-D$4)+D$1),"Under"),X18)</f>
        <v>42685.345138888886</v>
      </c>
      <c r="Y19" s="8">
        <f>IF(M19,O18+D19,O18)</f>
        <v>32</v>
      </c>
      <c r="Z19" s="17">
        <f>IF(M19,P18-D19,P18)</f>
        <v>1502.5000000000002</v>
      </c>
      <c r="AA19" s="22"/>
      <c r="AB19" s="8"/>
      <c r="AC19" s="9">
        <f>IF(IF(AB19,1,0),IF(IF(MOD((AC18+TIME(0,D19,0)),1)&gt;D$1,1,0),IF(IF(MOD((AC18+TIME(0,D19,0)),1)&lt;D$4,1,0),AC18+TIME(0,D19,0),(MOD(AC18+TIME(0,D19,0),1)-D$4)+D$1),"Under"),AC18)</f>
        <v>42685.345138888886</v>
      </c>
      <c r="AD19" s="8">
        <f>IF(AB19,AD18+D19,AD18)</f>
        <v>32</v>
      </c>
      <c r="AE19" s="17">
        <f>IF(AB19,AE18-D19,AE18)</f>
        <v>1502.5000000000002</v>
      </c>
      <c r="AF19" s="22"/>
      <c r="AG19" s="8"/>
      <c r="AH19" s="9">
        <f>IF(IF(AG19,1,0),IF(IF(MOD((AH18+TIME(0,D19,0)),1)&gt;D$1,1,0),IF(IF(MOD((AH18+TIME(0,D19,0)),1)&lt;D$4,1,0),AH18+TIME(0,D19,0),(MOD(AH18+TIME(0,D19,0),1)-D$4)+D$1),"Under"),AH18)</f>
        <v>42685.345138888886</v>
      </c>
      <c r="AI19" s="8">
        <f>IF(AG19,AI18+D19,AI18)</f>
        <v>32</v>
      </c>
      <c r="AJ19" s="17">
        <f>IF(AG19,AJ18-D19,AJ18)</f>
        <v>1502.5000000000002</v>
      </c>
      <c r="AK19" s="19"/>
      <c r="AL19" s="8"/>
      <c r="AM19" s="23">
        <f>IF(IF(AL19,1,0),IF(IF(MOD((AM18+TIME(0,D19,0)),1)&gt;D$1,1,0),IF(IF(MOD((AM18+TIME(0,D19,0)),1)&lt;D$4,1,0),AM18+TIME(0,D19,0),(MOD(AM18+TIME(0,D19,0),1)-D$4)+D$1),"Under"),AM18)</f>
        <v>42685.345138888886</v>
      </c>
      <c r="AN19" s="8">
        <f t="shared" si="5"/>
        <v>32</v>
      </c>
      <c r="AO19" s="8">
        <f>IF(AL19,AO18-#REF!,AO18)</f>
        <v>1506.5000000000002</v>
      </c>
      <c r="AP19" s="19"/>
      <c r="AQ19" s="8"/>
      <c r="AR19" s="9">
        <f>IF(IF(AQ19,1,0),IF(IF(MOD((AR18+TIME(0,D19,0)),1)&gt;D$1,1,0),IF(IF(MOD((AR18+TIME(0,D19,0)),1)&lt;D$4,1,0),AR18+TIME(0,D19,0),(MOD(AR18+TIME(0,D19,0),1)-D$4)+D$1),"Under"),AR18)</f>
        <v>42685.345138888886</v>
      </c>
      <c r="AS19" s="8">
        <f>IF(AQ19,AS18+D19,AS18)</f>
        <v>32</v>
      </c>
      <c r="AT19" s="8">
        <f>IF(AQ19,AT18-D19,AT18)</f>
        <v>1502.5000000000002</v>
      </c>
      <c r="AV19" s="17"/>
      <c r="AW19" s="9">
        <f>IF(IF(AV19,1,0),IF(IF(MOD((AW18+TIME(0,D19,0)),1)&gt;D$1,1,0),IF(IF(MOD((AW18+TIME(0,D19,0)),1)&lt;D$4,1,0),AW18+TIME(0,D19,0),(MOD(AW18+TIME(0,D19,0),1)-D$4)+D$1),"Under"),AW18)</f>
        <v>42685.345138888886</v>
      </c>
      <c r="AX19" s="8">
        <f>IF(AV19,AX18+D19,AX18)</f>
        <v>32</v>
      </c>
      <c r="AY19" s="17">
        <f>IF(AV19,AY18-D19,AY18)</f>
        <v>1502.5000000000002</v>
      </c>
      <c r="AZ19" s="4"/>
      <c r="BA19" s="17"/>
      <c r="BB19" s="9">
        <f>IF(IF(BA19,1,0),IF(IF(MOD((BB18+TIME(0,D19,0)),1)&gt;D$1,1,0),IF(IF(MOD((BB18+TIME(0,D19,0)),1)&lt;D$4,1,0),BB18+TIME(0,D19,0),(MOD(BB18+TIME(0,D19,0),1)-D$4)+D$1),"Under"),BB18)</f>
        <v>42685.345138888886</v>
      </c>
      <c r="BC19" s="7">
        <f>IF(BA19,BC18+D19,BC18)</f>
        <v>32</v>
      </c>
      <c r="BD19" s="17">
        <f>IF(BA19,BD18-D19,BD18)</f>
        <v>1502.5000000000002</v>
      </c>
      <c r="BE19" s="4"/>
      <c r="BF19"/>
    </row>
    <row r="20" spans="1:58" x14ac:dyDescent="0.2">
      <c r="A20" s="7">
        <f>'St5 Input'!A6</f>
        <v>5</v>
      </c>
      <c r="B20" s="7">
        <f>'St5 Input'!B6</f>
        <v>5110</v>
      </c>
      <c r="C20" s="7" t="str">
        <f>'St5 Input'!C6</f>
        <v xml:space="preserve"> Clean Exterior</v>
      </c>
      <c r="D20" s="7">
        <f>'St5 Input'!D6</f>
        <v>35</v>
      </c>
      <c r="E20" s="7" t="str">
        <f>'St5 Input'!E6</f>
        <v xml:space="preserve"> </v>
      </c>
      <c r="F20" s="9"/>
      <c r="G20" s="19"/>
      <c r="H20" s="17"/>
      <c r="I20" s="9">
        <f t="shared" si="0"/>
        <v>42685.345138888886</v>
      </c>
      <c r="J20" s="17">
        <f t="shared" si="1"/>
        <v>32</v>
      </c>
      <c r="K20" s="17">
        <f t="shared" si="2"/>
        <v>1502.5000000000002</v>
      </c>
      <c r="L20" s="19"/>
      <c r="M20" s="17"/>
      <c r="N20" s="9">
        <f>IF(IF(M20,1,0),IF(IF(MOD((N19+TIME(0,D20,0)),1)&gt;D$1,1,0),IF(IF(MOD((N19+TIME(0,D20,0)),1)&lt;D$4,1,0),N19+TIME(0,D20,0),(MOD(N19+TIME(0,D20,0),1)-D$4)+D$1),"Under"),N19)</f>
        <v>42685.345138888886</v>
      </c>
      <c r="O20" s="17">
        <f t="shared" si="3"/>
        <v>32</v>
      </c>
      <c r="P20" s="17">
        <f t="shared" si="4"/>
        <v>1502.5000000000002</v>
      </c>
      <c r="Q20" s="22"/>
      <c r="R20" s="8"/>
      <c r="S20" s="9">
        <f t="shared" si="6"/>
        <v>42685.345138888886</v>
      </c>
      <c r="T20" s="8">
        <f t="shared" si="7"/>
        <v>32</v>
      </c>
      <c r="U20" s="17">
        <f t="shared" si="8"/>
        <v>1502.5000000000002</v>
      </c>
      <c r="V20" s="22"/>
      <c r="W20" s="8"/>
      <c r="X20" s="9">
        <f>IF(IF(W20,1,0),IF(IF(MOD((X19+TIME(0,D20,0)),1)&gt;D$1,1,0),IF(IF(MOD((X19+TIME(0,D20,0)),1)&lt;D$4,1,0),X19+TIME(0,D20,0),(MOD(X19+TIME(0,D20,0),1)-D$4)+D$1),"Under"),X19)</f>
        <v>42685.345138888886</v>
      </c>
      <c r="Y20" s="8">
        <f>IF(M20,O19+D20,O19)</f>
        <v>32</v>
      </c>
      <c r="Z20" s="17">
        <f>IF(M20,P19-D20,P19)</f>
        <v>1502.5000000000002</v>
      </c>
      <c r="AA20" s="22"/>
      <c r="AB20" s="8"/>
      <c r="AC20" s="9">
        <f>IF(IF(AB20,1,0),IF(IF(MOD((AC19+TIME(0,D20,0)),1)&gt;D$1,1,0),IF(IF(MOD((AC19+TIME(0,D20,0)),1)&lt;D$4,1,0),AC19+TIME(0,D20,0),(MOD(AC19+TIME(0,D20,0),1)-D$4)+D$1),"Under"),AC19)</f>
        <v>42685.345138888886</v>
      </c>
      <c r="AD20" s="8">
        <f>IF(AB20,AD19+D20,AD19)</f>
        <v>32</v>
      </c>
      <c r="AE20" s="17">
        <f>IF(AB20,AE19-D20,AE19)</f>
        <v>1502.5000000000002</v>
      </c>
      <c r="AF20" s="22"/>
      <c r="AG20" s="8"/>
      <c r="AH20" s="9">
        <f>IF(IF(AG20,1,0),IF(IF(MOD((AH19+TIME(0,D20,0)),1)&gt;D$1,1,0),IF(IF(MOD((AH19+TIME(0,D20,0)),1)&lt;D$4,1,0),AH19+TIME(0,D20,0),(MOD(AH19+TIME(0,D20,0),1)-D$4)+D$1),"Under"),AH19)</f>
        <v>42685.345138888886</v>
      </c>
      <c r="AI20" s="8">
        <f>IF(AG20,AI19+D20,AI19)</f>
        <v>32</v>
      </c>
      <c r="AJ20" s="17">
        <f>IF(AG20,AJ19-D20,AJ19)</f>
        <v>1502.5000000000002</v>
      </c>
      <c r="AK20" s="19"/>
      <c r="AL20" s="8"/>
      <c r="AM20" s="23">
        <f>IF(IF(AL20,1,0),IF(IF(MOD((AM19+TIME(0,D20,0)),1)&gt;D$1,1,0),IF(IF(MOD((AM19+TIME(0,D20,0)),1)&lt;D$4,1,0),AM19+TIME(0,D20,0),(MOD(AM19+TIME(0,D20,0),1)-D$4)+D$1),"Under"),AM19)</f>
        <v>42685.345138888886</v>
      </c>
      <c r="AN20" s="8">
        <f t="shared" si="5"/>
        <v>32</v>
      </c>
      <c r="AO20" s="8">
        <f>IF(AL20,AO19-#REF!,AO19)</f>
        <v>1506.5000000000002</v>
      </c>
      <c r="AP20" s="19"/>
      <c r="AQ20" s="8"/>
      <c r="AR20" s="9">
        <f>IF(IF(AQ20,1,0),IF(IF(MOD((AR19+TIME(0,D20,0)),1)&gt;D$1,1,0),IF(IF(MOD((AR19+TIME(0,D20,0)),1)&lt;D$4,1,0),AR19+TIME(0,D20,0),(MOD(AR19+TIME(0,D20,0),1)-D$4)+D$1),"Under"),AR19)</f>
        <v>42685.345138888886</v>
      </c>
      <c r="AS20" s="8">
        <f>IF(AQ20,AS19+D20,AS19)</f>
        <v>32</v>
      </c>
      <c r="AT20" s="8">
        <f>IF(AQ20,AT19-D20,AT19)</f>
        <v>1502.5000000000002</v>
      </c>
      <c r="AV20" s="17"/>
      <c r="AW20" s="9">
        <f>IF(IF(AV20,1,0),IF(IF(MOD((AW19+TIME(0,D20,0)),1)&gt;D$1,1,0),IF(IF(MOD((AW19+TIME(0,D20,0)),1)&lt;D$4,1,0),AW19+TIME(0,D20,0),(MOD(AW19+TIME(0,D20,0),1)-D$4)+D$1),"Under"),AW19)</f>
        <v>42685.345138888886</v>
      </c>
      <c r="AX20" s="8">
        <f>IF(AV20,AX19+D20,AX19)</f>
        <v>32</v>
      </c>
      <c r="AY20" s="17">
        <f>IF(AV20,AY19-D20,AY19)</f>
        <v>1502.5000000000002</v>
      </c>
      <c r="AZ20"/>
      <c r="BA20" s="17"/>
      <c r="BB20" s="9">
        <f>IF(IF(BA20,1,0),IF(IF(MOD((BB19+TIME(0,D20,0)),1)&gt;D$1,1,0),IF(IF(MOD((BB19+TIME(0,D20,0)),1)&lt;D$4,1,0),BB19+TIME(0,D20,0),(MOD(BB19+TIME(0,D20,0),1)-D$4)+D$1),"Under"),BB19)</f>
        <v>42685.345138888886</v>
      </c>
      <c r="BC20" s="7">
        <f>IF(BA20,BC19+D20,BC19)</f>
        <v>32</v>
      </c>
      <c r="BD20" s="17">
        <f>IF(BA20,BD19-D20,BD19)</f>
        <v>1502.5000000000002</v>
      </c>
      <c r="BE20"/>
      <c r="BF20"/>
    </row>
    <row r="21" spans="1:58" x14ac:dyDescent="0.2">
      <c r="A21" s="7">
        <f>'St5 Input'!A7</f>
        <v>5</v>
      </c>
      <c r="B21" s="7">
        <f>'St5 Input'!B7</f>
        <v>5120</v>
      </c>
      <c r="C21" s="7" t="str">
        <f>'St5 Input'!C7</f>
        <v xml:space="preserve"> Exterior Stickers and Logos</v>
      </c>
      <c r="D21" s="7">
        <f>'St5 Input'!D7</f>
        <v>20</v>
      </c>
      <c r="E21" s="7" t="str">
        <f>'St5 Input'!E7</f>
        <v xml:space="preserve"> </v>
      </c>
      <c r="F21" s="9"/>
      <c r="G21" s="19"/>
      <c r="H21" s="17"/>
      <c r="I21" s="9">
        <f t="shared" si="0"/>
        <v>42685.345138888886</v>
      </c>
      <c r="J21" s="17">
        <f t="shared" si="1"/>
        <v>32</v>
      </c>
      <c r="K21" s="17">
        <f t="shared" si="2"/>
        <v>1502.5000000000002</v>
      </c>
      <c r="L21" s="19"/>
      <c r="M21" s="17"/>
      <c r="N21" s="9">
        <f>IF(IF(M21,1,0),IF(IF(MOD((N20+TIME(0,D21,0)),1)&gt;D$1,1,0),IF(IF(MOD((N20+TIME(0,D21,0)),1)&lt;D$4,1,0),N20+TIME(0,D21,0),(MOD(N20+TIME(0,D21,0),1)-D$4)+D$1),"Under"),N20)</f>
        <v>42685.345138888886</v>
      </c>
      <c r="O21" s="17">
        <f t="shared" si="3"/>
        <v>32</v>
      </c>
      <c r="P21" s="17">
        <f t="shared" si="4"/>
        <v>1502.5000000000002</v>
      </c>
      <c r="Q21" s="22"/>
      <c r="R21" s="8"/>
      <c r="S21" s="9">
        <f t="shared" si="6"/>
        <v>42685.345138888886</v>
      </c>
      <c r="T21" s="8">
        <f t="shared" si="7"/>
        <v>32</v>
      </c>
      <c r="U21" s="17">
        <f t="shared" si="8"/>
        <v>1502.5000000000002</v>
      </c>
      <c r="V21" s="22"/>
      <c r="W21" s="8"/>
      <c r="X21" s="9">
        <f>IF(IF(W21,1,0),IF(IF(MOD((X20+TIME(0,D21,0)),1)&gt;D$1,1,0),IF(IF(MOD((X20+TIME(0,D21,0)),1)&lt;D$4,1,0),X20+TIME(0,D21,0),(MOD(X20+TIME(0,D21,0),1)-D$4)+D$1),"Under"),X20)</f>
        <v>42685.345138888886</v>
      </c>
      <c r="Y21" s="8">
        <f>IF(M21,O20+D21,O20)</f>
        <v>32</v>
      </c>
      <c r="Z21" s="17">
        <f>IF(M21,P20-D21,P20)</f>
        <v>1502.5000000000002</v>
      </c>
      <c r="AA21" s="22"/>
      <c r="AB21" s="8"/>
      <c r="AC21" s="9">
        <f>IF(IF(AB21,1,0),IF(IF(MOD((AC20+TIME(0,D21,0)),1)&gt;D$1,1,0),IF(IF(MOD((AC20+TIME(0,D21,0)),1)&lt;D$4,1,0),AC20+TIME(0,D21,0),(MOD(AC20+TIME(0,D21,0),1)-D$4)+D$1),"Under"),AC20)</f>
        <v>42685.345138888886</v>
      </c>
      <c r="AD21" s="8">
        <f>IF(AB21,AD20+D21,AD20)</f>
        <v>32</v>
      </c>
      <c r="AE21" s="17">
        <f>IF(AB21,AE20-D21,AE20)</f>
        <v>1502.5000000000002</v>
      </c>
      <c r="AF21" s="22"/>
      <c r="AG21" s="8"/>
      <c r="AH21" s="9">
        <f>IF(IF(AG21,1,0),IF(IF(MOD((AH20+TIME(0,D21,0)),1)&gt;D$1,1,0),IF(IF(MOD((AH20+TIME(0,D21,0)),1)&lt;D$4,1,0),AH20+TIME(0,D21,0),(MOD(AH20+TIME(0,D21,0),1)-D$4)+D$1),"Under"),AH20)</f>
        <v>42685.345138888886</v>
      </c>
      <c r="AI21" s="8">
        <f>IF(AG21,AI20+D21,AI20)</f>
        <v>32</v>
      </c>
      <c r="AJ21" s="17">
        <f>IF(AG21,AJ20-D21,AJ20)</f>
        <v>1502.5000000000002</v>
      </c>
      <c r="AK21" s="19"/>
      <c r="AL21" s="8"/>
      <c r="AM21" s="23">
        <f>IF(IF(AL21,1,0),IF(IF(MOD((AM20+TIME(0,D21,0)),1)&gt;D$1,1,0),IF(IF(MOD((AM20+TIME(0,D21,0)),1)&lt;D$4,1,0),AM20+TIME(0,D21,0),(MOD(AM20+TIME(0,D21,0),1)-D$4)+D$1),"Under"),AM20)</f>
        <v>42685.345138888886</v>
      </c>
      <c r="AN21" s="8">
        <f t="shared" si="5"/>
        <v>32</v>
      </c>
      <c r="AO21" s="8">
        <f>IF(AL21,AO20-#REF!,AO20)</f>
        <v>1506.5000000000002</v>
      </c>
      <c r="AP21" s="19"/>
      <c r="AQ21" s="8"/>
      <c r="AR21" s="9">
        <f>IF(IF(AQ21,1,0),IF(IF(MOD((AR20+TIME(0,D21,0)),1)&gt;D$1,1,0),IF(IF(MOD((AR20+TIME(0,D21,0)),1)&lt;D$4,1,0),AR20+TIME(0,D21,0),(MOD(AR20+TIME(0,D21,0),1)-D$4)+D$1),"Under"),AR20)</f>
        <v>42685.345138888886</v>
      </c>
      <c r="AS21" s="8">
        <f>IF(AQ21,AS20+D21,AS20)</f>
        <v>32</v>
      </c>
      <c r="AT21" s="8">
        <f>IF(AQ21,AT20-D21,AT20)</f>
        <v>1502.5000000000002</v>
      </c>
      <c r="AV21" s="17"/>
      <c r="AW21" s="9">
        <f>IF(IF(AV21,1,0),IF(IF(MOD((AW20+TIME(0,D21,0)),1)&gt;D$1,1,0),IF(IF(MOD((AW20+TIME(0,D21,0)),1)&lt;D$4,1,0),AW20+TIME(0,D21,0),(MOD(AW20+TIME(0,D21,0),1)-D$4)+D$1),"Under"),AW20)</f>
        <v>42685.345138888886</v>
      </c>
      <c r="AX21" s="8">
        <f>IF(AV21,AX20+D21,AX20)</f>
        <v>32</v>
      </c>
      <c r="AY21" s="17">
        <f>IF(AV21,AY20-D21,AY20)</f>
        <v>1502.5000000000002</v>
      </c>
      <c r="AZ21"/>
      <c r="BA21" s="17"/>
      <c r="BB21" s="9">
        <f>IF(IF(BA21,1,0),IF(IF(MOD((BB20+TIME(0,D21,0)),1)&gt;D$1,1,0),IF(IF(MOD((BB20+TIME(0,D21,0)),1)&lt;D$4,1,0),BB20+TIME(0,D21,0),(MOD(BB20+TIME(0,D21,0),1)-D$4)+D$1),"Under"),BB20)</f>
        <v>42685.345138888886</v>
      </c>
      <c r="BC21" s="7">
        <f>IF(BA21,BC20+D21,BC20)</f>
        <v>32</v>
      </c>
      <c r="BD21" s="17">
        <f>IF(BA21,BD20-D21,BD20)</f>
        <v>1502.5000000000002</v>
      </c>
      <c r="BE21"/>
      <c r="BF21"/>
    </row>
    <row r="22" spans="1:58" x14ac:dyDescent="0.2">
      <c r="A22" s="7">
        <f>'St5 Input'!A8</f>
        <v>5</v>
      </c>
      <c r="B22" s="7">
        <f>'St5 Input'!B8</f>
        <v>5130</v>
      </c>
      <c r="C22" s="7" t="str">
        <f>'St5 Input'!C8</f>
        <v xml:space="preserve"> Caulk Exterior</v>
      </c>
      <c r="D22" s="7">
        <f>'St5 Input'!D8</f>
        <v>40</v>
      </c>
      <c r="E22" s="7" t="str">
        <f>'St5 Input'!E8</f>
        <v xml:space="preserve"> </v>
      </c>
      <c r="F22" s="9"/>
      <c r="G22" s="19"/>
      <c r="H22" s="17"/>
      <c r="I22" s="9">
        <f t="shared" si="0"/>
        <v>42685.345138888886</v>
      </c>
      <c r="J22" s="17">
        <f t="shared" si="1"/>
        <v>32</v>
      </c>
      <c r="K22" s="17">
        <f t="shared" si="2"/>
        <v>1502.5000000000002</v>
      </c>
      <c r="L22" s="19"/>
      <c r="M22" s="17"/>
      <c r="N22" s="9">
        <f>IF(IF(M22,1,0),IF(IF(MOD((N21+TIME(0,D22,0)),1)&gt;D$1,1,0),IF(IF(MOD((N21+TIME(0,D22,0)),1)&lt;D$4,1,0),N21+TIME(0,D22,0),(MOD(N21+TIME(0,D22,0),1)-D$4)+D$1),"Under"),N21)</f>
        <v>42685.345138888886</v>
      </c>
      <c r="O22" s="17">
        <f t="shared" si="3"/>
        <v>32</v>
      </c>
      <c r="P22" s="17">
        <f t="shared" si="4"/>
        <v>1502.5000000000002</v>
      </c>
      <c r="Q22" s="22"/>
      <c r="R22" s="8"/>
      <c r="S22" s="9">
        <f t="shared" si="6"/>
        <v>42685.345138888886</v>
      </c>
      <c r="T22" s="8">
        <f t="shared" si="7"/>
        <v>32</v>
      </c>
      <c r="U22" s="17">
        <f t="shared" si="8"/>
        <v>1502.5000000000002</v>
      </c>
      <c r="V22" s="22"/>
      <c r="W22" s="8"/>
      <c r="X22" s="9">
        <f>IF(IF(W22,1,0),IF(IF(MOD((X21+TIME(0,D22,0)),1)&gt;D$1,1,0),IF(IF(MOD((X21+TIME(0,D22,0)),1)&lt;D$4,1,0),X21+TIME(0,D22,0),(MOD(X21+TIME(0,D22,0),1)-D$4)+D$1),"Under"),X21)</f>
        <v>42685.345138888886</v>
      </c>
      <c r="Y22" s="8">
        <f>IF(M22,O21+D22,O21)</f>
        <v>32</v>
      </c>
      <c r="Z22" s="17">
        <f>IF(M22,P21-D22,P21)</f>
        <v>1502.5000000000002</v>
      </c>
      <c r="AA22" s="22"/>
      <c r="AB22" s="8"/>
      <c r="AC22" s="9">
        <f>IF(IF(AB22,1,0),IF(IF(MOD((AC21+TIME(0,D22,0)),1)&gt;D$1,1,0),IF(IF(MOD((AC21+TIME(0,D22,0)),1)&lt;D$4,1,0),AC21+TIME(0,D22,0),(MOD(AC21+TIME(0,D22,0),1)-D$4)+D$1),"Under"),AC21)</f>
        <v>42685.345138888886</v>
      </c>
      <c r="AD22" s="8">
        <f>IF(AB22,AD21+D22,AD21)</f>
        <v>32</v>
      </c>
      <c r="AE22" s="17">
        <f>IF(AB22,AE21-D22,AE21)</f>
        <v>1502.5000000000002</v>
      </c>
      <c r="AF22" s="22"/>
      <c r="AG22" s="8"/>
      <c r="AH22" s="9">
        <f>IF(IF(AG22,1,0),IF(IF(MOD((AH21+TIME(0,D22,0)),1)&gt;D$1,1,0),IF(IF(MOD((AH21+TIME(0,D22,0)),1)&lt;D$4,1,0),AH21+TIME(0,D22,0),(MOD(AH21+TIME(0,D22,0),1)-D$4)+D$1),"Under"),AH21)</f>
        <v>42685.345138888886</v>
      </c>
      <c r="AI22" s="8">
        <f>IF(AG22,AI21+D22,AI21)</f>
        <v>32</v>
      </c>
      <c r="AJ22" s="17">
        <f>IF(AG22,AJ21-D22,AJ21)</f>
        <v>1502.5000000000002</v>
      </c>
      <c r="AK22" s="19"/>
      <c r="AL22" s="8"/>
      <c r="AM22" s="23">
        <f>IF(IF(AL22,1,0),IF(IF(MOD((AM21+TIME(0,D22,0)),1)&gt;D$1,1,0),IF(IF(MOD((AM21+TIME(0,D22,0)),1)&lt;D$4,1,0),AM21+TIME(0,D22,0),(MOD(AM21+TIME(0,D22,0),1)-D$4)+D$1),"Under"),AM21)</f>
        <v>42685.345138888886</v>
      </c>
      <c r="AN22" s="8">
        <f t="shared" si="5"/>
        <v>32</v>
      </c>
      <c r="AO22" s="8">
        <f>IF(AL22,AO21-#REF!,AO21)</f>
        <v>1506.5000000000002</v>
      </c>
      <c r="AP22" s="19"/>
      <c r="AQ22" s="8"/>
      <c r="AR22" s="9">
        <f>IF(IF(AQ22,1,0),IF(IF(MOD((AR21+TIME(0,D22,0)),1)&gt;D$1,1,0),IF(IF(MOD((AR21+TIME(0,D22,0)),1)&lt;D$4,1,0),AR21+TIME(0,D22,0),(MOD(AR21+TIME(0,D22,0),1)-D$4)+D$1),"Under"),AR21)</f>
        <v>42685.345138888886</v>
      </c>
      <c r="AS22" s="8">
        <f>IF(AQ22,AS21+D22,AS21)</f>
        <v>32</v>
      </c>
      <c r="AT22" s="8">
        <f>IF(AQ22,AT21-D22,AT21)</f>
        <v>1502.5000000000002</v>
      </c>
      <c r="AV22" s="17"/>
      <c r="AW22" s="9">
        <f>IF(IF(AV22,1,0),IF(IF(MOD((AW21+TIME(0,D22,0)),1)&gt;D$1,1,0),IF(IF(MOD((AW21+TIME(0,D22,0)),1)&lt;D$4,1,0),AW21+TIME(0,D22,0),(MOD(AW21+TIME(0,D22,0),1)-D$4)+D$1),"Under"),AW21)</f>
        <v>42685.345138888886</v>
      </c>
      <c r="AX22" s="8">
        <f>IF(AV22,AX21+D22,AX21)</f>
        <v>32</v>
      </c>
      <c r="AY22" s="17">
        <f>IF(AV22,AY21-D22,AY21)</f>
        <v>1502.5000000000002</v>
      </c>
      <c r="AZ22"/>
      <c r="BA22" s="17"/>
      <c r="BB22" s="9">
        <f>IF(IF(BA22,1,0),IF(IF(MOD((BB21+TIME(0,D22,0)),1)&gt;D$1,1,0),IF(IF(MOD((BB21+TIME(0,D22,0)),1)&lt;D$4,1,0),BB21+TIME(0,D22,0),(MOD(BB21+TIME(0,D22,0),1)-D$4)+D$1),"Under"),BB21)</f>
        <v>42685.345138888886</v>
      </c>
      <c r="BC22" s="7">
        <f>IF(BA22,BC21+D22,BC21)</f>
        <v>32</v>
      </c>
      <c r="BD22" s="17">
        <f>IF(BA22,BD21-D22,BD21)</f>
        <v>1502.5000000000002</v>
      </c>
      <c r="BE22"/>
      <c r="BF22"/>
    </row>
    <row r="23" spans="1:58" x14ac:dyDescent="0.2">
      <c r="A23" s="7">
        <f>'St5 Input'!A9</f>
        <v>5</v>
      </c>
      <c r="B23" s="7">
        <f>'St5 Input'!B9</f>
        <v>5140</v>
      </c>
      <c r="C23" s="7" t="str">
        <f>'St5 Input'!C9</f>
        <v xml:space="preserve"> Clean Interior</v>
      </c>
      <c r="D23" s="7">
        <f>'St5 Input'!D9</f>
        <v>70</v>
      </c>
      <c r="E23" s="7" t="str">
        <f>'St5 Input'!E9</f>
        <v xml:space="preserve"> </v>
      </c>
      <c r="F23" s="9"/>
      <c r="G23" s="19"/>
      <c r="H23" s="17"/>
      <c r="I23" s="9">
        <f t="shared" si="0"/>
        <v>42685.345138888886</v>
      </c>
      <c r="J23" s="17">
        <f t="shared" si="1"/>
        <v>32</v>
      </c>
      <c r="K23" s="17">
        <f t="shared" si="2"/>
        <v>1502.5000000000002</v>
      </c>
      <c r="L23" s="19"/>
      <c r="M23" s="17"/>
      <c r="N23" s="9">
        <f>IF(IF(M23,1,0),IF(IF(MOD((N22+TIME(0,D23,0)),1)&gt;D$1,1,0),IF(IF(MOD((N22+TIME(0,D23,0)),1)&lt;D$4,1,0),N22+TIME(0,D23,0),(MOD(N22+TIME(0,D23,0),1)-D$4)+D$1),"Under"),N22)</f>
        <v>42685.345138888886</v>
      </c>
      <c r="O23" s="17">
        <f t="shared" si="3"/>
        <v>32</v>
      </c>
      <c r="P23" s="17">
        <f t="shared" si="4"/>
        <v>1502.5000000000002</v>
      </c>
      <c r="Q23" s="22"/>
      <c r="R23" s="8"/>
      <c r="S23" s="9">
        <f t="shared" si="6"/>
        <v>42685.345138888886</v>
      </c>
      <c r="T23" s="8">
        <f t="shared" si="7"/>
        <v>32</v>
      </c>
      <c r="U23" s="17">
        <f t="shared" si="8"/>
        <v>1502.5000000000002</v>
      </c>
      <c r="V23" s="22"/>
      <c r="W23" s="8"/>
      <c r="X23" s="9">
        <f>IF(IF(W23,1,0),IF(IF(MOD((X22+TIME(0,D23,0)),1)&gt;D$1,1,0),IF(IF(MOD((X22+TIME(0,D23,0)),1)&lt;D$4,1,0),X22+TIME(0,D23,0),(MOD(X22+TIME(0,D23,0),1)-D$4)+D$1),"Under"),X22)</f>
        <v>42685.345138888886</v>
      </c>
      <c r="Y23" s="8">
        <f>IF(M23,O22+D23,O22)</f>
        <v>32</v>
      </c>
      <c r="Z23" s="17">
        <f>IF(M23,P22-D23,P22)</f>
        <v>1502.5000000000002</v>
      </c>
      <c r="AA23" s="22"/>
      <c r="AB23" s="8"/>
      <c r="AC23" s="9">
        <f>IF(IF(AB23,1,0),IF(IF(MOD((AC22+TIME(0,D23,0)),1)&gt;D$1,1,0),IF(IF(MOD((AC22+TIME(0,D23,0)),1)&lt;D$4,1,0),AC22+TIME(0,D23,0),(MOD(AC22+TIME(0,D23,0),1)-D$4)+D$1),"Under"),AC22)</f>
        <v>42685.345138888886</v>
      </c>
      <c r="AD23" s="8">
        <f>IF(AB23,AD22+D23,AD22)</f>
        <v>32</v>
      </c>
      <c r="AE23" s="17">
        <f>IF(AB23,AE22-D23,AE22)</f>
        <v>1502.5000000000002</v>
      </c>
      <c r="AF23" s="22"/>
      <c r="AG23" s="8"/>
      <c r="AH23" s="9">
        <f>IF(IF(AG23,1,0),IF(IF(MOD((AH22+TIME(0,D23,0)),1)&gt;D$1,1,0),IF(IF(MOD((AH22+TIME(0,D23,0)),1)&lt;D$4,1,0),AH22+TIME(0,D23,0),(MOD(AH22+TIME(0,D23,0),1)-D$4)+D$1),"Under"),AH22)</f>
        <v>42685.345138888886</v>
      </c>
      <c r="AI23" s="8">
        <f>IF(AG23,AI22+D23,AI22)</f>
        <v>32</v>
      </c>
      <c r="AJ23" s="17">
        <f>IF(AG23,AJ22-D23,AJ22)</f>
        <v>1502.5000000000002</v>
      </c>
      <c r="AK23" s="19"/>
      <c r="AL23" s="8"/>
      <c r="AM23" s="23">
        <f>IF(IF(AL23,1,0),IF(IF(MOD((AM22+TIME(0,D23,0)),1)&gt;D$1,1,0),IF(IF(MOD((AM22+TIME(0,D23,0)),1)&lt;D$4,1,0),AM22+TIME(0,D23,0),(MOD(AM22+TIME(0,D23,0),1)-D$4)+D$1),"Under"),AM22)</f>
        <v>42685.345138888886</v>
      </c>
      <c r="AN23" s="8">
        <f t="shared" si="5"/>
        <v>32</v>
      </c>
      <c r="AO23" s="8">
        <f>IF(AL23,AO22-#REF!,AO22)</f>
        <v>1506.5000000000002</v>
      </c>
      <c r="AP23" s="19"/>
      <c r="AQ23" s="8"/>
      <c r="AR23" s="9">
        <f>IF(IF(AQ23,1,0),IF(IF(MOD((AR22+TIME(0,D23,0)),1)&gt;D$1,1,0),IF(IF(MOD((AR22+TIME(0,D23,0)),1)&lt;D$4,1,0),AR22+TIME(0,D23,0),(MOD(AR22+TIME(0,D23,0),1)-D$4)+D$1),"Under"),AR22)</f>
        <v>42685.345138888886</v>
      </c>
      <c r="AS23" s="8">
        <f>IF(AQ23,AS22+D23,AS22)</f>
        <v>32</v>
      </c>
      <c r="AT23" s="8">
        <f>IF(AQ23,AT22-D23,AT22)</f>
        <v>1502.5000000000002</v>
      </c>
      <c r="AV23" s="17"/>
      <c r="AW23" s="9">
        <f>IF(IF(AV23,1,0),IF(IF(MOD((AW22+TIME(0,D23,0)),1)&gt;D$1,1,0),IF(IF(MOD((AW22+TIME(0,D23,0)),1)&lt;D$4,1,0),AW22+TIME(0,D23,0),(MOD(AW22+TIME(0,D23,0),1)-D$4)+D$1),"Under"),AW22)</f>
        <v>42685.345138888886</v>
      </c>
      <c r="AX23" s="8">
        <f>IF(AV23,AX22+D23,AX22)</f>
        <v>32</v>
      </c>
      <c r="AY23" s="17">
        <f>IF(AV23,AY22-D23,AY22)</f>
        <v>1502.5000000000002</v>
      </c>
      <c r="AZ23"/>
      <c r="BA23" s="17"/>
      <c r="BB23" s="9">
        <f>IF(IF(BA23,1,0),IF(IF(MOD((BB22+TIME(0,D23,0)),1)&gt;D$1,1,0),IF(IF(MOD((BB22+TIME(0,D23,0)),1)&lt;D$4,1,0),BB22+TIME(0,D23,0),(MOD(BB22+TIME(0,D23,0),1)-D$4)+D$1),"Under"),BB22)</f>
        <v>42685.345138888886</v>
      </c>
      <c r="BC23" s="7">
        <f>IF(BA23,BC22+D23,BC22)</f>
        <v>32</v>
      </c>
      <c r="BD23" s="17">
        <f>IF(BA23,BD22-D23,BD22)</f>
        <v>1502.5000000000002</v>
      </c>
      <c r="BE23"/>
      <c r="BF23"/>
    </row>
    <row r="24" spans="1:58" x14ac:dyDescent="0.2">
      <c r="A24" s="7">
        <f>'St5 Input'!A10</f>
        <v>5</v>
      </c>
      <c r="B24" s="7" t="str">
        <f>'St5 Input'!B10</f>
        <v xml:space="preserve"> ***5280***</v>
      </c>
      <c r="C24" s="7" t="str">
        <f>'St5 Input'!C10</f>
        <v xml:space="preserve"> Sofa - RS - Rear</v>
      </c>
      <c r="D24" s="7">
        <f>'St5 Input'!D10</f>
        <v>5</v>
      </c>
      <c r="E24" s="7">
        <f>'St5 Input'!E10</f>
        <v>15</v>
      </c>
      <c r="F24" s="9"/>
      <c r="G24" s="19"/>
      <c r="H24" s="17"/>
      <c r="I24" s="9">
        <f t="shared" si="0"/>
        <v>42685.345138888886</v>
      </c>
      <c r="J24" s="17">
        <f t="shared" si="1"/>
        <v>32</v>
      </c>
      <c r="K24" s="17">
        <f t="shared" si="2"/>
        <v>1502.5000000000002</v>
      </c>
      <c r="L24" s="19"/>
      <c r="M24" s="17"/>
      <c r="N24" s="9">
        <f>IF(IF(M24,1,0),IF(IF(MOD((N23+TIME(0,D24,0)),1)&gt;D$1,1,0),IF(IF(MOD((N23+TIME(0,D24,0)),1)&lt;D$4,1,0),N23+TIME(0,D24,0),(MOD(N23+TIME(0,D24,0),1)-D$4)+D$1),"Under"),N23)</f>
        <v>42685.345138888886</v>
      </c>
      <c r="O24" s="17">
        <f t="shared" si="3"/>
        <v>32</v>
      </c>
      <c r="P24" s="17">
        <f t="shared" si="4"/>
        <v>1502.5000000000002</v>
      </c>
      <c r="Q24" s="22"/>
      <c r="R24" s="8"/>
      <c r="S24" s="9">
        <f t="shared" si="6"/>
        <v>42685.345138888886</v>
      </c>
      <c r="T24" s="8">
        <f t="shared" si="7"/>
        <v>32</v>
      </c>
      <c r="U24" s="17">
        <f t="shared" si="8"/>
        <v>1502.5000000000002</v>
      </c>
      <c r="V24" s="22"/>
      <c r="W24" s="8"/>
      <c r="X24" s="9">
        <f>IF(IF(W24,1,0),IF(IF(MOD((X23+TIME(0,D24,0)),1)&gt;D$1,1,0),IF(IF(MOD((X23+TIME(0,D24,0)),1)&lt;D$4,1,0),X23+TIME(0,D24,0),(MOD(X23+TIME(0,D24,0),1)-D$4)+D$1),"Under"),X23)</f>
        <v>42685.345138888886</v>
      </c>
      <c r="Y24" s="8">
        <f>IF(M24,O23+D24,O23)</f>
        <v>32</v>
      </c>
      <c r="Z24" s="17">
        <f>IF(M24,P23-D24,P23)</f>
        <v>1502.5000000000002</v>
      </c>
      <c r="AA24" s="22"/>
      <c r="AB24" s="8"/>
      <c r="AC24" s="9">
        <f>IF(IF(AB24,1,0),IF(IF(MOD((AC23+TIME(0,D24,0)),1)&gt;D$1,1,0),IF(IF(MOD((AC23+TIME(0,D24,0)),1)&lt;D$4,1,0),AC23+TIME(0,D24,0),(MOD(AC23+TIME(0,D24,0),1)-D$4)+D$1),"Under"),AC23)</f>
        <v>42685.345138888886</v>
      </c>
      <c r="AD24" s="8">
        <f>IF(AB24,AD23+D24,AD23)</f>
        <v>32</v>
      </c>
      <c r="AE24" s="17">
        <f>IF(AB24,AE23-D24,AE23)</f>
        <v>1502.5000000000002</v>
      </c>
      <c r="AF24" s="22"/>
      <c r="AG24" s="8"/>
      <c r="AH24" s="9">
        <f>IF(IF(AG24,1,0),IF(IF(MOD((AH23+TIME(0,D24,0)),1)&gt;D$1,1,0),IF(IF(MOD((AH23+TIME(0,D24,0)),1)&lt;D$4,1,0),AH23+TIME(0,D24,0),(MOD(AH23+TIME(0,D24,0),1)-D$4)+D$1),"Under"),AH23)</f>
        <v>42685.345138888886</v>
      </c>
      <c r="AI24" s="8">
        <f>IF(AG24,AI23+D24,AI23)</f>
        <v>32</v>
      </c>
      <c r="AJ24" s="17">
        <f>IF(AG24,AJ23-D24,AJ23)</f>
        <v>1502.5000000000002</v>
      </c>
      <c r="AK24" s="19"/>
      <c r="AL24" s="8"/>
      <c r="AM24" s="23">
        <f>IF(IF(AL24,1,0),IF(IF(MOD((AM23+TIME(0,D24,0)),1)&gt;D$1,1,0),IF(IF(MOD((AM23+TIME(0,D24,0)),1)&lt;D$4,1,0),AM23+TIME(0,D24,0),(MOD(AM23+TIME(0,D24,0),1)-D$4)+D$1),"Under"),AM23)</f>
        <v>42685.345138888886</v>
      </c>
      <c r="AN24" s="8">
        <f t="shared" si="5"/>
        <v>32</v>
      </c>
      <c r="AO24" s="8">
        <f>IF(AL24,AO23-#REF!,AO23)</f>
        <v>1506.5000000000002</v>
      </c>
      <c r="AP24" s="19"/>
      <c r="AQ24" s="8"/>
      <c r="AR24" s="9">
        <f>IF(IF(AQ24,1,0),IF(IF(MOD((AR23+TIME(0,D24,0)),1)&gt;D$1,1,0),IF(IF(MOD((AR23+TIME(0,D24,0)),1)&lt;D$4,1,0),AR23+TIME(0,D24,0),(MOD(AR23+TIME(0,D24,0),1)-D$4)+D$1),"Under"),AR23)</f>
        <v>42685.345138888886</v>
      </c>
      <c r="AS24" s="8">
        <f>IF(AQ24,AS23+D24,AS23)</f>
        <v>32</v>
      </c>
      <c r="AT24" s="8">
        <f>IF(AQ24,AT23-D24,AT23)</f>
        <v>1502.5000000000002</v>
      </c>
      <c r="AV24" s="17"/>
      <c r="AW24" s="9">
        <f>IF(IF(AV24,1,0),IF(IF(MOD((AW23+TIME(0,D24,0)),1)&gt;D$1,1,0),IF(IF(MOD((AW23+TIME(0,D24,0)),1)&lt;D$4,1,0),AW23+TIME(0,D24,0),(MOD(AW23+TIME(0,D24,0),1)-D$4)+D$1),"Under"),AW23)</f>
        <v>42685.345138888886</v>
      </c>
      <c r="AX24" s="8">
        <f>IF(AV24,AX23+D24,AX23)</f>
        <v>32</v>
      </c>
      <c r="AY24" s="17">
        <f>IF(AV24,AY23-D24,AY23)</f>
        <v>1502.5000000000002</v>
      </c>
      <c r="AZ24"/>
      <c r="BA24" s="17"/>
      <c r="BB24" s="9">
        <f>IF(IF(BA24,1,0),IF(IF(MOD((BB23+TIME(0,D24,0)),1)&gt;D$1,1,0),IF(IF(MOD((BB23+TIME(0,D24,0)),1)&lt;D$4,1,0),BB23+TIME(0,D24,0),(MOD(BB23+TIME(0,D24,0),1)-D$4)+D$1),"Under"),BB23)</f>
        <v>42685.345138888886</v>
      </c>
      <c r="BC24" s="7">
        <f>IF(BA24,BC23+D24,BC23)</f>
        <v>32</v>
      </c>
      <c r="BD24" s="17">
        <f>IF(BA24,BD23-D24,BD23)</f>
        <v>1502.5000000000002</v>
      </c>
      <c r="BE24"/>
      <c r="BF24"/>
    </row>
    <row r="25" spans="1:58" x14ac:dyDescent="0.2">
      <c r="A25" s="7">
        <f>'St5 Input'!A11</f>
        <v>5</v>
      </c>
      <c r="B25" s="7" t="str">
        <f>'St5 Input'!B11</f>
        <v xml:space="preserve"> ***5290***</v>
      </c>
      <c r="C25" s="7" t="str">
        <f>'St5 Input'!C11</f>
        <v xml:space="preserve"> Dinette CS - Front</v>
      </c>
      <c r="D25" s="7">
        <f>'St5 Input'!D11</f>
        <v>5</v>
      </c>
      <c r="E25" s="7" t="str">
        <f>'St5 Input'!E11</f>
        <v xml:space="preserve"> </v>
      </c>
      <c r="F25" s="9"/>
      <c r="G25" s="19"/>
      <c r="H25" s="17"/>
      <c r="I25" s="9">
        <f t="shared" si="0"/>
        <v>42685.345138888886</v>
      </c>
      <c r="J25" s="17">
        <f t="shared" si="1"/>
        <v>32</v>
      </c>
      <c r="K25" s="17">
        <f t="shared" si="2"/>
        <v>1502.5000000000002</v>
      </c>
      <c r="L25" s="19"/>
      <c r="M25" s="17"/>
      <c r="N25" s="9">
        <f>IF(IF(M25,1,0),IF(IF(MOD((N24+TIME(0,D25,0)),1)&gt;D$1,1,0),IF(IF(MOD((N24+TIME(0,D25,0)),1)&lt;D$4,1,0),N24+TIME(0,D25,0),(MOD(N24+TIME(0,D25,0),1)-D$4)+D$1),"Under"),N24)</f>
        <v>42685.345138888886</v>
      </c>
      <c r="O25" s="17">
        <f t="shared" si="3"/>
        <v>32</v>
      </c>
      <c r="P25" s="17">
        <f t="shared" si="4"/>
        <v>1502.5000000000002</v>
      </c>
      <c r="Q25" s="22"/>
      <c r="R25" s="8"/>
      <c r="S25" s="9">
        <f t="shared" si="6"/>
        <v>42685.345138888886</v>
      </c>
      <c r="T25" s="8">
        <f t="shared" si="7"/>
        <v>32</v>
      </c>
      <c r="U25" s="17">
        <f t="shared" si="8"/>
        <v>1502.5000000000002</v>
      </c>
      <c r="V25" s="22"/>
      <c r="W25" s="8"/>
      <c r="X25" s="9">
        <f>IF(IF(W25,1,0),IF(IF(MOD((X24+TIME(0,D25,0)),1)&gt;D$1,1,0),IF(IF(MOD((X24+TIME(0,D25,0)),1)&lt;D$4,1,0),X24+TIME(0,D25,0),(MOD(X24+TIME(0,D25,0),1)-D$4)+D$1),"Under"),X24)</f>
        <v>42685.345138888886</v>
      </c>
      <c r="Y25" s="8">
        <f>IF(M25,O24+D25,O24)</f>
        <v>32</v>
      </c>
      <c r="Z25" s="17">
        <f>IF(M25,P24-D25,P24)</f>
        <v>1502.5000000000002</v>
      </c>
      <c r="AA25" s="22"/>
      <c r="AB25" s="8"/>
      <c r="AC25" s="9">
        <f>IF(IF(AB25,1,0),IF(IF(MOD((AC24+TIME(0,D25,0)),1)&gt;D$1,1,0),IF(IF(MOD((AC24+TIME(0,D25,0)),1)&lt;D$4,1,0),AC24+TIME(0,D25,0),(MOD(AC24+TIME(0,D25,0),1)-D$4)+D$1),"Under"),AC24)</f>
        <v>42685.345138888886</v>
      </c>
      <c r="AD25" s="8">
        <f>IF(AB25,AD24+D25,AD24)</f>
        <v>32</v>
      </c>
      <c r="AE25" s="17">
        <f>IF(AB25,AE24-D25,AE24)</f>
        <v>1502.5000000000002</v>
      </c>
      <c r="AF25" s="22"/>
      <c r="AG25" s="8"/>
      <c r="AH25" s="9">
        <f>IF(IF(AG25,1,0),IF(IF(MOD((AH24+TIME(0,D25,0)),1)&gt;D$1,1,0),IF(IF(MOD((AH24+TIME(0,D25,0)),1)&lt;D$4,1,0),AH24+TIME(0,D25,0),(MOD(AH24+TIME(0,D25,0),1)-D$4)+D$1),"Under"),AH24)</f>
        <v>42685.345138888886</v>
      </c>
      <c r="AI25" s="8">
        <f>IF(AG25,AI24+D25,AI24)</f>
        <v>32</v>
      </c>
      <c r="AJ25" s="17">
        <f>IF(AG25,AJ24-D25,AJ24)</f>
        <v>1502.5000000000002</v>
      </c>
      <c r="AK25" s="19"/>
      <c r="AL25" s="8"/>
      <c r="AM25" s="23">
        <f>IF(IF(AL25,1,0),IF(IF(MOD((AM24+TIME(0,D25,0)),1)&gt;D$1,1,0),IF(IF(MOD((AM24+TIME(0,D25,0)),1)&lt;D$4,1,0),AM24+TIME(0,D25,0),(MOD(AM24+TIME(0,D25,0),1)-D$4)+D$1),"Under"),AM24)</f>
        <v>42685.345138888886</v>
      </c>
      <c r="AN25" s="8">
        <f t="shared" si="5"/>
        <v>32</v>
      </c>
      <c r="AO25" s="8">
        <f>IF(AL25,AO24-#REF!,AO24)</f>
        <v>1506.5000000000002</v>
      </c>
      <c r="AP25" s="19"/>
      <c r="AQ25" s="8"/>
      <c r="AR25" s="9">
        <f>IF(IF(AQ25,1,0),IF(IF(MOD((AR24+TIME(0,D25,0)),1)&gt;D$1,1,0),IF(IF(MOD((AR24+TIME(0,D25,0)),1)&lt;D$4,1,0),AR24+TIME(0,D25,0),(MOD(AR24+TIME(0,D25,0),1)-D$4)+D$1),"Under"),AR24)</f>
        <v>42685.345138888886</v>
      </c>
      <c r="AS25" s="8">
        <f>IF(AQ25,AS24+D25,AS24)</f>
        <v>32</v>
      </c>
      <c r="AT25" s="8">
        <f>IF(AQ25,AT24-D25,AT24)</f>
        <v>1502.5000000000002</v>
      </c>
      <c r="AV25" s="17"/>
      <c r="AW25" s="9">
        <f>IF(IF(AV25,1,0),IF(IF(MOD((AW24+TIME(0,D25,0)),1)&gt;D$1,1,0),IF(IF(MOD((AW24+TIME(0,D25,0)),1)&lt;D$4,1,0),AW24+TIME(0,D25,0),(MOD(AW24+TIME(0,D25,0),1)-D$4)+D$1),"Under"),AW24)</f>
        <v>42685.345138888886</v>
      </c>
      <c r="AX25" s="8">
        <f>IF(AV25,AX24+D25,AX24)</f>
        <v>32</v>
      </c>
      <c r="AY25" s="17">
        <f>IF(AV25,AY24-D25,AY24)</f>
        <v>1502.5000000000002</v>
      </c>
      <c r="AZ25"/>
      <c r="BA25" s="17"/>
      <c r="BB25" s="9">
        <f>IF(IF(BA25,1,0),IF(IF(MOD((BB24+TIME(0,D25,0)),1)&gt;D$1,1,0),IF(IF(MOD((BB24+TIME(0,D25,0)),1)&lt;D$4,1,0),BB24+TIME(0,D25,0),(MOD(BB24+TIME(0,D25,0),1)-D$4)+D$1),"Under"),BB24)</f>
        <v>42685.345138888886</v>
      </c>
      <c r="BC25" s="7">
        <f>IF(BA25,BC24+D25,BC24)</f>
        <v>32</v>
      </c>
      <c r="BD25" s="17">
        <f>IF(BA25,BD24-D25,BD24)</f>
        <v>1502.5000000000002</v>
      </c>
      <c r="BE25"/>
      <c r="BF25"/>
    </row>
    <row r="26" spans="1:58" x14ac:dyDescent="0.2">
      <c r="A26" s="7">
        <f>'St5 Input'!A12</f>
        <v>5</v>
      </c>
      <c r="B26" s="7" t="str">
        <f>'St5 Input'!B12</f>
        <v xml:space="preserve"> ***5340***</v>
      </c>
      <c r="C26" s="7" t="str">
        <f>'St5 Input'!C12</f>
        <v xml:space="preserve"> Insulation - floor</v>
      </c>
      <c r="D26" s="7">
        <f>'St5 Input'!D12</f>
        <v>10</v>
      </c>
      <c r="E26" s="7" t="str">
        <f>'St5 Input'!E12</f>
        <v xml:space="preserve"> </v>
      </c>
      <c r="F26" s="9"/>
      <c r="G26" s="19"/>
      <c r="H26" s="17"/>
      <c r="I26" s="9">
        <f t="shared" si="0"/>
        <v>42685.345138888886</v>
      </c>
      <c r="J26" s="17">
        <f t="shared" si="1"/>
        <v>32</v>
      </c>
      <c r="K26" s="17">
        <f t="shared" si="2"/>
        <v>1502.5000000000002</v>
      </c>
      <c r="L26" s="19"/>
      <c r="M26" s="17"/>
      <c r="N26" s="9">
        <f>IF(IF(M26,1,0),IF(IF(MOD((N25+TIME(0,D26,0)),1)&gt;D$1,1,0),IF(IF(MOD((N25+TIME(0,D26,0)),1)&lt;D$4,1,0),N25+TIME(0,D26,0),(MOD(N25+TIME(0,D26,0),1)-D$4)+D$1),"Under"),N25)</f>
        <v>42685.345138888886</v>
      </c>
      <c r="O26" s="17">
        <f t="shared" si="3"/>
        <v>32</v>
      </c>
      <c r="P26" s="17">
        <f t="shared" si="4"/>
        <v>1502.5000000000002</v>
      </c>
      <c r="Q26" s="22"/>
      <c r="R26" s="8"/>
      <c r="S26" s="9">
        <f t="shared" si="6"/>
        <v>42685.345138888886</v>
      </c>
      <c r="T26" s="8">
        <f t="shared" si="7"/>
        <v>32</v>
      </c>
      <c r="U26" s="17">
        <f t="shared" si="8"/>
        <v>1502.5000000000002</v>
      </c>
      <c r="V26" s="22"/>
      <c r="W26" s="8"/>
      <c r="X26" s="9">
        <f>IF(IF(W26,1,0),IF(IF(MOD((X25+TIME(0,D26,0)),1)&gt;D$1,1,0),IF(IF(MOD((X25+TIME(0,D26,0)),1)&lt;D$4,1,0),X25+TIME(0,D26,0),(MOD(X25+TIME(0,D26,0),1)-D$4)+D$1),"Under"),X25)</f>
        <v>42685.345138888886</v>
      </c>
      <c r="Y26" s="8">
        <f>IF(M26,O25+D26,O25)</f>
        <v>32</v>
      </c>
      <c r="Z26" s="17">
        <f>IF(M26,P25-D26,P25)</f>
        <v>1502.5000000000002</v>
      </c>
      <c r="AA26" s="22"/>
      <c r="AB26" s="8"/>
      <c r="AC26" s="9">
        <f>IF(IF(AB26,1,0),IF(IF(MOD((AC25+TIME(0,D26,0)),1)&gt;D$1,1,0),IF(IF(MOD((AC25+TIME(0,D26,0)),1)&lt;D$4,1,0),AC25+TIME(0,D26,0),(MOD(AC25+TIME(0,D26,0),1)-D$4)+D$1),"Under"),AC25)</f>
        <v>42685.345138888886</v>
      </c>
      <c r="AD26" s="8">
        <f>IF(AB26,AD25+D26,AD25)</f>
        <v>32</v>
      </c>
      <c r="AE26" s="17">
        <f>IF(AB26,AE25-D26,AE25)</f>
        <v>1502.5000000000002</v>
      </c>
      <c r="AF26" s="22"/>
      <c r="AG26" s="8"/>
      <c r="AH26" s="9">
        <f>IF(IF(AG26,1,0),IF(IF(MOD((AH25+TIME(0,D26,0)),1)&gt;D$1,1,0),IF(IF(MOD((AH25+TIME(0,D26,0)),1)&lt;D$4,1,0),AH25+TIME(0,D26,0),(MOD(AH25+TIME(0,D26,0),1)-D$4)+D$1),"Under"),AH25)</f>
        <v>42685.345138888886</v>
      </c>
      <c r="AI26" s="8">
        <f>IF(AG26,AI25+D26,AI25)</f>
        <v>32</v>
      </c>
      <c r="AJ26" s="17">
        <f>IF(AG26,AJ25-D26,AJ25)</f>
        <v>1502.5000000000002</v>
      </c>
      <c r="AK26" s="19"/>
      <c r="AL26" s="8"/>
      <c r="AM26" s="23">
        <f>IF(IF(AL26,1,0),IF(IF(MOD((AM25+TIME(0,D26,0)),1)&gt;D$1,1,0),IF(IF(MOD((AM25+TIME(0,D26,0)),1)&lt;D$4,1,0),AM25+TIME(0,D26,0),(MOD(AM25+TIME(0,D26,0),1)-D$4)+D$1),"Under"),AM25)</f>
        <v>42685.345138888886</v>
      </c>
      <c r="AN26" s="8">
        <f t="shared" si="5"/>
        <v>32</v>
      </c>
      <c r="AO26" s="8">
        <f>IF(AL26,AO25-#REF!,AO25)</f>
        <v>1506.5000000000002</v>
      </c>
      <c r="AP26" s="19"/>
      <c r="AQ26" s="8"/>
      <c r="AR26" s="9">
        <f>IF(IF(AQ26,1,0),IF(IF(MOD((AR25+TIME(0,D26,0)),1)&gt;D$1,1,0),IF(IF(MOD((AR25+TIME(0,D26,0)),1)&lt;D$4,1,0),AR25+TIME(0,D26,0),(MOD(AR25+TIME(0,D26,0),1)-D$4)+D$1),"Under"),AR25)</f>
        <v>42685.345138888886</v>
      </c>
      <c r="AS26" s="8">
        <f>IF(AQ26,AS25+D26,AS25)</f>
        <v>32</v>
      </c>
      <c r="AT26" s="8">
        <f>IF(AQ26,AT25-D26,AT25)</f>
        <v>1502.5000000000002</v>
      </c>
      <c r="AV26" s="17"/>
      <c r="AW26" s="9">
        <f>IF(IF(AV26,1,0),IF(IF(MOD((AW25+TIME(0,D26,0)),1)&gt;D$1,1,0),IF(IF(MOD((AW25+TIME(0,D26,0)),1)&lt;D$4,1,0),AW25+TIME(0,D26,0),(MOD(AW25+TIME(0,D26,0),1)-D$4)+D$1),"Under"),AW25)</f>
        <v>42685.345138888886</v>
      </c>
      <c r="AX26" s="8">
        <f>IF(AV26,AX25+D26,AX25)</f>
        <v>32</v>
      </c>
      <c r="AY26" s="17">
        <f>IF(AV26,AY25-D26,AY25)</f>
        <v>1502.5000000000002</v>
      </c>
      <c r="AZ26"/>
      <c r="BA26" s="17"/>
      <c r="BB26" s="9">
        <f>IF(IF(BA26,1,0),IF(IF(MOD((BB25+TIME(0,D26,0)),1)&gt;D$1,1,0),IF(IF(MOD((BB25+TIME(0,D26,0)),1)&lt;D$4,1,0),BB25+TIME(0,D26,0),(MOD(BB25+TIME(0,D26,0),1)-D$4)+D$1),"Under"),BB25)</f>
        <v>42685.345138888886</v>
      </c>
      <c r="BC26" s="7">
        <f>IF(BA26,BC25+D26,BC25)</f>
        <v>32</v>
      </c>
      <c r="BD26" s="17">
        <f>IF(BA26,BD25-D26,BD25)</f>
        <v>1502.5000000000002</v>
      </c>
      <c r="BE26"/>
      <c r="BF26"/>
    </row>
    <row r="27" spans="1:58" x14ac:dyDescent="0.2">
      <c r="A27" s="7">
        <f>'St5 Input'!A13</f>
        <v>5</v>
      </c>
      <c r="B27" s="7">
        <f>'St5 Input'!B13</f>
        <v>5350</v>
      </c>
      <c r="C27" s="7" t="str">
        <f>'St5 Input'!C13</f>
        <v xml:space="preserve"> Interior Stickers</v>
      </c>
      <c r="D27" s="7">
        <f>'St5 Input'!D13</f>
        <v>11</v>
      </c>
      <c r="E27" s="7" t="str">
        <f>'St5 Input'!E13</f>
        <v xml:space="preserve"> </v>
      </c>
      <c r="F27" s="9"/>
      <c r="G27" s="19"/>
      <c r="H27" s="17"/>
      <c r="I27" s="9">
        <f t="shared" si="0"/>
        <v>42685.345138888886</v>
      </c>
      <c r="J27" s="17">
        <f t="shared" si="1"/>
        <v>32</v>
      </c>
      <c r="K27" s="17">
        <f t="shared" si="2"/>
        <v>1502.5000000000002</v>
      </c>
      <c r="L27" s="19"/>
      <c r="M27" s="17"/>
      <c r="N27" s="9">
        <f>IF(IF(M27,1,0),IF(IF(MOD((N26+TIME(0,D27,0)),1)&gt;D$1,1,0),IF(IF(MOD((N26+TIME(0,D27,0)),1)&lt;D$4,1,0),N26+TIME(0,D27,0),(MOD(N26+TIME(0,D27,0),1)-D$4)+D$1),"Under"),N26)</f>
        <v>42685.345138888886</v>
      </c>
      <c r="O27" s="17">
        <f t="shared" si="3"/>
        <v>32</v>
      </c>
      <c r="P27" s="17">
        <f t="shared" si="4"/>
        <v>1502.5000000000002</v>
      </c>
      <c r="Q27" s="22"/>
      <c r="R27" s="8"/>
      <c r="S27" s="9">
        <f t="shared" si="6"/>
        <v>42685.345138888886</v>
      </c>
      <c r="T27" s="8">
        <f t="shared" si="7"/>
        <v>32</v>
      </c>
      <c r="U27" s="17">
        <f t="shared" si="8"/>
        <v>1502.5000000000002</v>
      </c>
      <c r="V27" s="22"/>
      <c r="W27" s="8"/>
      <c r="X27" s="9">
        <f>IF(IF(W27,1,0),IF(IF(MOD((X26+TIME(0,D27,0)),1)&gt;D$1,1,0),IF(IF(MOD((X26+TIME(0,D27,0)),1)&lt;D$4,1,0),X26+TIME(0,D27,0),(MOD(X26+TIME(0,D27,0),1)-D$4)+D$1),"Under"),X26)</f>
        <v>42685.345138888886</v>
      </c>
      <c r="Y27" s="8">
        <f>IF(M27,O26+D27,O26)</f>
        <v>32</v>
      </c>
      <c r="Z27" s="17">
        <f>IF(M27,P26-D27,P26)</f>
        <v>1502.5000000000002</v>
      </c>
      <c r="AA27" s="22"/>
      <c r="AB27" s="8"/>
      <c r="AC27" s="9">
        <f>IF(IF(AB27,1,0),IF(IF(MOD((AC26+TIME(0,D27,0)),1)&gt;D$1,1,0),IF(IF(MOD((AC26+TIME(0,D27,0)),1)&lt;D$4,1,0),AC26+TIME(0,D27,0),(MOD(AC26+TIME(0,D27,0),1)-D$4)+D$1),"Under"),AC26)</f>
        <v>42685.345138888886</v>
      </c>
      <c r="AD27" s="8">
        <f>IF(AB27,AD26+D27,AD26)</f>
        <v>32</v>
      </c>
      <c r="AE27" s="17">
        <f>IF(AB27,AE26-D27,AE26)</f>
        <v>1502.5000000000002</v>
      </c>
      <c r="AF27" s="22"/>
      <c r="AG27" s="8"/>
      <c r="AH27" s="9">
        <f>IF(IF(AG27,1,0),IF(IF(MOD((AH26+TIME(0,D27,0)),1)&gt;D$1,1,0),IF(IF(MOD((AH26+TIME(0,D27,0)),1)&lt;D$4,1,0),AH26+TIME(0,D27,0),(MOD(AH26+TIME(0,D27,0),1)-D$4)+D$1),"Under"),AH26)</f>
        <v>42685.345138888886</v>
      </c>
      <c r="AI27" s="8">
        <f>IF(AG27,AI26+D27,AI26)</f>
        <v>32</v>
      </c>
      <c r="AJ27" s="17">
        <f>IF(AG27,AJ26-D27,AJ26)</f>
        <v>1502.5000000000002</v>
      </c>
      <c r="AK27" s="19"/>
      <c r="AL27" s="8"/>
      <c r="AM27" s="23">
        <f>IF(IF(AL27,1,0),IF(IF(MOD((AM26+TIME(0,D27,0)),1)&gt;D$1,1,0),IF(IF(MOD((AM26+TIME(0,D27,0)),1)&lt;D$4,1,0),AM26+TIME(0,D27,0),(MOD(AM26+TIME(0,D27,0),1)-D$4)+D$1),"Under"),AM26)</f>
        <v>42685.345138888886</v>
      </c>
      <c r="AN27" s="8">
        <f t="shared" si="5"/>
        <v>32</v>
      </c>
      <c r="AO27" s="8">
        <f>IF(AL27,AO26-#REF!,AO26)</f>
        <v>1506.5000000000002</v>
      </c>
      <c r="AP27" s="19"/>
      <c r="AQ27" s="8"/>
      <c r="AR27" s="9">
        <f>IF(IF(AQ27,1,0),IF(IF(MOD((AR26+TIME(0,D27,0)),1)&gt;D$1,1,0),IF(IF(MOD((AR26+TIME(0,D27,0)),1)&lt;D$4,1,0),AR26+TIME(0,D27,0),(MOD(AR26+TIME(0,D27,0),1)-D$4)+D$1),"Under"),AR26)</f>
        <v>42685.345138888886</v>
      </c>
      <c r="AS27" s="8">
        <f>IF(AQ27,AS26+D27,AS26)</f>
        <v>32</v>
      </c>
      <c r="AT27" s="8">
        <f>IF(AQ27,AT26-D27,AT26)</f>
        <v>1502.5000000000002</v>
      </c>
      <c r="AV27" s="17"/>
      <c r="AW27" s="9">
        <f>IF(IF(AV27,1,0),IF(IF(MOD((AW26+TIME(0,D27,0)),1)&gt;D$1,1,0),IF(IF(MOD((AW26+TIME(0,D27,0)),1)&lt;D$4,1,0),AW26+TIME(0,D27,0),(MOD(AW26+TIME(0,D27,0),1)-D$4)+D$1),"Under"),AW26)</f>
        <v>42685.345138888886</v>
      </c>
      <c r="AX27" s="8">
        <f>IF(AV27,AX26+D27,AX26)</f>
        <v>32</v>
      </c>
      <c r="AY27" s="17">
        <f>IF(AV27,AY26-D27,AY26)</f>
        <v>1502.5000000000002</v>
      </c>
      <c r="AZ27"/>
      <c r="BA27" s="17"/>
      <c r="BB27" s="9">
        <f>IF(IF(BA27,1,0),IF(IF(MOD((BB26+TIME(0,D27,0)),1)&gt;D$1,1,0),IF(IF(MOD((BB26+TIME(0,D27,0)),1)&lt;D$4,1,0),BB26+TIME(0,D27,0),(MOD(BB26+TIME(0,D27,0),1)-D$4)+D$1),"Under"),BB26)</f>
        <v>42685.345138888886</v>
      </c>
      <c r="BC27" s="7">
        <f>IF(BA27,BC26+D27,BC26)</f>
        <v>32</v>
      </c>
      <c r="BD27" s="17">
        <f>IF(BA27,BD26-D27,BD26)</f>
        <v>1502.5000000000002</v>
      </c>
      <c r="BE27"/>
      <c r="BF27"/>
    </row>
    <row r="28" spans="1:58" x14ac:dyDescent="0.2">
      <c r="A28" s="7">
        <f>'St5 Input'!A14</f>
        <v>5</v>
      </c>
      <c r="B28" s="7">
        <f>'St5 Input'!B14</f>
        <v>5360</v>
      </c>
      <c r="C28" s="7" t="str">
        <f>'St5 Input'!C14</f>
        <v xml:space="preserve"> Caulk Interior</v>
      </c>
      <c r="D28" s="7">
        <f>'St5 Input'!D14</f>
        <v>60</v>
      </c>
      <c r="E28" s="7" t="str">
        <f>'St5 Input'!E14</f>
        <v xml:space="preserve"> </v>
      </c>
      <c r="F28" s="9"/>
      <c r="G28" s="19"/>
      <c r="H28" s="17"/>
      <c r="I28" s="9">
        <f t="shared" si="0"/>
        <v>42685.345138888886</v>
      </c>
      <c r="J28" s="17">
        <f t="shared" si="1"/>
        <v>32</v>
      </c>
      <c r="K28" s="17">
        <f t="shared" si="2"/>
        <v>1502.5000000000002</v>
      </c>
      <c r="L28" s="19"/>
      <c r="M28" s="17"/>
      <c r="N28" s="9">
        <f>IF(IF(M28,1,0),IF(IF(MOD((N27+TIME(0,D28,0)),1)&gt;D$1,1,0),IF(IF(MOD((N27+TIME(0,D28,0)),1)&lt;D$4,1,0),N27+TIME(0,D28,0),(MOD(N27+TIME(0,D28,0),1)-D$4)+D$1),"Under"),N27)</f>
        <v>42685.345138888886</v>
      </c>
      <c r="O28" s="17">
        <f t="shared" si="3"/>
        <v>32</v>
      </c>
      <c r="P28" s="17">
        <f t="shared" si="4"/>
        <v>1502.5000000000002</v>
      </c>
      <c r="Q28" s="22"/>
      <c r="R28" s="8"/>
      <c r="S28" s="9">
        <f t="shared" si="6"/>
        <v>42685.345138888886</v>
      </c>
      <c r="T28" s="8">
        <f t="shared" si="7"/>
        <v>32</v>
      </c>
      <c r="U28" s="17">
        <f t="shared" si="8"/>
        <v>1502.5000000000002</v>
      </c>
      <c r="V28" s="22"/>
      <c r="W28" s="8"/>
      <c r="X28" s="9">
        <f>IF(IF(W28,1,0),IF(IF(MOD((X27+TIME(0,D28,0)),1)&gt;D$1,1,0),IF(IF(MOD((X27+TIME(0,D28,0)),1)&lt;D$4,1,0),X27+TIME(0,D28,0),(MOD(X27+TIME(0,D28,0),1)-D$4)+D$1),"Under"),X27)</f>
        <v>42685.345138888886</v>
      </c>
      <c r="Y28" s="8">
        <f>IF(M28,O27+D28,O27)</f>
        <v>32</v>
      </c>
      <c r="Z28" s="17">
        <f>IF(M28,P27-D28,P27)</f>
        <v>1502.5000000000002</v>
      </c>
      <c r="AA28" s="22"/>
      <c r="AB28" s="8"/>
      <c r="AC28" s="9">
        <f>IF(IF(AB28,1,0),IF(IF(MOD((AC27+TIME(0,D28,0)),1)&gt;D$1,1,0),IF(IF(MOD((AC27+TIME(0,D28,0)),1)&lt;D$4,1,0),AC27+TIME(0,D28,0),(MOD(AC27+TIME(0,D28,0),1)-D$4)+D$1),"Under"),AC27)</f>
        <v>42685.345138888886</v>
      </c>
      <c r="AD28" s="8">
        <f>IF(AB28,AD27+D28,AD27)</f>
        <v>32</v>
      </c>
      <c r="AE28" s="17">
        <f>IF(AB28,AE27-D28,AE27)</f>
        <v>1502.5000000000002</v>
      </c>
      <c r="AF28" s="22"/>
      <c r="AG28" s="8"/>
      <c r="AH28" s="9">
        <f>IF(IF(AG28,1,0),IF(IF(MOD((AH27+TIME(0,D28,0)),1)&gt;D$1,1,0),IF(IF(MOD((AH27+TIME(0,D28,0)),1)&lt;D$4,1,0),AH27+TIME(0,D28,0),(MOD(AH27+TIME(0,D28,0),1)-D$4)+D$1),"Under"),AH27)</f>
        <v>42685.345138888886</v>
      </c>
      <c r="AI28" s="8">
        <f>IF(AG28,AI27+D28,AI27)</f>
        <v>32</v>
      </c>
      <c r="AJ28" s="17">
        <f>IF(AG28,AJ27-D28,AJ27)</f>
        <v>1502.5000000000002</v>
      </c>
      <c r="AK28" s="19"/>
      <c r="AL28" s="8"/>
      <c r="AM28" s="23">
        <f>IF(IF(AL28,1,0),IF(IF(MOD((AM27+TIME(0,D28,0)),1)&gt;D$1,1,0),IF(IF(MOD((AM27+TIME(0,D28,0)),1)&lt;D$4,1,0),AM27+TIME(0,D28,0),(MOD(AM27+TIME(0,D28,0),1)-D$4)+D$1),"Under"),AM27)</f>
        <v>42685.345138888886</v>
      </c>
      <c r="AN28" s="8">
        <f t="shared" si="5"/>
        <v>32</v>
      </c>
      <c r="AO28" s="8">
        <f>IF(AL28,AO27-#REF!,AO27)</f>
        <v>1506.5000000000002</v>
      </c>
      <c r="AP28" s="19"/>
      <c r="AQ28" s="8"/>
      <c r="AR28" s="9">
        <f>IF(IF(AQ28,1,0),IF(IF(MOD((AR27+TIME(0,D28,0)),1)&gt;D$1,1,0),IF(IF(MOD((AR27+TIME(0,D28,0)),1)&lt;D$4,1,0),AR27+TIME(0,D28,0),(MOD(AR27+TIME(0,D28,0),1)-D$4)+D$1),"Under"),AR27)</f>
        <v>42685.345138888886</v>
      </c>
      <c r="AS28" s="8">
        <f>IF(AQ28,AS27+D28,AS27)</f>
        <v>32</v>
      </c>
      <c r="AT28" s="8">
        <f>IF(AQ28,AT27-D28,AT27)</f>
        <v>1502.5000000000002</v>
      </c>
      <c r="AV28" s="17"/>
      <c r="AW28" s="9">
        <f>IF(IF(AV28,1,0),IF(IF(MOD((AW27+TIME(0,D28,0)),1)&gt;D$1,1,0),IF(IF(MOD((AW27+TIME(0,D28,0)),1)&lt;D$4,1,0),AW27+TIME(0,D28,0),(MOD(AW27+TIME(0,D28,0),1)-D$4)+D$1),"Under"),AW27)</f>
        <v>42685.345138888886</v>
      </c>
      <c r="AX28" s="8">
        <f>IF(AV28,AX27+D28,AX27)</f>
        <v>32</v>
      </c>
      <c r="AY28" s="17">
        <f>IF(AV28,AY27-D28,AY27)</f>
        <v>1502.5000000000002</v>
      </c>
      <c r="AZ28"/>
      <c r="BA28" s="17"/>
      <c r="BB28" s="9">
        <f>IF(IF(BA28,1,0),IF(IF(MOD((BB27+TIME(0,D28,0)),1)&gt;D$1,1,0),IF(IF(MOD((BB27+TIME(0,D28,0)),1)&lt;D$4,1,0),BB27+TIME(0,D28,0),(MOD(BB27+TIME(0,D28,0),1)-D$4)+D$1),"Under"),BB27)</f>
        <v>42685.345138888886</v>
      </c>
      <c r="BC28" s="7">
        <f>IF(BA28,BC27+D28,BC27)</f>
        <v>32</v>
      </c>
      <c r="BD28" s="17">
        <f>IF(BA28,BD27-D28,BD27)</f>
        <v>1502.5000000000002</v>
      </c>
      <c r="BE28"/>
      <c r="BF28"/>
    </row>
    <row r="29" spans="1:58" x14ac:dyDescent="0.2">
      <c r="A29" s="7">
        <f>'St5 Input'!A15</f>
        <v>5</v>
      </c>
      <c r="B29" s="7">
        <f>'St5 Input'!B15</f>
        <v>5370</v>
      </c>
      <c r="C29" s="7" t="str">
        <f>'St5 Input'!C15</f>
        <v xml:space="preserve"> Shower Curtain</v>
      </c>
      <c r="D29" s="7">
        <f>'St5 Input'!D15</f>
        <v>5</v>
      </c>
      <c r="E29" s="7" t="str">
        <f>'St5 Input'!E15</f>
        <v xml:space="preserve"> </v>
      </c>
      <c r="F29" s="9"/>
      <c r="G29" s="19"/>
      <c r="H29" s="17"/>
      <c r="I29" s="9">
        <f t="shared" si="0"/>
        <v>42685.345138888886</v>
      </c>
      <c r="J29" s="17">
        <f t="shared" si="1"/>
        <v>32</v>
      </c>
      <c r="K29" s="17">
        <f t="shared" si="2"/>
        <v>1502.5000000000002</v>
      </c>
      <c r="L29" s="19"/>
      <c r="M29" s="17"/>
      <c r="N29" s="9">
        <f>IF(IF(M29,1,0),IF(IF(MOD((N28+TIME(0,D29,0)),1)&gt;D$1,1,0),IF(IF(MOD((N28+TIME(0,D29,0)),1)&lt;D$4,1,0),N28+TIME(0,D29,0),(MOD(N28+TIME(0,D29,0),1)-D$4)+D$1),"Under"),N28)</f>
        <v>42685.345138888886</v>
      </c>
      <c r="O29" s="17">
        <f t="shared" si="3"/>
        <v>32</v>
      </c>
      <c r="P29" s="17">
        <f t="shared" si="4"/>
        <v>1502.5000000000002</v>
      </c>
      <c r="Q29" s="22"/>
      <c r="R29" s="8"/>
      <c r="S29" s="9">
        <f t="shared" si="6"/>
        <v>42685.345138888886</v>
      </c>
      <c r="T29" s="8">
        <f t="shared" si="7"/>
        <v>32</v>
      </c>
      <c r="U29" s="17">
        <f t="shared" si="8"/>
        <v>1502.5000000000002</v>
      </c>
      <c r="V29" s="22"/>
      <c r="W29" s="8"/>
      <c r="X29" s="9">
        <f>IF(IF(W29,1,0),IF(IF(MOD((X28+TIME(0,D29,0)),1)&gt;D$1,1,0),IF(IF(MOD((X28+TIME(0,D29,0)),1)&lt;D$4,1,0),X28+TIME(0,D29,0),(MOD(X28+TIME(0,D29,0),1)-D$4)+D$1),"Under"),X28)</f>
        <v>42685.345138888886</v>
      </c>
      <c r="Y29" s="8">
        <f>IF(M29,O28+D29,O28)</f>
        <v>32</v>
      </c>
      <c r="Z29" s="17">
        <f>IF(M29,P28-D29,P28)</f>
        <v>1502.5000000000002</v>
      </c>
      <c r="AA29" s="22"/>
      <c r="AB29" s="8"/>
      <c r="AC29" s="9">
        <f>IF(IF(AB29,1,0),IF(IF(MOD((AC28+TIME(0,D29,0)),1)&gt;D$1,1,0),IF(IF(MOD((AC28+TIME(0,D29,0)),1)&lt;D$4,1,0),AC28+TIME(0,D29,0),(MOD(AC28+TIME(0,D29,0),1)-D$4)+D$1),"Under"),AC28)</f>
        <v>42685.345138888886</v>
      </c>
      <c r="AD29" s="8">
        <f>IF(AB29,AD28+D29,AD28)</f>
        <v>32</v>
      </c>
      <c r="AE29" s="17">
        <f>IF(AB29,AE28-D29,AE28)</f>
        <v>1502.5000000000002</v>
      </c>
      <c r="AF29" s="22"/>
      <c r="AG29" s="8"/>
      <c r="AH29" s="9">
        <f>IF(IF(AG29,1,0),IF(IF(MOD((AH28+TIME(0,D29,0)),1)&gt;D$1,1,0),IF(IF(MOD((AH28+TIME(0,D29,0)),1)&lt;D$4,1,0),AH28+TIME(0,D29,0),(MOD(AH28+TIME(0,D29,0),1)-D$4)+D$1),"Under"),AH28)</f>
        <v>42685.345138888886</v>
      </c>
      <c r="AI29" s="8">
        <f>IF(AG29,AI28+D29,AI28)</f>
        <v>32</v>
      </c>
      <c r="AJ29" s="17">
        <f>IF(AG29,AJ28-D29,AJ28)</f>
        <v>1502.5000000000002</v>
      </c>
      <c r="AK29" s="19"/>
      <c r="AL29" s="8"/>
      <c r="AM29" s="23">
        <f>IF(IF(AL29,1,0),IF(IF(MOD((AM28+TIME(0,D29,0)),1)&gt;D$1,1,0),IF(IF(MOD((AM28+TIME(0,D29,0)),1)&lt;D$4,1,0),AM28+TIME(0,D29,0),(MOD(AM28+TIME(0,D29,0),1)-D$4)+D$1),"Under"),AM28)</f>
        <v>42685.345138888886</v>
      </c>
      <c r="AN29" s="8">
        <f t="shared" si="5"/>
        <v>32</v>
      </c>
      <c r="AO29" s="8">
        <f>IF(AL29,AO28-#REF!,AO28)</f>
        <v>1506.5000000000002</v>
      </c>
      <c r="AP29" s="19"/>
      <c r="AQ29" s="8"/>
      <c r="AR29" s="9">
        <f>IF(IF(AQ29,1,0),IF(IF(MOD((AR28+TIME(0,D29,0)),1)&gt;D$1,1,0),IF(IF(MOD((AR28+TIME(0,D29,0)),1)&lt;D$4,1,0),AR28+TIME(0,D29,0),(MOD(AR28+TIME(0,D29,0),1)-D$4)+D$1),"Under"),AR28)</f>
        <v>42685.345138888886</v>
      </c>
      <c r="AS29" s="8">
        <f>IF(AQ29,AS28+D29,AS28)</f>
        <v>32</v>
      </c>
      <c r="AT29" s="8">
        <f>IF(AQ29,AT28-D29,AT28)</f>
        <v>1502.5000000000002</v>
      </c>
      <c r="AV29" s="17"/>
      <c r="AW29" s="9">
        <f>IF(IF(AV29,1,0),IF(IF(MOD((AW28+TIME(0,D29,0)),1)&gt;D$1,1,0),IF(IF(MOD((AW28+TIME(0,D29,0)),1)&lt;D$4,1,0),AW28+TIME(0,D29,0),(MOD(AW28+TIME(0,D29,0),1)-D$4)+D$1),"Under"),AW28)</f>
        <v>42685.345138888886</v>
      </c>
      <c r="AX29" s="8">
        <f>IF(AV29,AX28+D29,AX28)</f>
        <v>32</v>
      </c>
      <c r="AY29" s="17">
        <f>IF(AV29,AY28-D29,AY28)</f>
        <v>1502.5000000000002</v>
      </c>
      <c r="AZ29"/>
      <c r="BA29" s="17"/>
      <c r="BB29" s="9">
        <f>IF(IF(BA29,1,0),IF(IF(MOD((BB28+TIME(0,D29,0)),1)&gt;D$1,1,0),IF(IF(MOD((BB28+TIME(0,D29,0)),1)&lt;D$4,1,0),BB28+TIME(0,D29,0),(MOD(BB28+TIME(0,D29,0),1)-D$4)+D$1),"Under"),BB28)</f>
        <v>42685.345138888886</v>
      </c>
      <c r="BC29" s="7">
        <f>IF(BA29,BC28+D29,BC28)</f>
        <v>32</v>
      </c>
      <c r="BD29" s="17">
        <f>IF(BA29,BD28-D29,BD28)</f>
        <v>1502.5000000000002</v>
      </c>
      <c r="BE29"/>
      <c r="BF29"/>
    </row>
    <row r="30" spans="1:58" x14ac:dyDescent="0.2">
      <c r="A30" s="7">
        <f>'St5 Input'!A16</f>
        <v>5</v>
      </c>
      <c r="B30" s="7">
        <f>'St5 Input'!B16</f>
        <v>5380</v>
      </c>
      <c r="C30" s="7" t="str">
        <f>'St5 Input'!C16</f>
        <v xml:space="preserve"> Grease Caps</v>
      </c>
      <c r="D30" s="7">
        <f>'St5 Input'!D16</f>
        <v>2</v>
      </c>
      <c r="E30" s="7" t="str">
        <f>'St5 Input'!E16</f>
        <v xml:space="preserve"> </v>
      </c>
      <c r="F30" s="9"/>
      <c r="G30" s="19"/>
      <c r="H30" s="17"/>
      <c r="I30" s="9">
        <f t="shared" si="0"/>
        <v>42685.345138888886</v>
      </c>
      <c r="J30" s="17">
        <f t="shared" si="1"/>
        <v>32</v>
      </c>
      <c r="K30" s="17">
        <f t="shared" si="2"/>
        <v>1502.5000000000002</v>
      </c>
      <c r="L30" s="19"/>
      <c r="M30" s="17"/>
      <c r="N30" s="9">
        <f>IF(IF(M30,1,0),IF(IF(MOD((N29+TIME(0,D30,0)),1)&gt;D$1,1,0),IF(IF(MOD((N29+TIME(0,D30,0)),1)&lt;D$4,1,0),N29+TIME(0,D30,0),(MOD(N29+TIME(0,D30,0),1)-D$4)+D$1),"Under"),N29)</f>
        <v>42685.345138888886</v>
      </c>
      <c r="O30" s="17">
        <f t="shared" si="3"/>
        <v>32</v>
      </c>
      <c r="P30" s="17">
        <f t="shared" si="4"/>
        <v>1502.5000000000002</v>
      </c>
      <c r="Q30" s="22"/>
      <c r="R30" s="8"/>
      <c r="S30" s="9">
        <f t="shared" si="6"/>
        <v>42685.345138888886</v>
      </c>
      <c r="T30" s="8">
        <f t="shared" si="7"/>
        <v>32</v>
      </c>
      <c r="U30" s="17">
        <f t="shared" si="8"/>
        <v>1502.5000000000002</v>
      </c>
      <c r="V30" s="22"/>
      <c r="W30" s="8"/>
      <c r="X30" s="9">
        <f>IF(IF(W30,1,0),IF(IF(MOD((X29+TIME(0,D30,0)),1)&gt;D$1,1,0),IF(IF(MOD((X29+TIME(0,D30,0)),1)&lt;D$4,1,0),X29+TIME(0,D30,0),(MOD(X29+TIME(0,D30,0),1)-D$4)+D$1),"Under"),X29)</f>
        <v>42685.345138888886</v>
      </c>
      <c r="Y30" s="8">
        <f>IF(M30,O29+D30,O29)</f>
        <v>32</v>
      </c>
      <c r="Z30" s="17">
        <f>IF(M30,P29-D30,P29)</f>
        <v>1502.5000000000002</v>
      </c>
      <c r="AA30" s="22"/>
      <c r="AB30" s="8"/>
      <c r="AC30" s="9">
        <f>IF(IF(AB30,1,0),IF(IF(MOD((AC29+TIME(0,D30,0)),1)&gt;D$1,1,0),IF(IF(MOD((AC29+TIME(0,D30,0)),1)&lt;D$4,1,0),AC29+TIME(0,D30,0),(MOD(AC29+TIME(0,D30,0),1)-D$4)+D$1),"Under"),AC29)</f>
        <v>42685.345138888886</v>
      </c>
      <c r="AD30" s="8">
        <f>IF(AB30,AD29+D30,AD29)</f>
        <v>32</v>
      </c>
      <c r="AE30" s="17">
        <f>IF(AB30,AE29-D30,AE29)</f>
        <v>1502.5000000000002</v>
      </c>
      <c r="AF30" s="22"/>
      <c r="AG30" s="8"/>
      <c r="AH30" s="9">
        <f>IF(IF(AG30,1,0),IF(IF(MOD((AH29+TIME(0,D30,0)),1)&gt;D$1,1,0),IF(IF(MOD((AH29+TIME(0,D30,0)),1)&lt;D$4,1,0),AH29+TIME(0,D30,0),(MOD(AH29+TIME(0,D30,0),1)-D$4)+D$1),"Under"),AH29)</f>
        <v>42685.345138888886</v>
      </c>
      <c r="AI30" s="8">
        <f>IF(AG30,AI29+D30,AI29)</f>
        <v>32</v>
      </c>
      <c r="AJ30" s="17">
        <f>IF(AG30,AJ29-D30,AJ29)</f>
        <v>1502.5000000000002</v>
      </c>
      <c r="AK30" s="19"/>
      <c r="AL30" s="8"/>
      <c r="AM30" s="23">
        <f>IF(IF(AL30,1,0),IF(IF(MOD((AM29+TIME(0,D30,0)),1)&gt;D$1,1,0),IF(IF(MOD((AM29+TIME(0,D30,0)),1)&lt;D$4,1,0),AM29+TIME(0,D30,0),(MOD(AM29+TIME(0,D30,0),1)-D$4)+D$1),"Under"),AM29)</f>
        <v>42685.345138888886</v>
      </c>
      <c r="AN30" s="8">
        <f t="shared" si="5"/>
        <v>32</v>
      </c>
      <c r="AO30" s="8">
        <f>IF(AL30,AO29-#REF!,AO29)</f>
        <v>1506.5000000000002</v>
      </c>
      <c r="AP30" s="19"/>
      <c r="AQ30" s="8"/>
      <c r="AR30" s="9">
        <f>IF(IF(AQ30,1,0),IF(IF(MOD((AR29+TIME(0,D30,0)),1)&gt;D$1,1,0),IF(IF(MOD((AR29+TIME(0,D30,0)),1)&lt;D$4,1,0),AR29+TIME(0,D30,0),(MOD(AR29+TIME(0,D30,0),1)-D$4)+D$1),"Under"),AR29)</f>
        <v>42685.345138888886</v>
      </c>
      <c r="AS30" s="8">
        <f>IF(AQ30,AS29+D30,AS29)</f>
        <v>32</v>
      </c>
      <c r="AT30" s="8">
        <f>IF(AQ30,AT29-D30,AT29)</f>
        <v>1502.5000000000002</v>
      </c>
      <c r="AV30" s="17"/>
      <c r="AW30" s="9">
        <f>IF(IF(AV30,1,0),IF(IF(MOD((AW29+TIME(0,D30,0)),1)&gt;D$1,1,0),IF(IF(MOD((AW29+TIME(0,D30,0)),1)&lt;D$4,1,0),AW29+TIME(0,D30,0),(MOD(AW29+TIME(0,D30,0),1)-D$4)+D$1),"Under"),AW29)</f>
        <v>42685.345138888886</v>
      </c>
      <c r="AX30" s="8">
        <f>IF(AV30,AX29+D30,AX29)</f>
        <v>32</v>
      </c>
      <c r="AY30" s="17">
        <f>IF(AV30,AY29-D30,AY29)</f>
        <v>1502.5000000000002</v>
      </c>
      <c r="AZ30"/>
      <c r="BA30" s="17"/>
      <c r="BB30" s="9">
        <f>IF(IF(BA30,1,0),IF(IF(MOD((BB29+TIME(0,D30,0)),1)&gt;D$1,1,0),IF(IF(MOD((BB29+TIME(0,D30,0)),1)&lt;D$4,1,0),BB29+TIME(0,D30,0),(MOD(BB29+TIME(0,D30,0),1)-D$4)+D$1),"Under"),BB29)</f>
        <v>42685.345138888886</v>
      </c>
      <c r="BC30" s="7">
        <f>IF(BA30,BC29+D30,BC29)</f>
        <v>32</v>
      </c>
      <c r="BD30" s="17">
        <f>IF(BA30,BD29-D30,BD29)</f>
        <v>1502.5000000000002</v>
      </c>
      <c r="BE30"/>
      <c r="BF30"/>
    </row>
    <row r="31" spans="1:58" x14ac:dyDescent="0.2">
      <c r="A31" s="7">
        <f>'St5 Input'!A17</f>
        <v>5</v>
      </c>
      <c r="B31" s="7">
        <f>'St5 Input'!B17</f>
        <v>5390</v>
      </c>
      <c r="C31" s="7" t="str">
        <f>'St5 Input'!C17</f>
        <v xml:space="preserve"> Tighten Wheel Lugs &amp; check air presure in tires</v>
      </c>
      <c r="D31" s="7">
        <f>'St5 Input'!D17</f>
        <v>5</v>
      </c>
      <c r="E31" s="7" t="str">
        <f>'St5 Input'!E17</f>
        <v xml:space="preserve"> </v>
      </c>
      <c r="F31" s="9"/>
      <c r="G31" s="19"/>
      <c r="H31" s="17"/>
      <c r="I31" s="9">
        <f t="shared" si="0"/>
        <v>42685.345138888886</v>
      </c>
      <c r="J31" s="17">
        <f t="shared" si="1"/>
        <v>32</v>
      </c>
      <c r="K31" s="17">
        <f t="shared" si="2"/>
        <v>1502.5000000000002</v>
      </c>
      <c r="L31" s="19"/>
      <c r="M31" s="17"/>
      <c r="N31" s="9">
        <f>IF(IF(M31,1,0),IF(IF(MOD((N30+TIME(0,D31,0)),1)&gt;D$1,1,0),IF(IF(MOD((N30+TIME(0,D31,0)),1)&lt;D$4,1,0),N30+TIME(0,D31,0),(MOD(N30+TIME(0,D31,0),1)-D$4)+D$1),"Under"),N30)</f>
        <v>42685.345138888886</v>
      </c>
      <c r="O31" s="17">
        <f t="shared" si="3"/>
        <v>32</v>
      </c>
      <c r="P31" s="17">
        <f t="shared" si="4"/>
        <v>1502.5000000000002</v>
      </c>
      <c r="Q31" s="22"/>
      <c r="R31" s="8"/>
      <c r="S31" s="9">
        <f t="shared" si="6"/>
        <v>42685.345138888886</v>
      </c>
      <c r="T31" s="8">
        <f t="shared" si="7"/>
        <v>32</v>
      </c>
      <c r="U31" s="17">
        <f t="shared" si="8"/>
        <v>1502.5000000000002</v>
      </c>
      <c r="V31" s="22"/>
      <c r="W31" s="8"/>
      <c r="X31" s="9">
        <f>IF(IF(W31,1,0),IF(IF(MOD((X30+TIME(0,D31,0)),1)&gt;D$1,1,0),IF(IF(MOD((X30+TIME(0,D31,0)),1)&lt;D$4,1,0),X30+TIME(0,D31,0),(MOD(X30+TIME(0,D31,0),1)-D$4)+D$1),"Under"),X30)</f>
        <v>42685.345138888886</v>
      </c>
      <c r="Y31" s="8">
        <f>IF(M31,O30+D31,O30)</f>
        <v>32</v>
      </c>
      <c r="Z31" s="17">
        <f>IF(M31,P30-D31,P30)</f>
        <v>1502.5000000000002</v>
      </c>
      <c r="AA31" s="22"/>
      <c r="AB31" s="8"/>
      <c r="AC31" s="9">
        <f>IF(IF(AB31,1,0),IF(IF(MOD((AC30+TIME(0,D31,0)),1)&gt;D$1,1,0),IF(IF(MOD((AC30+TIME(0,D31,0)),1)&lt;D$4,1,0),AC30+TIME(0,D31,0),(MOD(AC30+TIME(0,D31,0),1)-D$4)+D$1),"Under"),AC30)</f>
        <v>42685.345138888886</v>
      </c>
      <c r="AD31" s="8">
        <f>IF(AB31,AD30+D31,AD30)</f>
        <v>32</v>
      </c>
      <c r="AE31" s="17">
        <f>IF(AB31,AE30-D31,AE30)</f>
        <v>1502.5000000000002</v>
      </c>
      <c r="AF31" s="22"/>
      <c r="AG31" s="8"/>
      <c r="AH31" s="9">
        <f>IF(IF(AG31,1,0),IF(IF(MOD((AH30+TIME(0,D31,0)),1)&gt;D$1,1,0),IF(IF(MOD((AH30+TIME(0,D31,0)),1)&lt;D$4,1,0),AH30+TIME(0,D31,0),(MOD(AH30+TIME(0,D31,0),1)-D$4)+D$1),"Under"),AH30)</f>
        <v>42685.345138888886</v>
      </c>
      <c r="AI31" s="8">
        <f>IF(AG31,AI30+D31,AI30)</f>
        <v>32</v>
      </c>
      <c r="AJ31" s="17">
        <f>IF(AG31,AJ30-D31,AJ30)</f>
        <v>1502.5000000000002</v>
      </c>
      <c r="AK31" s="19"/>
      <c r="AL31" s="8"/>
      <c r="AM31" s="23">
        <f>IF(IF(AL31,1,0),IF(IF(MOD((AM30+TIME(0,D31,0)),1)&gt;D$1,1,0),IF(IF(MOD((AM30+TIME(0,D31,0)),1)&lt;D$4,1,0),AM30+TIME(0,D31,0),(MOD(AM30+TIME(0,D31,0),1)-D$4)+D$1),"Under"),AM30)</f>
        <v>42685.345138888886</v>
      </c>
      <c r="AN31" s="8">
        <f t="shared" si="5"/>
        <v>32</v>
      </c>
      <c r="AO31" s="8">
        <f>IF(AL31,AO30-#REF!,AO30)</f>
        <v>1506.5000000000002</v>
      </c>
      <c r="AP31" s="19"/>
      <c r="AQ31" s="8"/>
      <c r="AR31" s="9">
        <f>IF(IF(AQ31,1,0),IF(IF(MOD((AR30+TIME(0,D31,0)),1)&gt;D$1,1,0),IF(IF(MOD((AR30+TIME(0,D31,0)),1)&lt;D$4,1,0),AR30+TIME(0,D31,0),(MOD(AR30+TIME(0,D31,0),1)-D$4)+D$1),"Under"),AR30)</f>
        <v>42685.345138888886</v>
      </c>
      <c r="AS31" s="8">
        <f>IF(AQ31,AS30+D31,AS30)</f>
        <v>32</v>
      </c>
      <c r="AT31" s="8">
        <f>IF(AQ31,AT30-D31,AT30)</f>
        <v>1502.5000000000002</v>
      </c>
      <c r="AV31" s="17"/>
      <c r="AW31" s="9">
        <f>IF(IF(AV31,1,0),IF(IF(MOD((AW30+TIME(0,D31,0)),1)&gt;D$1,1,0),IF(IF(MOD((AW30+TIME(0,D31,0)),1)&lt;D$4,1,0),AW30+TIME(0,D31,0),(MOD(AW30+TIME(0,D31,0),1)-D$4)+D$1),"Under"),AW30)</f>
        <v>42685.345138888886</v>
      </c>
      <c r="AX31" s="8">
        <f>IF(AV31,AX30+D31,AX30)</f>
        <v>32</v>
      </c>
      <c r="AY31" s="17">
        <f>IF(AV31,AY30-D31,AY30)</f>
        <v>1502.5000000000002</v>
      </c>
      <c r="AZ31"/>
      <c r="BA31" s="17"/>
      <c r="BB31" s="9">
        <f>IF(IF(BA31,1,0),IF(IF(MOD((BB30+TIME(0,D31,0)),1)&gt;D$1,1,0),IF(IF(MOD((BB30+TIME(0,D31,0)),1)&lt;D$4,1,0),BB30+TIME(0,D31,0),(MOD(BB30+TIME(0,D31,0),1)-D$4)+D$1),"Under"),BB30)</f>
        <v>42685.345138888886</v>
      </c>
      <c r="BC31" s="7">
        <f>IF(BA31,BC30+D31,BC30)</f>
        <v>32</v>
      </c>
      <c r="BD31" s="17">
        <f>IF(BA31,BD30-D31,BD30)</f>
        <v>1502.5000000000002</v>
      </c>
      <c r="BE31"/>
      <c r="BF31"/>
    </row>
    <row r="32" spans="1:58" x14ac:dyDescent="0.2">
      <c r="A32" s="7">
        <f>'St5 Input'!A18</f>
        <v>5</v>
      </c>
      <c r="B32" s="7" t="str">
        <f>'St5 Input'!B18</f>
        <v xml:space="preserve"> ***5400***</v>
      </c>
      <c r="C32" s="7" t="str">
        <f>'St5 Input'!C18</f>
        <v xml:space="preserve"> Install Graphics</v>
      </c>
      <c r="D32" s="7">
        <f>'St5 Input'!D18</f>
        <v>120</v>
      </c>
      <c r="E32" s="7" t="str">
        <f>'St5 Input'!E18</f>
        <v xml:space="preserve"> </v>
      </c>
      <c r="F32" s="9"/>
      <c r="G32" s="19"/>
      <c r="H32" s="17"/>
      <c r="I32" s="9">
        <f t="shared" si="0"/>
        <v>42685.345138888886</v>
      </c>
      <c r="J32" s="17">
        <f t="shared" si="1"/>
        <v>32</v>
      </c>
      <c r="K32" s="17">
        <f t="shared" si="2"/>
        <v>1502.5000000000002</v>
      </c>
      <c r="L32" s="19"/>
      <c r="M32" s="17"/>
      <c r="N32" s="9">
        <f>IF(IF(M32,1,0),IF(IF(MOD((N31+TIME(0,D32,0)),1)&gt;D$1,1,0),IF(IF(MOD((N31+TIME(0,D32,0)),1)&lt;D$4,1,0),N31+TIME(0,D32,0),(MOD(N31+TIME(0,D32,0),1)-D$4)+D$1),"Under"),N31)</f>
        <v>42685.345138888886</v>
      </c>
      <c r="O32" s="17">
        <f t="shared" si="3"/>
        <v>32</v>
      </c>
      <c r="P32" s="17">
        <f t="shared" si="4"/>
        <v>1502.5000000000002</v>
      </c>
      <c r="Q32" s="22"/>
      <c r="R32" s="8"/>
      <c r="S32" s="9">
        <f t="shared" si="6"/>
        <v>42685.345138888886</v>
      </c>
      <c r="T32" s="8">
        <f t="shared" si="7"/>
        <v>32</v>
      </c>
      <c r="U32" s="17">
        <f t="shared" si="8"/>
        <v>1502.5000000000002</v>
      </c>
      <c r="V32" s="22"/>
      <c r="W32" s="8"/>
      <c r="X32" s="9">
        <f>IF(IF(W32,1,0),IF(IF(MOD((X31+TIME(0,D32,0)),1)&gt;D$1,1,0),IF(IF(MOD((X31+TIME(0,D32,0)),1)&lt;D$4,1,0),X31+TIME(0,D32,0),(MOD(X31+TIME(0,D32,0),1)-D$4)+D$1),"Under"),X31)</f>
        <v>42685.345138888886</v>
      </c>
      <c r="Y32" s="8">
        <f>IF(M32,O31+D32,O31)</f>
        <v>32</v>
      </c>
      <c r="Z32" s="17">
        <f>IF(M32,P31-D32,P31)</f>
        <v>1502.5000000000002</v>
      </c>
      <c r="AA32" s="22"/>
      <c r="AB32" s="8"/>
      <c r="AC32" s="9">
        <f>IF(IF(AB32,1,0),IF(IF(MOD((AC31+TIME(0,D32,0)),1)&gt;D$1,1,0),IF(IF(MOD((AC31+TIME(0,D32,0)),1)&lt;D$4,1,0),AC31+TIME(0,D32,0),(MOD(AC31+TIME(0,D32,0),1)-D$4)+D$1),"Under"),AC31)</f>
        <v>42685.345138888886</v>
      </c>
      <c r="AD32" s="8">
        <f>IF(AB32,AD31+D32,AD31)</f>
        <v>32</v>
      </c>
      <c r="AE32" s="17">
        <f>IF(AB32,AE31-D32,AE31)</f>
        <v>1502.5000000000002</v>
      </c>
      <c r="AF32" s="22"/>
      <c r="AG32" s="8"/>
      <c r="AH32" s="9">
        <f>IF(IF(AG32,1,0),IF(IF(MOD((AH31+TIME(0,D32,0)),1)&gt;D$1,1,0),IF(IF(MOD((AH31+TIME(0,D32,0)),1)&lt;D$4,1,0),AH31+TIME(0,D32,0),(MOD(AH31+TIME(0,D32,0),1)-D$4)+D$1),"Under"),AH31)</f>
        <v>42685.345138888886</v>
      </c>
      <c r="AI32" s="8">
        <f>IF(AG32,AI31+D32,AI31)</f>
        <v>32</v>
      </c>
      <c r="AJ32" s="17">
        <f>IF(AG32,AJ31-D32,AJ31)</f>
        <v>1502.5000000000002</v>
      </c>
      <c r="AK32" s="19"/>
      <c r="AL32" s="8"/>
      <c r="AM32" s="23">
        <f>IF(IF(AL32,1,0),IF(IF(MOD((AM31+TIME(0,D32,0)),1)&gt;D$1,1,0),IF(IF(MOD((AM31+TIME(0,D32,0)),1)&lt;D$4,1,0),AM31+TIME(0,D32,0),(MOD(AM31+TIME(0,D32,0),1)-D$4)+D$1),"Under"),AM31)</f>
        <v>42685.345138888886</v>
      </c>
      <c r="AN32" s="8">
        <f t="shared" si="5"/>
        <v>32</v>
      </c>
      <c r="AO32" s="8">
        <f>IF(AL32,AO31-#REF!,AO31)</f>
        <v>1506.5000000000002</v>
      </c>
      <c r="AP32" s="19"/>
      <c r="AQ32" s="8"/>
      <c r="AR32" s="9">
        <f>IF(IF(AQ32,1,0),IF(IF(MOD((AR31+TIME(0,D32,0)),1)&gt;D$1,1,0),IF(IF(MOD((AR31+TIME(0,D32,0)),1)&lt;D$4,1,0),AR31+TIME(0,D32,0),(MOD(AR31+TIME(0,D32,0),1)-D$4)+D$1),"Under"),AR31)</f>
        <v>42685.345138888886</v>
      </c>
      <c r="AS32" s="8">
        <f>IF(AQ32,AS31+D32,AS31)</f>
        <v>32</v>
      </c>
      <c r="AT32" s="8">
        <f>IF(AQ32,AT31-D32,AT31)</f>
        <v>1502.5000000000002</v>
      </c>
      <c r="AV32" s="17"/>
      <c r="AW32" s="9">
        <f>IF(IF(AV32,1,0),IF(IF(MOD((AW31+TIME(0,D32,0)),1)&gt;D$1,1,0),IF(IF(MOD((AW31+TIME(0,D32,0)),1)&lt;D$4,1,0),AW31+TIME(0,D32,0),(MOD(AW31+TIME(0,D32,0),1)-D$4)+D$1),"Under"),AW31)</f>
        <v>42685.345138888886</v>
      </c>
      <c r="AX32" s="8">
        <f>IF(AV32,AX31+D32,AX31)</f>
        <v>32</v>
      </c>
      <c r="AY32" s="17">
        <f>IF(AV32,AY31-D32,AY31)</f>
        <v>1502.5000000000002</v>
      </c>
      <c r="AZ32"/>
      <c r="BA32" s="17"/>
      <c r="BB32" s="9">
        <f>IF(IF(BA32,1,0),IF(IF(MOD((BB31+TIME(0,D32,0)),1)&gt;D$1,1,0),IF(IF(MOD((BB31+TIME(0,D32,0)),1)&lt;D$4,1,0),BB31+TIME(0,D32,0),(MOD(BB31+TIME(0,D32,0),1)-D$4)+D$1),"Under"),BB31)</f>
        <v>42685.345138888886</v>
      </c>
      <c r="BC32" s="7">
        <f>IF(BA32,BC31+D32,BC31)</f>
        <v>32</v>
      </c>
      <c r="BD32" s="17">
        <f>IF(BA32,BD31-D32,BD31)</f>
        <v>1502.5000000000002</v>
      </c>
      <c r="BE32"/>
      <c r="BF32"/>
    </row>
    <row r="33" spans="1:58" x14ac:dyDescent="0.2">
      <c r="A33" s="7">
        <f>'St5 Input'!A19</f>
        <v>5</v>
      </c>
      <c r="B33" s="7">
        <f>'St5 Input'!B19</f>
        <v>5440</v>
      </c>
      <c r="C33" s="7" t="str">
        <f>'St5 Input'!C19</f>
        <v xml:space="preserve"> Tie Down Rings</v>
      </c>
      <c r="D33" s="7">
        <f>'St5 Input'!D19</f>
        <v>2</v>
      </c>
      <c r="E33" s="7" t="str">
        <f>'St5 Input'!E19</f>
        <v xml:space="preserve"> </v>
      </c>
      <c r="F33" s="9"/>
      <c r="G33" s="19"/>
      <c r="H33" s="17"/>
      <c r="I33" s="9">
        <f t="shared" si="0"/>
        <v>42685.345138888886</v>
      </c>
      <c r="J33" s="17">
        <f t="shared" si="1"/>
        <v>32</v>
      </c>
      <c r="K33" s="17">
        <f t="shared" si="2"/>
        <v>1502.5000000000002</v>
      </c>
      <c r="L33" s="19"/>
      <c r="M33" s="17"/>
      <c r="N33" s="9">
        <f>IF(IF(M33,1,0),IF(IF(MOD((N32+TIME(0,D33,0)),1)&gt;D$1,1,0),IF(IF(MOD((N32+TIME(0,D33,0)),1)&lt;D$4,1,0),N32+TIME(0,D33,0),(MOD(N32+TIME(0,D33,0),1)-D$4)+D$1),"Under"),N32)</f>
        <v>42685.345138888886</v>
      </c>
      <c r="O33" s="17">
        <f t="shared" si="3"/>
        <v>32</v>
      </c>
      <c r="P33" s="17">
        <f t="shared" si="4"/>
        <v>1502.5000000000002</v>
      </c>
      <c r="Q33" s="22"/>
      <c r="R33" s="8"/>
      <c r="S33" s="9">
        <f t="shared" ref="S33:S53" si="9">IF(IF(R33,1,0),IF(IF(MOD((S32+TIME(0,D33,0)),1)&gt;D$1,1,0),IF(IF(MOD((S32+TIME(0,D33,0)),1)&lt;D$4,1,0),S32+TIME(0,D33,0),(MOD(S32+TIME(0,D33,0),1)-D$4)+D$1),"Under"),S32)</f>
        <v>42685.345138888886</v>
      </c>
      <c r="T33" s="8">
        <f t="shared" ref="T33:T53" si="10">IF(M33,O32+D33,O32)</f>
        <v>32</v>
      </c>
      <c r="U33" s="17">
        <f t="shared" ref="U33:U53" si="11">IF(M33,P32-D33,P32)</f>
        <v>1502.5000000000002</v>
      </c>
      <c r="V33" s="22"/>
      <c r="W33" s="8"/>
      <c r="X33" s="9">
        <f>IF(IF(W33,1,0),IF(IF(MOD((X32+TIME(0,D33,0)),1)&gt;D$1,1,0),IF(IF(MOD((X32+TIME(0,D33,0)),1)&lt;D$4,1,0),X32+TIME(0,D33,0),(MOD(X32+TIME(0,D33,0),1)-D$4)+D$1),"Under"),X32)</f>
        <v>42685.345138888886</v>
      </c>
      <c r="Y33" s="8">
        <f>IF(M33,O32+D33,O32)</f>
        <v>32</v>
      </c>
      <c r="Z33" s="17">
        <f>IF(M33,P32-D33,P32)</f>
        <v>1502.5000000000002</v>
      </c>
      <c r="AA33" s="22"/>
      <c r="AB33" s="8"/>
      <c r="AC33" s="9">
        <f>IF(IF(AB33,1,0),IF(IF(MOD((AC32+TIME(0,D33,0)),1)&gt;D$1,1,0),IF(IF(MOD((AC32+TIME(0,D33,0)),1)&lt;D$4,1,0),AC32+TIME(0,D33,0),(MOD(AC32+TIME(0,D33,0),1)-D$4)+D$1),"Under"),AC32)</f>
        <v>42685.345138888886</v>
      </c>
      <c r="AD33" s="8">
        <f>IF(AB33,AD32+D33,AD32)</f>
        <v>32</v>
      </c>
      <c r="AE33" s="17">
        <f>IF(AB33,AE32-D33,AE32)</f>
        <v>1502.5000000000002</v>
      </c>
      <c r="AF33" s="22"/>
      <c r="AG33" s="8"/>
      <c r="AH33" s="9">
        <f>IF(IF(AG33,1,0),IF(IF(MOD((AH32+TIME(0,D33,0)),1)&gt;D$1,1,0),IF(IF(MOD((AH32+TIME(0,D33,0)),1)&lt;D$4,1,0),AH32+TIME(0,D33,0),(MOD(AH32+TIME(0,D33,0),1)-D$4)+D$1),"Under"),AH32)</f>
        <v>42685.345138888886</v>
      </c>
      <c r="AI33" s="8">
        <f>IF(AG33,AI32+D33,AI32)</f>
        <v>32</v>
      </c>
      <c r="AJ33" s="17">
        <f>IF(AG33,AJ32-D33,AJ32)</f>
        <v>1502.5000000000002</v>
      </c>
      <c r="AK33" s="19"/>
      <c r="AL33" s="8"/>
      <c r="AM33" s="23">
        <f>IF(IF(AL33,1,0),IF(IF(MOD((AM32+TIME(0,D33,0)),1)&gt;D$1,1,0),IF(IF(MOD((AM32+TIME(0,D33,0)),1)&lt;D$4,1,0),AM32+TIME(0,D33,0),(MOD(AM32+TIME(0,D33,0),1)-D$4)+D$1),"Under"),AM32)</f>
        <v>42685.345138888886</v>
      </c>
      <c r="AN33" s="8">
        <f t="shared" si="5"/>
        <v>32</v>
      </c>
      <c r="AO33" s="8">
        <f>IF(AL33,AO32-#REF!,AO32)</f>
        <v>1506.5000000000002</v>
      </c>
      <c r="AP33" s="19"/>
      <c r="AQ33" s="8"/>
      <c r="AR33" s="9">
        <f>IF(IF(AQ33,1,0),IF(IF(MOD((AR32+TIME(0,D33,0)),1)&gt;D$1,1,0),IF(IF(MOD((AR32+TIME(0,D33,0)),1)&lt;D$4,1,0),AR32+TIME(0,D33,0),(MOD(AR32+TIME(0,D33,0),1)-D$4)+D$1),"Under"),AR32)</f>
        <v>42685.345138888886</v>
      </c>
      <c r="AS33" s="8">
        <f>IF(AQ33,AS32+D33,AS32)</f>
        <v>32</v>
      </c>
      <c r="AT33" s="8">
        <f>IF(AQ33,AT32-D33,AT32)</f>
        <v>1502.5000000000002</v>
      </c>
      <c r="AV33" s="17"/>
      <c r="AW33" s="9">
        <f>IF(IF(AV33,1,0),IF(IF(MOD((AW32+TIME(0,D33,0)),1)&gt;D$1,1,0),IF(IF(MOD((AW32+TIME(0,D33,0)),1)&lt;D$4,1,0),AW32+TIME(0,D33,0),(MOD(AW32+TIME(0,D33,0),1)-D$4)+D$1),"Under"),AW32)</f>
        <v>42685.345138888886</v>
      </c>
      <c r="AX33" s="8">
        <f>IF(AV33,AX32+D33,AX32)</f>
        <v>32</v>
      </c>
      <c r="AY33" s="17">
        <f>IF(AV33,AY32-D33,AY32)</f>
        <v>1502.5000000000002</v>
      </c>
      <c r="AZ33"/>
      <c r="BA33" s="17"/>
      <c r="BB33" s="9">
        <f>IF(IF(BA33,1,0),IF(IF(MOD((BB32+TIME(0,D33,0)),1)&gt;D$1,1,0),IF(IF(MOD((BB32+TIME(0,D33,0)),1)&lt;D$4,1,0),BB32+TIME(0,D33,0),(MOD(BB32+TIME(0,D33,0),1)-D$4)+D$1),"Under"),BB32)</f>
        <v>42685.345138888886</v>
      </c>
      <c r="BC33" s="7">
        <f>IF(BA33,BC32+D33,BC32)</f>
        <v>32</v>
      </c>
      <c r="BD33" s="17">
        <f>IF(BA33,BD32-D33,BD32)</f>
        <v>1502.5000000000002</v>
      </c>
      <c r="BE33"/>
      <c r="BF33"/>
    </row>
    <row r="34" spans="1:58" x14ac:dyDescent="0.2">
      <c r="A34" s="7">
        <f>'St5 Input'!A20</f>
        <v>5</v>
      </c>
      <c r="B34" s="7">
        <f>'St5 Input'!B20</f>
        <v>5450</v>
      </c>
      <c r="C34" s="7" t="str">
        <f>'St5 Input'!C20</f>
        <v xml:space="preserve"> Hi-Pot Test</v>
      </c>
      <c r="D34" s="7">
        <f>'St5 Input'!D20</f>
        <v>10</v>
      </c>
      <c r="E34" s="7" t="str">
        <f>'St5 Input'!E20</f>
        <v xml:space="preserve"> </v>
      </c>
      <c r="F34" s="9"/>
      <c r="G34" s="19"/>
      <c r="H34" s="17"/>
      <c r="I34" s="9">
        <f t="shared" si="0"/>
        <v>42685.345138888886</v>
      </c>
      <c r="J34" s="17">
        <f t="shared" si="1"/>
        <v>32</v>
      </c>
      <c r="K34" s="17">
        <f t="shared" si="2"/>
        <v>1502.5000000000002</v>
      </c>
      <c r="L34" s="19"/>
      <c r="M34" s="17"/>
      <c r="N34" s="9">
        <f>IF(IF(M34,1,0),IF(IF(MOD((N33+TIME(0,D34,0)),1)&gt;D$1,1,0),IF(IF(MOD((N33+TIME(0,D34,0)),1)&lt;D$4,1,0),N33+TIME(0,D34,0),(MOD(N33+TIME(0,D34,0),1)-D$4)+D$1),"Under"),N33)</f>
        <v>42685.345138888886</v>
      </c>
      <c r="O34" s="17">
        <f t="shared" si="3"/>
        <v>32</v>
      </c>
      <c r="P34" s="17">
        <f t="shared" si="4"/>
        <v>1502.5000000000002</v>
      </c>
      <c r="Q34" s="22"/>
      <c r="R34" s="8"/>
      <c r="S34" s="9">
        <f t="shared" si="9"/>
        <v>42685.345138888886</v>
      </c>
      <c r="T34" s="8">
        <f t="shared" si="10"/>
        <v>32</v>
      </c>
      <c r="U34" s="17">
        <f t="shared" si="11"/>
        <v>1502.5000000000002</v>
      </c>
      <c r="V34" s="22"/>
      <c r="W34" s="8"/>
      <c r="X34" s="9">
        <f>IF(IF(W34,1,0),IF(IF(MOD((X33+TIME(0,D34,0)),1)&gt;D$1,1,0),IF(IF(MOD((X33+TIME(0,D34,0)),1)&lt;D$4,1,0),X33+TIME(0,D34,0),(MOD(X33+TIME(0,D34,0),1)-D$4)+D$1),"Under"),X33)</f>
        <v>42685.345138888886</v>
      </c>
      <c r="Y34" s="8">
        <f>IF(M34,O33+D34,O33)</f>
        <v>32</v>
      </c>
      <c r="Z34" s="17">
        <f>IF(M34,P33-D34,P33)</f>
        <v>1502.5000000000002</v>
      </c>
      <c r="AA34" s="22"/>
      <c r="AB34" s="8"/>
      <c r="AC34" s="9">
        <f>IF(IF(AB34,1,0),IF(IF(MOD((AC33+TIME(0,D34,0)),1)&gt;D$1,1,0),IF(IF(MOD((AC33+TIME(0,D34,0)),1)&lt;D$4,1,0),AC33+TIME(0,D34,0),(MOD(AC33+TIME(0,D34,0),1)-D$4)+D$1),"Under"),AC33)</f>
        <v>42685.345138888886</v>
      </c>
      <c r="AD34" s="8">
        <f>IF(AB34,AD33+D34,AD33)</f>
        <v>32</v>
      </c>
      <c r="AE34" s="17">
        <f>IF(AB34,AE33-D34,AE33)</f>
        <v>1502.5000000000002</v>
      </c>
      <c r="AF34" s="22"/>
      <c r="AG34" s="8"/>
      <c r="AH34" s="9">
        <f>IF(IF(AG34,1,0),IF(IF(MOD((AH33+TIME(0,D34,0)),1)&gt;D$1,1,0),IF(IF(MOD((AH33+TIME(0,D34,0)),1)&lt;D$4,1,0),AH33+TIME(0,D34,0),(MOD(AH33+TIME(0,D34,0),1)-D$4)+D$1),"Under"),AH33)</f>
        <v>42685.345138888886</v>
      </c>
      <c r="AI34" s="8">
        <f>IF(AG34,AI33+D34,AI33)</f>
        <v>32</v>
      </c>
      <c r="AJ34" s="17">
        <f>IF(AG34,AJ33-D34,AJ33)</f>
        <v>1502.5000000000002</v>
      </c>
      <c r="AK34" s="19"/>
      <c r="AL34" s="8"/>
      <c r="AM34" s="23">
        <f>IF(IF(AL34,1,0),IF(IF(MOD((AM33+TIME(0,D34,0)),1)&gt;D$1,1,0),IF(IF(MOD((AM33+TIME(0,D34,0)),1)&lt;D$4,1,0),AM33+TIME(0,D34,0),(MOD(AM33+TIME(0,D34,0),1)-D$4)+D$1),"Under"),AM33)</f>
        <v>42685.345138888886</v>
      </c>
      <c r="AN34" s="8">
        <f t="shared" si="5"/>
        <v>32</v>
      </c>
      <c r="AO34" s="8">
        <f>IF(AL34,AO33-#REF!,AO33)</f>
        <v>1506.5000000000002</v>
      </c>
      <c r="AP34" s="19"/>
      <c r="AQ34" s="8"/>
      <c r="AR34" s="9">
        <f>IF(IF(AQ34,1,0),IF(IF(MOD((AR33+TIME(0,D34,0)),1)&gt;D$1,1,0),IF(IF(MOD((AR33+TIME(0,D34,0)),1)&lt;D$4,1,0),AR33+TIME(0,D34,0),(MOD(AR33+TIME(0,D34,0),1)-D$4)+D$1),"Under"),AR33)</f>
        <v>42685.345138888886</v>
      </c>
      <c r="AS34" s="8">
        <f>IF(AQ34,AS33+D34,AS33)</f>
        <v>32</v>
      </c>
      <c r="AT34" s="8">
        <f>IF(AQ34,AT33-D34,AT33)</f>
        <v>1502.5000000000002</v>
      </c>
      <c r="AV34" s="17"/>
      <c r="AW34" s="9">
        <f>IF(IF(AV34,1,0),IF(IF(MOD((AW33+TIME(0,D34,0)),1)&gt;D$1,1,0),IF(IF(MOD((AW33+TIME(0,D34,0)),1)&lt;D$4,1,0),AW33+TIME(0,D34,0),(MOD(AW33+TIME(0,D34,0),1)-D$4)+D$1),"Under"),AW33)</f>
        <v>42685.345138888886</v>
      </c>
      <c r="AX34" s="8">
        <f>IF(AV34,AX33+D34,AX33)</f>
        <v>32</v>
      </c>
      <c r="AY34" s="17">
        <f>IF(AV34,AY33-D34,AY33)</f>
        <v>1502.5000000000002</v>
      </c>
      <c r="AZ34"/>
      <c r="BA34" s="17"/>
      <c r="BB34" s="9">
        <f>IF(IF(BA34,1,0),IF(IF(MOD((BB33+TIME(0,D34,0)),1)&gt;D$1,1,0),IF(IF(MOD((BB33+TIME(0,D34,0)),1)&lt;D$4,1,0),BB33+TIME(0,D34,0),(MOD(BB33+TIME(0,D34,0),1)-D$4)+D$1),"Under"),BB33)</f>
        <v>42685.345138888886</v>
      </c>
      <c r="BC34" s="7">
        <f>IF(BA34,BC33+D34,BC33)</f>
        <v>32</v>
      </c>
      <c r="BD34" s="17">
        <f>IF(BA34,BD33-D34,BD33)</f>
        <v>1502.5000000000002</v>
      </c>
      <c r="BE34"/>
      <c r="BF34"/>
    </row>
    <row r="35" spans="1:58" x14ac:dyDescent="0.2">
      <c r="A35" s="7">
        <f>'St5 Input'!A21</f>
        <v>5</v>
      </c>
      <c r="B35" s="7">
        <f>'St5 Input'!B21</f>
        <v>5460</v>
      </c>
      <c r="C35" s="7" t="str">
        <f>'St5 Input'!C21</f>
        <v xml:space="preserve"> Electrical Systems check</v>
      </c>
      <c r="D35" s="7">
        <f>'St5 Input'!D21</f>
        <v>45</v>
      </c>
      <c r="E35" s="7" t="str">
        <f>'St5 Input'!E21</f>
        <v xml:space="preserve"> </v>
      </c>
      <c r="F35" s="9"/>
      <c r="G35" s="19"/>
      <c r="H35" s="17"/>
      <c r="I35" s="9">
        <f t="shared" si="0"/>
        <v>42685.345138888886</v>
      </c>
      <c r="J35" s="17">
        <f t="shared" si="1"/>
        <v>32</v>
      </c>
      <c r="K35" s="17">
        <f t="shared" si="2"/>
        <v>1502.5000000000002</v>
      </c>
      <c r="L35" s="19"/>
      <c r="M35" s="17"/>
      <c r="N35" s="9">
        <f>IF(IF(M35,1,0),IF(IF(MOD((N34+TIME(0,D35,0)),1)&gt;D$1,1,0),IF(IF(MOD((N34+TIME(0,D35,0)),1)&lt;D$4,1,0),N34+TIME(0,D35,0),(MOD(N34+TIME(0,D35,0),1)-D$4)+D$1),"Under"),N34)</f>
        <v>42685.345138888886</v>
      </c>
      <c r="O35" s="17">
        <f t="shared" si="3"/>
        <v>32</v>
      </c>
      <c r="P35" s="17">
        <f t="shared" si="4"/>
        <v>1502.5000000000002</v>
      </c>
      <c r="Q35" s="22"/>
      <c r="R35" s="8"/>
      <c r="S35" s="9">
        <f t="shared" si="9"/>
        <v>42685.345138888886</v>
      </c>
      <c r="T35" s="8">
        <f t="shared" si="10"/>
        <v>32</v>
      </c>
      <c r="U35" s="17">
        <f t="shared" si="11"/>
        <v>1502.5000000000002</v>
      </c>
      <c r="V35" s="22"/>
      <c r="W35" s="8"/>
      <c r="X35" s="9">
        <f>IF(IF(W35,1,0),IF(IF(MOD((X34+TIME(0,D35,0)),1)&gt;D$1,1,0),IF(IF(MOD((X34+TIME(0,D35,0)),1)&lt;D$4,1,0),X34+TIME(0,D35,0),(MOD(X34+TIME(0,D35,0),1)-D$4)+D$1),"Under"),X34)</f>
        <v>42685.345138888886</v>
      </c>
      <c r="Y35" s="8">
        <f>IF(M35,O34+D35,O34)</f>
        <v>32</v>
      </c>
      <c r="Z35" s="17">
        <f>IF(M35,P34-D35,P34)</f>
        <v>1502.5000000000002</v>
      </c>
      <c r="AA35" s="22"/>
      <c r="AB35" s="8"/>
      <c r="AC35" s="9">
        <f>IF(IF(AB35,1,0),IF(IF(MOD((AC34+TIME(0,D35,0)),1)&gt;D$1,1,0),IF(IF(MOD((AC34+TIME(0,D35,0)),1)&lt;D$4,1,0),AC34+TIME(0,D35,0),(MOD(AC34+TIME(0,D35,0),1)-D$4)+D$1),"Under"),AC34)</f>
        <v>42685.345138888886</v>
      </c>
      <c r="AD35" s="8">
        <f>IF(AB35,AD34+D35,AD34)</f>
        <v>32</v>
      </c>
      <c r="AE35" s="17">
        <f>IF(AB35,AE34-D35,AE34)</f>
        <v>1502.5000000000002</v>
      </c>
      <c r="AF35" s="22"/>
      <c r="AG35" s="8"/>
      <c r="AH35" s="9">
        <f>IF(IF(AG35,1,0),IF(IF(MOD((AH34+TIME(0,D35,0)),1)&gt;D$1,1,0),IF(IF(MOD((AH34+TIME(0,D35,0)),1)&lt;D$4,1,0),AH34+TIME(0,D35,0),(MOD(AH34+TIME(0,D35,0),1)-D$4)+D$1),"Under"),AH34)</f>
        <v>42685.345138888886</v>
      </c>
      <c r="AI35" s="8">
        <f>IF(AG35,AI34+D35,AI34)</f>
        <v>32</v>
      </c>
      <c r="AJ35" s="17">
        <f>IF(AG35,AJ34-D35,AJ34)</f>
        <v>1502.5000000000002</v>
      </c>
      <c r="AK35" s="19"/>
      <c r="AL35" s="8"/>
      <c r="AM35" s="23">
        <f>IF(IF(AL35,1,0),IF(IF(MOD((AM34+TIME(0,D35,0)),1)&gt;D$1,1,0),IF(IF(MOD((AM34+TIME(0,D35,0)),1)&lt;D$4,1,0),AM34+TIME(0,D35,0),(MOD(AM34+TIME(0,D35,0),1)-D$4)+D$1),"Under"),AM34)</f>
        <v>42685.345138888886</v>
      </c>
      <c r="AN35" s="8">
        <f t="shared" si="5"/>
        <v>32</v>
      </c>
      <c r="AO35" s="8">
        <f>IF(AL35,AO34-#REF!,AO34)</f>
        <v>1506.5000000000002</v>
      </c>
      <c r="AP35" s="19"/>
      <c r="AQ35" s="8"/>
      <c r="AR35" s="9">
        <f>IF(IF(AQ35,1,0),IF(IF(MOD((AR34+TIME(0,D35,0)),1)&gt;D$1,1,0),IF(IF(MOD((AR34+TIME(0,D35,0)),1)&lt;D$4,1,0),AR34+TIME(0,D35,0),(MOD(AR34+TIME(0,D35,0),1)-D$4)+D$1),"Under"),AR34)</f>
        <v>42685.345138888886</v>
      </c>
      <c r="AS35" s="8">
        <f>IF(AQ35,AS34+D35,AS34)</f>
        <v>32</v>
      </c>
      <c r="AT35" s="8">
        <f>IF(AQ35,AT34-D35,AT34)</f>
        <v>1502.5000000000002</v>
      </c>
      <c r="AV35" s="17"/>
      <c r="AW35" s="9">
        <f>IF(IF(AV35,1,0),IF(IF(MOD((AW34+TIME(0,D35,0)),1)&gt;D$1,1,0),IF(IF(MOD((AW34+TIME(0,D35,0)),1)&lt;D$4,1,0),AW34+TIME(0,D35,0),(MOD(AW34+TIME(0,D35,0),1)-D$4)+D$1),"Under"),AW34)</f>
        <v>42685.345138888886</v>
      </c>
      <c r="AX35" s="8">
        <f>IF(AV35,AX34+D35,AX34)</f>
        <v>32</v>
      </c>
      <c r="AY35" s="17">
        <f>IF(AV35,AY34-D35,AY34)</f>
        <v>1502.5000000000002</v>
      </c>
      <c r="AZ35"/>
      <c r="BA35" s="17"/>
      <c r="BB35" s="9">
        <f>IF(IF(BA35,1,0),IF(IF(MOD((BB34+TIME(0,D35,0)),1)&gt;D$1,1,0),IF(IF(MOD((BB34+TIME(0,D35,0)),1)&lt;D$4,1,0),BB34+TIME(0,D35,0),(MOD(BB34+TIME(0,D35,0),1)-D$4)+D$1),"Under"),BB34)</f>
        <v>42685.345138888886</v>
      </c>
      <c r="BC35" s="7">
        <f>IF(BA35,BC34+D35,BC34)</f>
        <v>32</v>
      </c>
      <c r="BD35" s="17">
        <f>IF(BA35,BD34-D35,BD34)</f>
        <v>1502.5000000000002</v>
      </c>
      <c r="BE35"/>
      <c r="BF35"/>
    </row>
    <row r="36" spans="1:58" x14ac:dyDescent="0.2">
      <c r="A36" s="7">
        <f>'St5 Input'!A22</f>
        <v>5</v>
      </c>
      <c r="B36" s="7">
        <f>'St5 Input'!B22</f>
        <v>5470</v>
      </c>
      <c r="C36" s="7" t="str">
        <f>'St5 Input'!C22</f>
        <v xml:space="preserve"> functionallity test</v>
      </c>
      <c r="D36" s="7">
        <f>'St5 Input'!D22</f>
        <v>20</v>
      </c>
      <c r="E36" s="7" t="str">
        <f>'St5 Input'!E22</f>
        <v xml:space="preserve"> </v>
      </c>
      <c r="F36" s="9"/>
      <c r="G36" s="19"/>
      <c r="H36" s="17"/>
      <c r="I36" s="9">
        <f t="shared" si="0"/>
        <v>42685.345138888886</v>
      </c>
      <c r="J36" s="17">
        <f t="shared" si="1"/>
        <v>32</v>
      </c>
      <c r="K36" s="17">
        <f t="shared" si="2"/>
        <v>1502.5000000000002</v>
      </c>
      <c r="L36" s="19"/>
      <c r="M36" s="17"/>
      <c r="N36" s="9">
        <f>IF(IF(M36,1,0),IF(IF(MOD((N35+TIME(0,D36,0)),1)&gt;D$1,1,0),IF(IF(MOD((N35+TIME(0,D36,0)),1)&lt;D$4,1,0),N35+TIME(0,D36,0),(MOD(N35+TIME(0,D36,0),1)-D$4)+D$1),"Under"),N35)</f>
        <v>42685.345138888886</v>
      </c>
      <c r="O36" s="17">
        <f t="shared" si="3"/>
        <v>32</v>
      </c>
      <c r="P36" s="17">
        <f t="shared" si="4"/>
        <v>1502.5000000000002</v>
      </c>
      <c r="Q36" s="22"/>
      <c r="R36" s="8"/>
      <c r="S36" s="9">
        <f t="shared" si="9"/>
        <v>42685.345138888886</v>
      </c>
      <c r="T36" s="8">
        <f t="shared" si="10"/>
        <v>32</v>
      </c>
      <c r="U36" s="17">
        <f t="shared" si="11"/>
        <v>1502.5000000000002</v>
      </c>
      <c r="V36" s="22"/>
      <c r="W36" s="8"/>
      <c r="X36" s="9">
        <f>IF(IF(W36,1,0),IF(IF(MOD((X35+TIME(0,D36,0)),1)&gt;D$1,1,0),IF(IF(MOD((X35+TIME(0,D36,0)),1)&lt;D$4,1,0),X35+TIME(0,D36,0),(MOD(X35+TIME(0,D36,0),1)-D$4)+D$1),"Under"),X35)</f>
        <v>42685.345138888886</v>
      </c>
      <c r="Y36" s="8">
        <f>IF(M36,O35+D36,O35)</f>
        <v>32</v>
      </c>
      <c r="Z36" s="17">
        <f>IF(M36,P35-D36,P35)</f>
        <v>1502.5000000000002</v>
      </c>
      <c r="AA36" s="22"/>
      <c r="AB36" s="8"/>
      <c r="AC36" s="9">
        <f>IF(IF(AB36,1,0),IF(IF(MOD((AC35+TIME(0,D36,0)),1)&gt;D$1,1,0),IF(IF(MOD((AC35+TIME(0,D36,0)),1)&lt;D$4,1,0),AC35+TIME(0,D36,0),(MOD(AC35+TIME(0,D36,0),1)-D$4)+D$1),"Under"),AC35)</f>
        <v>42685.345138888886</v>
      </c>
      <c r="AD36" s="8">
        <f>IF(AB36,AD35+D36,AD35)</f>
        <v>32</v>
      </c>
      <c r="AE36" s="17">
        <f>IF(AB36,AE35-D36,AE35)</f>
        <v>1502.5000000000002</v>
      </c>
      <c r="AF36" s="22"/>
      <c r="AG36" s="8"/>
      <c r="AH36" s="9">
        <f>IF(IF(AG36,1,0),IF(IF(MOD((AH35+TIME(0,D36,0)),1)&gt;D$1,1,0),IF(IF(MOD((AH35+TIME(0,D36,0)),1)&lt;D$4,1,0),AH35+TIME(0,D36,0),(MOD(AH35+TIME(0,D36,0),1)-D$4)+D$1),"Under"),AH35)</f>
        <v>42685.345138888886</v>
      </c>
      <c r="AI36" s="8">
        <f>IF(AG36,AI35+D36,AI35)</f>
        <v>32</v>
      </c>
      <c r="AJ36" s="17">
        <f>IF(AG36,AJ35-D36,AJ35)</f>
        <v>1502.5000000000002</v>
      </c>
      <c r="AK36" s="19"/>
      <c r="AL36" s="8"/>
      <c r="AM36" s="23">
        <f>IF(IF(AL36,1,0),IF(IF(MOD((AM35+TIME(0,D36,0)),1)&gt;D$1,1,0),IF(IF(MOD((AM35+TIME(0,D36,0)),1)&lt;D$4,1,0),AM35+TIME(0,D36,0),(MOD(AM35+TIME(0,D36,0),1)-D$4)+D$1),"Under"),AM35)</f>
        <v>42685.345138888886</v>
      </c>
      <c r="AN36" s="8">
        <f t="shared" si="5"/>
        <v>32</v>
      </c>
      <c r="AO36" s="8">
        <f>IF(AL36,AO35-#REF!,AO35)</f>
        <v>1506.5000000000002</v>
      </c>
      <c r="AP36" s="19"/>
      <c r="AQ36" s="8"/>
      <c r="AR36" s="9">
        <f>IF(IF(AQ36,1,0),IF(IF(MOD((AR35+TIME(0,D36,0)),1)&gt;D$1,1,0),IF(IF(MOD((AR35+TIME(0,D36,0)),1)&lt;D$4,1,0),AR35+TIME(0,D36,0),(MOD(AR35+TIME(0,D36,0),1)-D$4)+D$1),"Under"),AR35)</f>
        <v>42685.345138888886</v>
      </c>
      <c r="AS36" s="8">
        <f>IF(AQ36,AS35+D36,AS35)</f>
        <v>32</v>
      </c>
      <c r="AT36" s="8">
        <f>IF(AQ36,AT35-D36,AT35)</f>
        <v>1502.5000000000002</v>
      </c>
      <c r="AV36" s="17"/>
      <c r="AW36" s="9">
        <f>IF(IF(AV36,1,0),IF(IF(MOD((AW35+TIME(0,D36,0)),1)&gt;D$1,1,0),IF(IF(MOD((AW35+TIME(0,D36,0)),1)&lt;D$4,1,0),AW35+TIME(0,D36,0),(MOD(AW35+TIME(0,D36,0),1)-D$4)+D$1),"Under"),AW35)</f>
        <v>42685.345138888886</v>
      </c>
      <c r="AX36" s="8">
        <f>IF(AV36,AX35+D36,AX35)</f>
        <v>32</v>
      </c>
      <c r="AY36" s="17">
        <f>IF(AV36,AY35-D36,AY35)</f>
        <v>1502.5000000000002</v>
      </c>
      <c r="AZ36"/>
      <c r="BA36" s="17"/>
      <c r="BB36" s="9">
        <f>IF(IF(BA36,1,0),IF(IF(MOD((BB35+TIME(0,D36,0)),1)&gt;D$1,1,0),IF(IF(MOD((BB35+TIME(0,D36,0)),1)&lt;D$4,1,0),BB35+TIME(0,D36,0),(MOD(BB35+TIME(0,D36,0),1)-D$4)+D$1),"Under"),BB35)</f>
        <v>42685.345138888886</v>
      </c>
      <c r="BC36" s="7">
        <f>IF(BA36,BC35+D36,BC35)</f>
        <v>32</v>
      </c>
      <c r="BD36" s="17">
        <f>IF(BA36,BD35-D36,BD35)</f>
        <v>1502.5000000000002</v>
      </c>
      <c r="BE36"/>
      <c r="BF36"/>
    </row>
    <row r="37" spans="1:58" x14ac:dyDescent="0.2">
      <c r="A37" s="7">
        <f>'St5 Input'!A23</f>
        <v>5</v>
      </c>
      <c r="B37" s="7" t="str">
        <f>'St5 Input'!B23</f>
        <v xml:space="preserve"> ***5560***</v>
      </c>
      <c r="C37" s="7" t="str">
        <f>'St5 Input'!C23</f>
        <v xml:space="preserve"> Sofa - RS - Rear</v>
      </c>
      <c r="D37" s="7">
        <f>'St5 Input'!D23</f>
        <v>5</v>
      </c>
      <c r="E37" s="7" t="str">
        <f>'St5 Input'!E23</f>
        <v xml:space="preserve"> </v>
      </c>
      <c r="F37" s="9"/>
      <c r="G37" s="19"/>
      <c r="H37" s="17"/>
      <c r="I37" s="9">
        <f t="shared" si="0"/>
        <v>42685.345138888886</v>
      </c>
      <c r="J37" s="17">
        <f t="shared" si="1"/>
        <v>32</v>
      </c>
      <c r="K37" s="17">
        <f t="shared" si="2"/>
        <v>1502.5000000000002</v>
      </c>
      <c r="L37" s="19"/>
      <c r="M37" s="17"/>
      <c r="N37" s="9">
        <f>IF(IF(M37,1,0),IF(IF(MOD((N36+TIME(0,D37,0)),1)&gt;D$1,1,0),IF(IF(MOD((N36+TIME(0,D37,0)),1)&lt;D$4,1,0),N36+TIME(0,D37,0),(MOD(N36+TIME(0,D37,0),1)-D$4)+D$1),"Under"),N36)</f>
        <v>42685.345138888886</v>
      </c>
      <c r="O37" s="17">
        <f t="shared" si="3"/>
        <v>32</v>
      </c>
      <c r="P37" s="17">
        <f t="shared" si="4"/>
        <v>1502.5000000000002</v>
      </c>
      <c r="Q37" s="22"/>
      <c r="R37" s="8"/>
      <c r="S37" s="9">
        <f t="shared" si="9"/>
        <v>42685.345138888886</v>
      </c>
      <c r="T37" s="8">
        <f t="shared" si="10"/>
        <v>32</v>
      </c>
      <c r="U37" s="17">
        <f t="shared" si="11"/>
        <v>1502.5000000000002</v>
      </c>
      <c r="V37" s="22"/>
      <c r="W37" s="8"/>
      <c r="X37" s="9">
        <f>IF(IF(W37,1,0),IF(IF(MOD((X36+TIME(0,D37,0)),1)&gt;D$1,1,0),IF(IF(MOD((X36+TIME(0,D37,0)),1)&lt;D$4,1,0),X36+TIME(0,D37,0),(MOD(X36+TIME(0,D37,0),1)-D$4)+D$1),"Under"),X36)</f>
        <v>42685.345138888886</v>
      </c>
      <c r="Y37" s="8">
        <f>IF(M37,O36+D37,O36)</f>
        <v>32</v>
      </c>
      <c r="Z37" s="17">
        <f>IF(M37,P36-D37,P36)</f>
        <v>1502.5000000000002</v>
      </c>
      <c r="AA37" s="22"/>
      <c r="AB37" s="8"/>
      <c r="AC37" s="9">
        <f>IF(IF(AB37,1,0),IF(IF(MOD((AC36+TIME(0,D37,0)),1)&gt;D$1,1,0),IF(IF(MOD((AC36+TIME(0,D37,0)),1)&lt;D$4,1,0),AC36+TIME(0,D37,0),(MOD(AC36+TIME(0,D37,0),1)-D$4)+D$1),"Under"),AC36)</f>
        <v>42685.345138888886</v>
      </c>
      <c r="AD37" s="8">
        <f>IF(AB37,AD36+D37,AD36)</f>
        <v>32</v>
      </c>
      <c r="AE37" s="17">
        <f>IF(AB37,AE36-D37,AE36)</f>
        <v>1502.5000000000002</v>
      </c>
      <c r="AF37" s="22"/>
      <c r="AG37" s="8"/>
      <c r="AH37" s="9">
        <f>IF(IF(AG37,1,0),IF(IF(MOD((AH36+TIME(0,D37,0)),1)&gt;D$1,1,0),IF(IF(MOD((AH36+TIME(0,D37,0)),1)&lt;D$4,1,0),AH36+TIME(0,D37,0),(MOD(AH36+TIME(0,D37,0),1)-D$4)+D$1),"Under"),AH36)</f>
        <v>42685.345138888886</v>
      </c>
      <c r="AI37" s="8">
        <f>IF(AG37,AI36+D37,AI36)</f>
        <v>32</v>
      </c>
      <c r="AJ37" s="17">
        <f>IF(AG37,AJ36-D37,AJ36)</f>
        <v>1502.5000000000002</v>
      </c>
      <c r="AK37" s="19"/>
      <c r="AL37" s="8"/>
      <c r="AM37" s="23">
        <f>IF(IF(AL37,1,0),IF(IF(MOD((AM36+TIME(0,D37,0)),1)&gt;D$1,1,0),IF(IF(MOD((AM36+TIME(0,D37,0)),1)&lt;D$4,1,0),AM36+TIME(0,D37,0),(MOD(AM36+TIME(0,D37,0),1)-D$4)+D$1),"Under"),AM36)</f>
        <v>42685.345138888886</v>
      </c>
      <c r="AN37" s="8">
        <f t="shared" si="5"/>
        <v>32</v>
      </c>
      <c r="AO37" s="8">
        <f>IF(AL37,AO36-#REF!,AO36)</f>
        <v>1506.5000000000002</v>
      </c>
      <c r="AP37" s="19"/>
      <c r="AQ37" s="8"/>
      <c r="AR37" s="9">
        <f>IF(IF(AQ37,1,0),IF(IF(MOD((AR36+TIME(0,D37,0)),1)&gt;D$1,1,0),IF(IF(MOD((AR36+TIME(0,D37,0)),1)&lt;D$4,1,0),AR36+TIME(0,D37,0),(MOD(AR36+TIME(0,D37,0),1)-D$4)+D$1),"Under"),AR36)</f>
        <v>42685.345138888886</v>
      </c>
      <c r="AS37" s="8">
        <f>IF(AQ37,AS36+D37,AS36)</f>
        <v>32</v>
      </c>
      <c r="AT37" s="8">
        <f>IF(AQ37,AT36-D37,AT36)</f>
        <v>1502.5000000000002</v>
      </c>
      <c r="AV37" s="17"/>
      <c r="AW37" s="9">
        <f>IF(IF(AV37,1,0),IF(IF(MOD((AW36+TIME(0,D37,0)),1)&gt;D$1,1,0),IF(IF(MOD((AW36+TIME(0,D37,0)),1)&lt;D$4,1,0),AW36+TIME(0,D37,0),(MOD(AW36+TIME(0,D37,0),1)-D$4)+D$1),"Under"),AW36)</f>
        <v>42685.345138888886</v>
      </c>
      <c r="AX37" s="8">
        <f>IF(AV37,AX36+D37,AX36)</f>
        <v>32</v>
      </c>
      <c r="AY37" s="17">
        <f>IF(AV37,AY36-D37,AY36)</f>
        <v>1502.5000000000002</v>
      </c>
      <c r="AZ37"/>
      <c r="BA37" s="17"/>
      <c r="BB37" s="9">
        <f>IF(IF(BA37,1,0),IF(IF(MOD((BB36+TIME(0,D37,0)),1)&gt;D$1,1,0),IF(IF(MOD((BB36+TIME(0,D37,0)),1)&lt;D$4,1,0),BB36+TIME(0,D37,0),(MOD(BB36+TIME(0,D37,0),1)-D$4)+D$1),"Under"),BB36)</f>
        <v>42685.345138888886</v>
      </c>
      <c r="BC37" s="7">
        <f>IF(BA37,BC36+D37,BC36)</f>
        <v>32</v>
      </c>
      <c r="BD37" s="17">
        <f>IF(BA37,BD36-D37,BD36)</f>
        <v>1502.5000000000002</v>
      </c>
      <c r="BE37"/>
      <c r="BF37"/>
    </row>
    <row r="38" spans="1:58" x14ac:dyDescent="0.2">
      <c r="A38" s="7">
        <f>'St5 Input'!A24</f>
        <v>5</v>
      </c>
      <c r="B38" s="7" t="str">
        <f>'St5 Input'!B24</f>
        <v xml:space="preserve"> ***5570***</v>
      </c>
      <c r="C38" s="7" t="str">
        <f>'St5 Input'!C24</f>
        <v xml:space="preserve"> Dinette CS - Front</v>
      </c>
      <c r="D38" s="7">
        <f>'St5 Input'!D24</f>
        <v>5</v>
      </c>
      <c r="E38" s="7" t="str">
        <f>'St5 Input'!E24</f>
        <v xml:space="preserve"> </v>
      </c>
      <c r="F38" s="9"/>
      <c r="G38" s="19"/>
      <c r="H38" s="17"/>
      <c r="I38" s="9">
        <f t="shared" si="0"/>
        <v>42685.345138888886</v>
      </c>
      <c r="J38" s="17">
        <f t="shared" si="1"/>
        <v>32</v>
      </c>
      <c r="K38" s="17">
        <f t="shared" si="2"/>
        <v>1502.5000000000002</v>
      </c>
      <c r="L38" s="19"/>
      <c r="M38" s="17"/>
      <c r="N38" s="9">
        <f>IF(IF(M38,1,0),IF(IF(MOD((N37+TIME(0,D38,0)),1)&gt;D$1,1,0),IF(IF(MOD((N37+TIME(0,D38,0)),1)&lt;D$4,1,0),N37+TIME(0,D38,0),(MOD(N37+TIME(0,D38,0),1)-D$4)+D$1),"Under"),N37)</f>
        <v>42685.345138888886</v>
      </c>
      <c r="O38" s="17">
        <f t="shared" si="3"/>
        <v>32</v>
      </c>
      <c r="P38" s="17">
        <f t="shared" si="4"/>
        <v>1502.5000000000002</v>
      </c>
      <c r="Q38" s="22"/>
      <c r="R38" s="8"/>
      <c r="S38" s="9">
        <f t="shared" si="9"/>
        <v>42685.345138888886</v>
      </c>
      <c r="T38" s="8">
        <f t="shared" si="10"/>
        <v>32</v>
      </c>
      <c r="U38" s="17">
        <f t="shared" si="11"/>
        <v>1502.5000000000002</v>
      </c>
      <c r="V38" s="22"/>
      <c r="W38" s="8"/>
      <c r="X38" s="9">
        <f>IF(IF(W38,1,0),IF(IF(MOD((X37+TIME(0,D38,0)),1)&gt;D$1,1,0),IF(IF(MOD((X37+TIME(0,D38,0)),1)&lt;D$4,1,0),X37+TIME(0,D38,0),(MOD(X37+TIME(0,D38,0),1)-D$4)+D$1),"Under"),X37)</f>
        <v>42685.345138888886</v>
      </c>
      <c r="Y38" s="8">
        <f>IF(M38,O37+D38,O37)</f>
        <v>32</v>
      </c>
      <c r="Z38" s="17">
        <f>IF(M38,P37-D38,P37)</f>
        <v>1502.5000000000002</v>
      </c>
      <c r="AA38" s="22"/>
      <c r="AB38" s="8"/>
      <c r="AC38" s="9">
        <f>IF(IF(AB38,1,0),IF(IF(MOD((AC37+TIME(0,D38,0)),1)&gt;D$1,1,0),IF(IF(MOD((AC37+TIME(0,D38,0)),1)&lt;D$4,1,0),AC37+TIME(0,D38,0),(MOD(AC37+TIME(0,D38,0),1)-D$4)+D$1),"Under"),AC37)</f>
        <v>42685.345138888886</v>
      </c>
      <c r="AD38" s="8">
        <f>IF(AB38,AD37+D38,AD37)</f>
        <v>32</v>
      </c>
      <c r="AE38" s="17">
        <f>IF(AB38,AE37-D38,AE37)</f>
        <v>1502.5000000000002</v>
      </c>
      <c r="AF38" s="22"/>
      <c r="AG38" s="8"/>
      <c r="AH38" s="9">
        <f>IF(IF(AG38,1,0),IF(IF(MOD((AH37+TIME(0,D38,0)),1)&gt;D$1,1,0),IF(IF(MOD((AH37+TIME(0,D38,0)),1)&lt;D$4,1,0),AH37+TIME(0,D38,0),(MOD(AH37+TIME(0,D38,0),1)-D$4)+D$1),"Under"),AH37)</f>
        <v>42685.345138888886</v>
      </c>
      <c r="AI38" s="8">
        <f>IF(AG38,AI37+D38,AI37)</f>
        <v>32</v>
      </c>
      <c r="AJ38" s="17">
        <f>IF(AG38,AJ37-D38,AJ37)</f>
        <v>1502.5000000000002</v>
      </c>
      <c r="AK38" s="19"/>
      <c r="AL38" s="8"/>
      <c r="AM38" s="23">
        <f>IF(IF(AL38,1,0),IF(IF(MOD((AM37+TIME(0,D38,0)),1)&gt;D$1,1,0),IF(IF(MOD((AM37+TIME(0,D38,0)),1)&lt;D$4,1,0),AM37+TIME(0,D38,0),(MOD(AM37+TIME(0,D38,0),1)-D$4)+D$1),"Under"),AM37)</f>
        <v>42685.345138888886</v>
      </c>
      <c r="AN38" s="8">
        <f t="shared" si="5"/>
        <v>32</v>
      </c>
      <c r="AO38" s="8">
        <f>IF(AL38,AO37-#REF!,AO37)</f>
        <v>1506.5000000000002</v>
      </c>
      <c r="AP38" s="19"/>
      <c r="AQ38" s="8"/>
      <c r="AR38" s="9">
        <f>IF(IF(AQ38,1,0),IF(IF(MOD((AR37+TIME(0,D38,0)),1)&gt;D$1,1,0),IF(IF(MOD((AR37+TIME(0,D38,0)),1)&lt;D$4,1,0),AR37+TIME(0,D38,0),(MOD(AR37+TIME(0,D38,0),1)-D$4)+D$1),"Under"),AR37)</f>
        <v>42685.345138888886</v>
      </c>
      <c r="AS38" s="8">
        <f>IF(AQ38,AS37+D38,AS37)</f>
        <v>32</v>
      </c>
      <c r="AT38" s="8">
        <f>IF(AQ38,AT37-D38,AT37)</f>
        <v>1502.5000000000002</v>
      </c>
      <c r="AV38" s="17"/>
      <c r="AW38" s="9">
        <f>IF(IF(AV38,1,0),IF(IF(MOD((AW37+TIME(0,D38,0)),1)&gt;D$1,1,0),IF(IF(MOD((AW37+TIME(0,D38,0)),1)&lt;D$4,1,0),AW37+TIME(0,D38,0),(MOD(AW37+TIME(0,D38,0),1)-D$4)+D$1),"Under"),AW37)</f>
        <v>42685.345138888886</v>
      </c>
      <c r="AX38" s="8">
        <f>IF(AV38,AX37+D38,AX37)</f>
        <v>32</v>
      </c>
      <c r="AY38" s="17">
        <f>IF(AV38,AY37-D38,AY37)</f>
        <v>1502.5000000000002</v>
      </c>
      <c r="AZ38"/>
      <c r="BA38" s="17"/>
      <c r="BB38" s="9">
        <f>IF(IF(BA38,1,0),IF(IF(MOD((BB37+TIME(0,D38,0)),1)&gt;D$1,1,0),IF(IF(MOD((BB37+TIME(0,D38,0)),1)&lt;D$4,1,0),BB37+TIME(0,D38,0),(MOD(BB37+TIME(0,D38,0),1)-D$4)+D$1),"Under"),BB37)</f>
        <v>42685.345138888886</v>
      </c>
      <c r="BC38" s="7">
        <f>IF(BA38,BC37+D38,BC37)</f>
        <v>32</v>
      </c>
      <c r="BD38" s="17">
        <f>IF(BA38,BD37-D38,BD37)</f>
        <v>1502.5000000000002</v>
      </c>
      <c r="BE38"/>
      <c r="BF38"/>
    </row>
    <row r="39" spans="1:58" x14ac:dyDescent="0.2">
      <c r="A39" s="7">
        <f>'St5 Input'!A25</f>
        <v>5</v>
      </c>
      <c r="B39" s="7" t="str">
        <f>'St5 Input'!B25</f>
        <v xml:space="preserve"> ***5660***</v>
      </c>
      <c r="C39" s="7" t="str">
        <f>'St5 Input'!C25</f>
        <v xml:space="preserve"> Vinyl Rear Opening</v>
      </c>
      <c r="D39" s="7">
        <f>'St5 Input'!D25</f>
        <v>5</v>
      </c>
      <c r="E39" s="7" t="str">
        <f>'St5 Input'!E25</f>
        <v xml:space="preserve"> </v>
      </c>
      <c r="F39" s="9"/>
      <c r="G39" s="19"/>
      <c r="H39" s="17"/>
      <c r="I39" s="9">
        <f t="shared" si="0"/>
        <v>42685.345138888886</v>
      </c>
      <c r="J39" s="17">
        <f t="shared" si="1"/>
        <v>32</v>
      </c>
      <c r="K39" s="17">
        <f t="shared" si="2"/>
        <v>1502.5000000000002</v>
      </c>
      <c r="L39" s="19"/>
      <c r="M39" s="17"/>
      <c r="N39" s="9">
        <f>IF(IF(M39,1,0),IF(IF(MOD((N38+TIME(0,D39,0)),1)&gt;D$1,1,0),IF(IF(MOD((N38+TIME(0,D39,0)),1)&lt;D$4,1,0),N38+TIME(0,D39,0),(MOD(N38+TIME(0,D39,0),1)-D$4)+D$1),"Under"),N38)</f>
        <v>42685.345138888886</v>
      </c>
      <c r="O39" s="17">
        <f t="shared" si="3"/>
        <v>32</v>
      </c>
      <c r="P39" s="17">
        <f t="shared" si="4"/>
        <v>1502.5000000000002</v>
      </c>
      <c r="Q39" s="22"/>
      <c r="R39" s="8"/>
      <c r="S39" s="9">
        <f t="shared" si="9"/>
        <v>42685.345138888886</v>
      </c>
      <c r="T39" s="8">
        <f t="shared" si="10"/>
        <v>32</v>
      </c>
      <c r="U39" s="17">
        <f t="shared" si="11"/>
        <v>1502.5000000000002</v>
      </c>
      <c r="V39" s="22"/>
      <c r="W39" s="8"/>
      <c r="X39" s="9">
        <f>IF(IF(W39,1,0),IF(IF(MOD((X38+TIME(0,D39,0)),1)&gt;D$1,1,0),IF(IF(MOD((X38+TIME(0,D39,0)),1)&lt;D$4,1,0),X38+TIME(0,D39,0),(MOD(X38+TIME(0,D39,0),1)-D$4)+D$1),"Under"),X38)</f>
        <v>42685.345138888886</v>
      </c>
      <c r="Y39" s="8">
        <f>IF(M39,O38+D39,O38)</f>
        <v>32</v>
      </c>
      <c r="Z39" s="17">
        <f>IF(M39,P38-D39,P38)</f>
        <v>1502.5000000000002</v>
      </c>
      <c r="AA39" s="22"/>
      <c r="AB39" s="8"/>
      <c r="AC39" s="9">
        <f>IF(IF(AB39,1,0),IF(IF(MOD((AC38+TIME(0,D39,0)),1)&gt;D$1,1,0),IF(IF(MOD((AC38+TIME(0,D39,0)),1)&lt;D$4,1,0),AC38+TIME(0,D39,0),(MOD(AC38+TIME(0,D39,0),1)-D$4)+D$1),"Under"),AC38)</f>
        <v>42685.345138888886</v>
      </c>
      <c r="AD39" s="8">
        <f>IF(AB39,AD38+D39,AD38)</f>
        <v>32</v>
      </c>
      <c r="AE39" s="17">
        <f>IF(AB39,AE38-D39,AE38)</f>
        <v>1502.5000000000002</v>
      </c>
      <c r="AF39" s="22"/>
      <c r="AG39" s="8"/>
      <c r="AH39" s="9">
        <f>IF(IF(AG39,1,0),IF(IF(MOD((AH38+TIME(0,D39,0)),1)&gt;D$1,1,0),IF(IF(MOD((AH38+TIME(0,D39,0)),1)&lt;D$4,1,0),AH38+TIME(0,D39,0),(MOD(AH38+TIME(0,D39,0),1)-D$4)+D$1),"Under"),AH38)</f>
        <v>42685.345138888886</v>
      </c>
      <c r="AI39" s="8">
        <f>IF(AG39,AI38+D39,AI38)</f>
        <v>32</v>
      </c>
      <c r="AJ39" s="17">
        <f>IF(AG39,AJ38-D39,AJ38)</f>
        <v>1502.5000000000002</v>
      </c>
      <c r="AK39" s="19"/>
      <c r="AL39" s="8"/>
      <c r="AM39" s="23">
        <f>IF(IF(AL39,1,0),IF(IF(MOD((AM38+TIME(0,D39,0)),1)&gt;D$1,1,0),IF(IF(MOD((AM38+TIME(0,D39,0)),1)&lt;D$4,1,0),AM38+TIME(0,D39,0),(MOD(AM38+TIME(0,D39,0),1)-D$4)+D$1),"Under"),AM38)</f>
        <v>42685.345138888886</v>
      </c>
      <c r="AN39" s="8">
        <f t="shared" si="5"/>
        <v>32</v>
      </c>
      <c r="AO39" s="8">
        <f>IF(AL39,AO38-#REF!,AO38)</f>
        <v>1506.5000000000002</v>
      </c>
      <c r="AP39" s="19"/>
      <c r="AQ39" s="8"/>
      <c r="AR39" s="9">
        <f>IF(IF(AQ39,1,0),IF(IF(MOD((AR38+TIME(0,D39,0)),1)&gt;D$1,1,0),IF(IF(MOD((AR38+TIME(0,D39,0)),1)&lt;D$4,1,0),AR38+TIME(0,D39,0),(MOD(AR38+TIME(0,D39,0),1)-D$4)+D$1),"Under"),AR38)</f>
        <v>42685.345138888886</v>
      </c>
      <c r="AS39" s="8">
        <f>IF(AQ39,AS38+D39,AS38)</f>
        <v>32</v>
      </c>
      <c r="AT39" s="8">
        <f>IF(AQ39,AT38-D39,AT38)</f>
        <v>1502.5000000000002</v>
      </c>
      <c r="AV39" s="17"/>
      <c r="AW39" s="9">
        <f>IF(IF(AV39,1,0),IF(IF(MOD((AW38+TIME(0,D39,0)),1)&gt;D$1,1,0),IF(IF(MOD((AW38+TIME(0,D39,0)),1)&lt;D$4,1,0),AW38+TIME(0,D39,0),(MOD(AW38+TIME(0,D39,0),1)-D$4)+D$1),"Under"),AW38)</f>
        <v>42685.345138888886</v>
      </c>
      <c r="AX39" s="8">
        <f>IF(AV39,AX38+D39,AX38)</f>
        <v>32</v>
      </c>
      <c r="AY39" s="17">
        <f>IF(AV39,AY38-D39,AY38)</f>
        <v>1502.5000000000002</v>
      </c>
      <c r="AZ39"/>
      <c r="BA39" s="17"/>
      <c r="BB39" s="9">
        <f>IF(IF(BA39,1,0),IF(IF(MOD((BB38+TIME(0,D39,0)),1)&gt;D$1,1,0),IF(IF(MOD((BB38+TIME(0,D39,0)),1)&lt;D$4,1,0),BB38+TIME(0,D39,0),(MOD(BB38+TIME(0,D39,0),1)-D$4)+D$1),"Under"),BB38)</f>
        <v>42685.345138888886</v>
      </c>
      <c r="BC39" s="7">
        <f>IF(BA39,BC38+D39,BC38)</f>
        <v>32</v>
      </c>
      <c r="BD39" s="17">
        <f>IF(BA39,BD38-D39,BD38)</f>
        <v>1502.5000000000002</v>
      </c>
      <c r="BE39"/>
      <c r="BF39"/>
    </row>
    <row r="40" spans="1:58" x14ac:dyDescent="0.2">
      <c r="A40" s="7">
        <f>'St5 Input'!A26</f>
        <v>0</v>
      </c>
      <c r="B40" s="7">
        <f>'St5 Input'!B26</f>
        <v>0</v>
      </c>
      <c r="C40" s="7">
        <f>'St5 Input'!C26</f>
        <v>0</v>
      </c>
      <c r="D40" s="7">
        <f>'St5 Input'!D26</f>
        <v>0</v>
      </c>
      <c r="E40" s="7">
        <f>'St5 Input'!E26</f>
        <v>0</v>
      </c>
      <c r="F40" s="9"/>
      <c r="G40" s="19"/>
      <c r="H40" s="17"/>
      <c r="I40" s="9">
        <f t="shared" ref="I40:I67" si="12">IF(IF(H40,1,0),IF(IF(MOD((I39+TIME(0,D40,0)),1)&gt;D$1,1,0),IF(IF(MOD((I39+TIME(0,D40,0)),1)&lt;D$4,1,0),I39+TIME(0,D40,0),(MOD(I39+TIME(0,D40,0),1)-D$4)+D$1),"Under"),I39)</f>
        <v>42685.345138888886</v>
      </c>
      <c r="J40" s="17">
        <f t="shared" ref="J40:J67" si="13">IF(H40,J39+D40,J39)</f>
        <v>32</v>
      </c>
      <c r="K40" s="17">
        <f t="shared" ref="K40:K67" si="14">IF(H40,K39-D40,K39)</f>
        <v>1502.5000000000002</v>
      </c>
      <c r="L40" s="19"/>
      <c r="M40" s="17"/>
      <c r="N40" s="9">
        <f t="shared" ref="N40:N67" si="15">IF(IF(M40,1,0),IF(IF(MOD((N39+TIME(0,D40,0)),1)&gt;D$1,1,0),IF(IF(MOD((N39+TIME(0,D40,0)),1)&lt;D$4,1,0),N39+TIME(0,D40,0),(MOD(N39+TIME(0,D40,0),1)-D$4)+D$1),"Under"),N39)</f>
        <v>42685.345138888886</v>
      </c>
      <c r="O40" s="17">
        <f t="shared" ref="O40:O67" si="16">IF(M40,O39+D40,O39)</f>
        <v>32</v>
      </c>
      <c r="P40" s="17">
        <f t="shared" ref="P40:P67" si="17">IF(M40,P39-D40,P39)</f>
        <v>1502.5000000000002</v>
      </c>
      <c r="Q40" s="22"/>
      <c r="R40" s="8"/>
      <c r="S40" s="9">
        <f t="shared" si="9"/>
        <v>42685.345138888886</v>
      </c>
      <c r="T40" s="8">
        <f t="shared" si="10"/>
        <v>32</v>
      </c>
      <c r="U40" s="17">
        <f t="shared" si="11"/>
        <v>1502.5000000000002</v>
      </c>
      <c r="V40" s="22"/>
      <c r="W40" s="8"/>
      <c r="X40" s="9">
        <f>IF(IF(W40,1,0),IF(IF(MOD((X39+TIME(0,D40,0)),1)&gt;D$1,1,0),IF(IF(MOD((X39+TIME(0,D40,0)),1)&lt;D$4,1,0),X39+TIME(0,D40,0),(MOD(X39+TIME(0,D40,0),1)-D$4)+D$1),"Under"),X39)</f>
        <v>42685.345138888886</v>
      </c>
      <c r="Y40" s="8">
        <f>IF(M40,O39+D40,O39)</f>
        <v>32</v>
      </c>
      <c r="Z40" s="17">
        <f>IF(M40,P39-D40,P39)</f>
        <v>1502.5000000000002</v>
      </c>
      <c r="AA40" s="22"/>
      <c r="AB40" s="8"/>
      <c r="AC40" s="9">
        <f>IF(IF(AB40,1,0),IF(IF(MOD((AC39+TIME(0,D40,0)),1)&gt;D$1,1,0),IF(IF(MOD((AC39+TIME(0,D40,0)),1)&lt;D$4,1,0),AC39+TIME(0,D40,0),(MOD(AC39+TIME(0,D40,0),1)-D$4)+D$1),"Under"),AC39)</f>
        <v>42685.345138888886</v>
      </c>
      <c r="AD40" s="8">
        <f>IF(AB40,AD39+D40,AD39)</f>
        <v>32</v>
      </c>
      <c r="AE40" s="17">
        <f>IF(AB40,AE39-D40,AE39)</f>
        <v>1502.5000000000002</v>
      </c>
      <c r="AF40" s="22"/>
      <c r="AG40" s="8"/>
      <c r="AH40" s="9">
        <f>IF(IF(AG40,1,0),IF(IF(MOD((AH39+TIME(0,D40,0)),1)&gt;D$1,1,0),IF(IF(MOD((AH39+TIME(0,D40,0)),1)&lt;D$4,1,0),AH39+TIME(0,D40,0),(MOD(AH39+TIME(0,D40,0),1)-D$4)+D$1),"Under"),AH39)</f>
        <v>42685.345138888886</v>
      </c>
      <c r="AI40" s="8">
        <f>IF(AG40,AI39+D40,AI39)</f>
        <v>32</v>
      </c>
      <c r="AJ40" s="17">
        <f>IF(AG40,AJ39-D40,AJ39)</f>
        <v>1502.5000000000002</v>
      </c>
      <c r="AK40" s="19"/>
      <c r="AL40" s="8"/>
      <c r="AM40" s="23">
        <f>IF(IF(AL40,1,0),IF(IF(MOD((AM39+TIME(0,D40,0)),1)&gt;D$1,1,0),IF(IF(MOD((AM39+TIME(0,D40,0)),1)&lt;D$4,1,0),AM39+TIME(0,D40,0),(MOD(AM39+TIME(0,D40,0),1)-D$4)+D$1),"Under"),AM39)</f>
        <v>42685.345138888886</v>
      </c>
      <c r="AN40" s="8">
        <f t="shared" si="5"/>
        <v>32</v>
      </c>
      <c r="AO40" s="8">
        <f>IF(AL40,AO39-#REF!,AO39)</f>
        <v>1506.5000000000002</v>
      </c>
      <c r="AP40" s="19"/>
      <c r="AQ40" s="8"/>
      <c r="AR40" s="9">
        <f>IF(IF(AQ40,1,0),IF(IF(MOD((AR39+TIME(0,D40,0)),1)&gt;D$1,1,0),IF(IF(MOD((AR39+TIME(0,D40,0)),1)&lt;D$4,1,0),AR39+TIME(0,D40,0),(MOD(AR39+TIME(0,D40,0),1)-D$4)+D$1),"Under"),AR39)</f>
        <v>42685.345138888886</v>
      </c>
      <c r="AS40" s="8">
        <f>IF(AQ40,AS39+D40,AS39)</f>
        <v>32</v>
      </c>
      <c r="AT40" s="8">
        <f>IF(AQ40,AT39-D40,AT39)</f>
        <v>1502.5000000000002</v>
      </c>
      <c r="AV40" s="17"/>
      <c r="AW40" s="9">
        <f>IF(IF(AV40,1,0),IF(IF(MOD((AW39+TIME(0,D40,0)),1)&gt;D$1,1,0),IF(IF(MOD((AW39+TIME(0,D40,0)),1)&lt;D$4,1,0),AW39+TIME(0,D40,0),(MOD(AW39+TIME(0,D40,0),1)-D$4)+D$1),"Under"),AW39)</f>
        <v>42685.345138888886</v>
      </c>
      <c r="AX40" s="8">
        <f>IF(AV40,AX39+D40,AX39)</f>
        <v>32</v>
      </c>
      <c r="AY40" s="17">
        <f>IF(AV40,AY39-D40,AY39)</f>
        <v>1502.5000000000002</v>
      </c>
      <c r="AZ40"/>
      <c r="BA40" s="17"/>
      <c r="BB40" s="9">
        <f>IF(IF(BA40,1,0),IF(IF(MOD((BB39+TIME(0,D40,0)),1)&gt;D$1,1,0),IF(IF(MOD((BB39+TIME(0,D40,0)),1)&lt;D$4,1,0),BB39+TIME(0,D40,0),(MOD(BB39+TIME(0,D40,0),1)-D$4)+D$1),"Under"),BB39)</f>
        <v>42685.345138888886</v>
      </c>
      <c r="BC40" s="7">
        <f>IF(BA40,BC39+D40,BC39)</f>
        <v>32</v>
      </c>
      <c r="BD40" s="17">
        <f>IF(BA40,BD39-D40,BD39)</f>
        <v>1502.5000000000002</v>
      </c>
      <c r="BE40"/>
    </row>
    <row r="41" spans="1:58" x14ac:dyDescent="0.2">
      <c r="A41" s="7">
        <f>'St5 Input'!A27</f>
        <v>0</v>
      </c>
      <c r="B41" s="7">
        <f>'St5 Input'!B27</f>
        <v>0</v>
      </c>
      <c r="C41" s="7">
        <f>'St5 Input'!C27</f>
        <v>0</v>
      </c>
      <c r="D41" s="7">
        <f>'St5 Input'!D27</f>
        <v>0</v>
      </c>
      <c r="E41" s="7">
        <f>'St5 Input'!E27</f>
        <v>0</v>
      </c>
      <c r="F41" s="9"/>
      <c r="G41" s="19"/>
      <c r="H41" s="17"/>
      <c r="I41" s="9">
        <f t="shared" si="12"/>
        <v>42685.345138888886</v>
      </c>
      <c r="J41" s="17">
        <f t="shared" si="13"/>
        <v>32</v>
      </c>
      <c r="K41" s="17">
        <f t="shared" si="14"/>
        <v>1502.5000000000002</v>
      </c>
      <c r="L41" s="19"/>
      <c r="M41" s="17"/>
      <c r="N41" s="9">
        <f t="shared" si="15"/>
        <v>42685.345138888886</v>
      </c>
      <c r="O41" s="17">
        <f t="shared" si="16"/>
        <v>32</v>
      </c>
      <c r="P41" s="17">
        <f t="shared" si="17"/>
        <v>1502.5000000000002</v>
      </c>
      <c r="Q41" s="22"/>
      <c r="R41" s="8"/>
      <c r="S41" s="9">
        <f t="shared" si="9"/>
        <v>42685.345138888886</v>
      </c>
      <c r="T41" s="8">
        <f t="shared" si="10"/>
        <v>32</v>
      </c>
      <c r="U41" s="17">
        <f t="shared" si="11"/>
        <v>1502.5000000000002</v>
      </c>
      <c r="V41" s="22"/>
      <c r="W41" s="8"/>
      <c r="X41" s="9">
        <f>IF(IF(W41,1,0),IF(IF(MOD((X40+TIME(0,D41,0)),1)&gt;D$1,1,0),IF(IF(MOD((X40+TIME(0,D41,0)),1)&lt;D$4,1,0),X40+TIME(0,D41,0),(MOD(X40+TIME(0,D41,0),1)-D$4)+D$1),"Under"),X40)</f>
        <v>42685.345138888886</v>
      </c>
      <c r="Y41" s="8">
        <f>IF(M41,O40+D41,O40)</f>
        <v>32</v>
      </c>
      <c r="Z41" s="17">
        <f>IF(M41,P40-D41,P40)</f>
        <v>1502.5000000000002</v>
      </c>
      <c r="AA41" s="22"/>
      <c r="AB41" s="8"/>
      <c r="AC41" s="9">
        <f>IF(IF(AB41,1,0),IF(IF(MOD((AC40+TIME(0,D41,0)),1)&gt;D$1,1,0),IF(IF(MOD((AC40+TIME(0,D41,0)),1)&lt;D$4,1,0),AC40+TIME(0,D41,0),(MOD(AC40+TIME(0,D41,0),1)-D$4)+D$1),"Under"),AC40)</f>
        <v>42685.345138888886</v>
      </c>
      <c r="AD41" s="8">
        <f>IF(AB41,AD40+D41,AD40)</f>
        <v>32</v>
      </c>
      <c r="AE41" s="17">
        <f>IF(AB41,AE40-D41,AE40)</f>
        <v>1502.5000000000002</v>
      </c>
      <c r="AF41" s="22"/>
      <c r="AG41" s="8"/>
      <c r="AH41" s="9">
        <f>IF(IF(AG41,1,0),IF(IF(MOD((AH40+TIME(0,D41,0)),1)&gt;D$1,1,0),IF(IF(MOD((AH40+TIME(0,D41,0)),1)&lt;D$4,1,0),AH40+TIME(0,D41,0),(MOD(AH40+TIME(0,D41,0),1)-D$4)+D$1),"Under"),AH40)</f>
        <v>42685.345138888886</v>
      </c>
      <c r="AI41" s="8">
        <f>IF(AG41,AI40+D41,AI40)</f>
        <v>32</v>
      </c>
      <c r="AJ41" s="17">
        <f>IF(AG41,AJ40-D41,AJ40)</f>
        <v>1502.5000000000002</v>
      </c>
      <c r="AK41" s="19"/>
      <c r="AL41" s="8"/>
      <c r="AM41" s="23">
        <f>IF(IF(AL41,1,0),IF(IF(MOD((AM40+TIME(0,D41,0)),1)&gt;D$1,1,0),IF(IF(MOD((AM40+TIME(0,D41,0)),1)&lt;D$4,1,0),AM40+TIME(0,D41,0),(MOD(AM40+TIME(0,D41,0),1)-D$4)+D$1),"Under"),AM40)</f>
        <v>42685.345138888886</v>
      </c>
      <c r="AN41" s="8">
        <f t="shared" si="5"/>
        <v>32</v>
      </c>
      <c r="AO41" s="8">
        <f>IF(AL41,AO40-#REF!,AO40)</f>
        <v>1506.5000000000002</v>
      </c>
      <c r="AP41" s="19"/>
      <c r="AQ41" s="8"/>
      <c r="AR41" s="9">
        <f>IF(IF(AQ41,1,0),IF(IF(MOD((AR40+TIME(0,D41,0)),1)&gt;D$1,1,0),IF(IF(MOD((AR40+TIME(0,D41,0)),1)&lt;D$4,1,0),AR40+TIME(0,D41,0),(MOD(AR40+TIME(0,D41,0),1)-D$4)+D$1),"Under"),AR40)</f>
        <v>42685.345138888886</v>
      </c>
      <c r="AS41" s="8">
        <f>IF(AQ41,AS40+D41,AS40)</f>
        <v>32</v>
      </c>
      <c r="AT41" s="8">
        <f>IF(AQ41,AT40-D41,AT40)</f>
        <v>1502.5000000000002</v>
      </c>
      <c r="AV41" s="17"/>
      <c r="AW41" s="9">
        <f>IF(IF(AV41,1,0),IF(IF(MOD((AW40+TIME(0,D41,0)),1)&gt;D$1,1,0),IF(IF(MOD((AW40+TIME(0,D41,0)),1)&lt;D$4,1,0),AW40+TIME(0,D41,0),(MOD(AW40+TIME(0,D41,0),1)-D$4)+D$1),"Under"),AW40)</f>
        <v>42685.345138888886</v>
      </c>
      <c r="AX41" s="8">
        <f>IF(AV41,AX40+D41,AX40)</f>
        <v>32</v>
      </c>
      <c r="AY41" s="17">
        <f>IF(AV41,AY40-D41,AY40)</f>
        <v>1502.5000000000002</v>
      </c>
      <c r="AZ41"/>
      <c r="BA41" s="17"/>
      <c r="BB41" s="9">
        <f>IF(IF(BA41,1,0),IF(IF(MOD((BB40+TIME(0,D41,0)),1)&gt;D$1,1,0),IF(IF(MOD((BB40+TIME(0,D41,0)),1)&lt;D$4,1,0),BB40+TIME(0,D41,0),(MOD(BB40+TIME(0,D41,0),1)-D$4)+D$1),"Under"),BB40)</f>
        <v>42685.345138888886</v>
      </c>
      <c r="BC41" s="7">
        <f>IF(BA41,BC40+D41,BC40)</f>
        <v>32</v>
      </c>
      <c r="BD41" s="17">
        <f>IF(BA41,BD40-D41,BD40)</f>
        <v>1502.5000000000002</v>
      </c>
      <c r="BE41"/>
    </row>
    <row r="42" spans="1:58" x14ac:dyDescent="0.2">
      <c r="A42" s="7">
        <f>'St5 Input'!A28</f>
        <v>0</v>
      </c>
      <c r="B42" s="7">
        <f>'St5 Input'!B28</f>
        <v>0</v>
      </c>
      <c r="C42" s="7">
        <f>'St5 Input'!C28</f>
        <v>0</v>
      </c>
      <c r="D42" s="7">
        <f>'St5 Input'!D28</f>
        <v>0</v>
      </c>
      <c r="E42" s="7">
        <f>'St5 Input'!E28</f>
        <v>0</v>
      </c>
      <c r="F42" s="9"/>
      <c r="G42" s="19"/>
      <c r="H42" s="17"/>
      <c r="I42" s="9">
        <f t="shared" si="12"/>
        <v>42685.345138888886</v>
      </c>
      <c r="J42" s="17">
        <f t="shared" si="13"/>
        <v>32</v>
      </c>
      <c r="K42" s="17">
        <f t="shared" si="14"/>
        <v>1502.5000000000002</v>
      </c>
      <c r="L42" s="19"/>
      <c r="M42" s="17"/>
      <c r="N42" s="9">
        <f t="shared" si="15"/>
        <v>42685.345138888886</v>
      </c>
      <c r="O42" s="17">
        <f t="shared" si="16"/>
        <v>32</v>
      </c>
      <c r="P42" s="17">
        <f t="shared" si="17"/>
        <v>1502.5000000000002</v>
      </c>
      <c r="Q42" s="22"/>
      <c r="R42" s="8"/>
      <c r="S42" s="9">
        <f t="shared" si="9"/>
        <v>42685.345138888886</v>
      </c>
      <c r="T42" s="8">
        <f t="shared" si="10"/>
        <v>32</v>
      </c>
      <c r="U42" s="17">
        <f t="shared" si="11"/>
        <v>1502.5000000000002</v>
      </c>
      <c r="V42" s="22"/>
      <c r="W42" s="8"/>
      <c r="X42" s="9">
        <f>IF(IF(W42,1,0),IF(IF(MOD((X41+TIME(0,D42,0)),1)&gt;D$1,1,0),IF(IF(MOD((X41+TIME(0,D42,0)),1)&lt;D$4,1,0),X41+TIME(0,D42,0),(MOD(X41+TIME(0,D42,0),1)-D$4)+D$1),"Under"),X41)</f>
        <v>42685.345138888886</v>
      </c>
      <c r="Y42" s="8">
        <f>IF(M42,O41+D42,O41)</f>
        <v>32</v>
      </c>
      <c r="Z42" s="17">
        <f>IF(M42,P41-D42,P41)</f>
        <v>1502.5000000000002</v>
      </c>
      <c r="AA42" s="22"/>
      <c r="AB42" s="8"/>
      <c r="AC42" s="9">
        <f>IF(IF(AB42,1,0),IF(IF(MOD((AC41+TIME(0,D42,0)),1)&gt;D$1,1,0),IF(IF(MOD((AC41+TIME(0,D42,0)),1)&lt;D$4,1,0),AC41+TIME(0,D42,0),(MOD(AC41+TIME(0,D42,0),1)-D$4)+D$1),"Under"),AC41)</f>
        <v>42685.345138888886</v>
      </c>
      <c r="AD42" s="8">
        <f>IF(AB42,AD41+D42,AD41)</f>
        <v>32</v>
      </c>
      <c r="AE42" s="17">
        <f>IF(AB42,AE41-D42,AE41)</f>
        <v>1502.5000000000002</v>
      </c>
      <c r="AF42" s="22"/>
      <c r="AG42" s="8"/>
      <c r="AH42" s="9">
        <f>IF(IF(AG42,1,0),IF(IF(MOD((AH41+TIME(0,D42,0)),1)&gt;D$1,1,0),IF(IF(MOD((AH41+TIME(0,D42,0)),1)&lt;D$4,1,0),AH41+TIME(0,D42,0),(MOD(AH41+TIME(0,D42,0),1)-D$4)+D$1),"Under"),AH41)</f>
        <v>42685.345138888886</v>
      </c>
      <c r="AI42" s="8">
        <f>IF(AG42,AI41+D42,AI41)</f>
        <v>32</v>
      </c>
      <c r="AJ42" s="17">
        <f>IF(AG42,AJ41-D42,AJ41)</f>
        <v>1502.5000000000002</v>
      </c>
      <c r="AK42" s="19"/>
      <c r="AL42" s="8"/>
      <c r="AM42" s="23">
        <f>IF(IF(AL42,1,0),IF(IF(MOD((AM41+TIME(0,D42,0)),1)&gt;D$1,1,0),IF(IF(MOD((AM41+TIME(0,D42,0)),1)&lt;D$4,1,0),AM41+TIME(0,D42,0),(MOD(AM41+TIME(0,D42,0),1)-D$4)+D$1),"Under"),AM41)</f>
        <v>42685.345138888886</v>
      </c>
      <c r="AN42" s="8">
        <f t="shared" si="5"/>
        <v>32</v>
      </c>
      <c r="AO42" s="8">
        <f>IF(AL42,AO41-#REF!,AO41)</f>
        <v>1506.5000000000002</v>
      </c>
      <c r="AP42" s="19"/>
      <c r="AQ42" s="8"/>
      <c r="AR42" s="9">
        <f>IF(IF(AQ42,1,0),IF(IF(MOD((AR41+TIME(0,D42,0)),1)&gt;D$1,1,0),IF(IF(MOD((AR41+TIME(0,D42,0)),1)&lt;D$4,1,0),AR41+TIME(0,D42,0),(MOD(AR41+TIME(0,D42,0),1)-D$4)+D$1),"Under"),AR41)</f>
        <v>42685.345138888886</v>
      </c>
      <c r="AS42" s="8">
        <f>IF(AQ42,AS41+D42,AS41)</f>
        <v>32</v>
      </c>
      <c r="AT42" s="8">
        <f>IF(AQ42,AT41-D42,AT41)</f>
        <v>1502.5000000000002</v>
      </c>
      <c r="AV42" s="17"/>
      <c r="AW42" s="9">
        <f>IF(IF(AV42,1,0),IF(IF(MOD((AW41+TIME(0,D42,0)),1)&gt;D$1,1,0),IF(IF(MOD((AW41+TIME(0,D42,0)),1)&lt;D$4,1,0),AW41+TIME(0,D42,0),(MOD(AW41+TIME(0,D42,0),1)-D$4)+D$1),"Under"),AW41)</f>
        <v>42685.345138888886</v>
      </c>
      <c r="AX42" s="8">
        <f>IF(AV42,AX41+D42,AX41)</f>
        <v>32</v>
      </c>
      <c r="AY42" s="17">
        <f>IF(AV42,AY41-D42,AY41)</f>
        <v>1502.5000000000002</v>
      </c>
      <c r="AZ42"/>
      <c r="BA42" s="17"/>
      <c r="BB42" s="9">
        <f>IF(IF(BA42,1,0),IF(IF(MOD((BB41+TIME(0,D42,0)),1)&gt;D$1,1,0),IF(IF(MOD((BB41+TIME(0,D42,0)),1)&lt;D$4,1,0),BB41+TIME(0,D42,0),(MOD(BB41+TIME(0,D42,0),1)-D$4)+D$1),"Under"),BB41)</f>
        <v>42685.345138888886</v>
      </c>
      <c r="BC42" s="7">
        <f>IF(BA42,BC41+D42,BC41)</f>
        <v>32</v>
      </c>
      <c r="BD42" s="17">
        <f>IF(BA42,BD41-D42,BD41)</f>
        <v>1502.5000000000002</v>
      </c>
      <c r="BE42"/>
    </row>
    <row r="43" spans="1:58" x14ac:dyDescent="0.2">
      <c r="A43" s="7">
        <f>'St5 Input'!A29</f>
        <v>0</v>
      </c>
      <c r="B43" s="7">
        <f>'St5 Input'!B29</f>
        <v>0</v>
      </c>
      <c r="C43" s="7">
        <f>'St5 Input'!C29</f>
        <v>0</v>
      </c>
      <c r="D43" s="7">
        <f>'St5 Input'!D29</f>
        <v>0</v>
      </c>
      <c r="E43" s="7">
        <f>'St5 Input'!E29</f>
        <v>0</v>
      </c>
      <c r="F43" s="9"/>
      <c r="G43" s="19"/>
      <c r="H43" s="17"/>
      <c r="I43" s="9">
        <f t="shared" si="12"/>
        <v>42685.345138888886</v>
      </c>
      <c r="J43" s="17">
        <f t="shared" si="13"/>
        <v>32</v>
      </c>
      <c r="K43" s="17">
        <f t="shared" si="14"/>
        <v>1502.5000000000002</v>
      </c>
      <c r="L43" s="19"/>
      <c r="M43" s="17"/>
      <c r="N43" s="9">
        <f t="shared" si="15"/>
        <v>42685.345138888886</v>
      </c>
      <c r="O43" s="17">
        <f t="shared" si="16"/>
        <v>32</v>
      </c>
      <c r="P43" s="17">
        <f t="shared" si="17"/>
        <v>1502.5000000000002</v>
      </c>
      <c r="Q43" s="22"/>
      <c r="R43" s="8"/>
      <c r="S43" s="9">
        <f t="shared" si="9"/>
        <v>42685.345138888886</v>
      </c>
      <c r="T43" s="8">
        <f t="shared" si="10"/>
        <v>32</v>
      </c>
      <c r="U43" s="17">
        <f t="shared" si="11"/>
        <v>1502.5000000000002</v>
      </c>
      <c r="V43" s="22"/>
      <c r="W43" s="8"/>
      <c r="X43" s="9">
        <f>IF(IF(W43,1,0),IF(IF(MOD((X42+TIME(0,D43,0)),1)&gt;D$1,1,0),IF(IF(MOD((X42+TIME(0,D43,0)),1)&lt;D$4,1,0),X42+TIME(0,D43,0),(MOD(X42+TIME(0,D43,0),1)-D$4)+D$1),"Under"),X42)</f>
        <v>42685.345138888886</v>
      </c>
      <c r="Y43" s="8">
        <f>IF(M43,O42+D43,O42)</f>
        <v>32</v>
      </c>
      <c r="Z43" s="17">
        <f>IF(M43,P42-D43,P42)</f>
        <v>1502.5000000000002</v>
      </c>
      <c r="AA43" s="22"/>
      <c r="AB43" s="8"/>
      <c r="AC43" s="9">
        <f>IF(IF(AB43,1,0),IF(IF(MOD((AC42+TIME(0,D43,0)),1)&gt;D$1,1,0),IF(IF(MOD((AC42+TIME(0,D43,0)),1)&lt;D$4,1,0),AC42+TIME(0,D43,0),(MOD(AC42+TIME(0,D43,0),1)-D$4)+D$1),"Under"),AC42)</f>
        <v>42685.345138888886</v>
      </c>
      <c r="AD43" s="8">
        <f>IF(AB43,AD42+D43,AD42)</f>
        <v>32</v>
      </c>
      <c r="AE43" s="17">
        <f>IF(AB43,AE42-D43,AE42)</f>
        <v>1502.5000000000002</v>
      </c>
      <c r="AF43" s="22"/>
      <c r="AG43" s="8"/>
      <c r="AH43" s="9">
        <f>IF(IF(AG43,1,0),IF(IF(MOD((AH42+TIME(0,D43,0)),1)&gt;D$1,1,0),IF(IF(MOD((AH42+TIME(0,D43,0)),1)&lt;D$4,1,0),AH42+TIME(0,D43,0),(MOD(AH42+TIME(0,D43,0),1)-D$4)+D$1),"Under"),AH42)</f>
        <v>42685.345138888886</v>
      </c>
      <c r="AI43" s="8">
        <f>IF(AG43,AI42+D43,AI42)</f>
        <v>32</v>
      </c>
      <c r="AJ43" s="17">
        <f>IF(AG43,AJ42-D43,AJ42)</f>
        <v>1502.5000000000002</v>
      </c>
      <c r="AK43" s="19"/>
      <c r="AL43" s="8"/>
      <c r="AM43" s="23">
        <f>IF(IF(AL43,1,0),IF(IF(MOD((AM42+TIME(0,D43,0)),1)&gt;D$1,1,0),IF(IF(MOD((AM42+TIME(0,D43,0)),1)&lt;D$4,1,0),AM42+TIME(0,D43,0),(MOD(AM42+TIME(0,D43,0),1)-D$4)+D$1),"Under"),AM42)</f>
        <v>42685.345138888886</v>
      </c>
      <c r="AN43" s="8">
        <f t="shared" si="5"/>
        <v>32</v>
      </c>
      <c r="AO43" s="8">
        <f>IF(AL43,AO42-#REF!,AO42)</f>
        <v>1506.5000000000002</v>
      </c>
      <c r="AP43" s="19"/>
      <c r="AQ43" s="8"/>
      <c r="AR43" s="9">
        <f>IF(IF(AQ43,1,0),IF(IF(MOD((AR42+TIME(0,D43,0)),1)&gt;D$1,1,0),IF(IF(MOD((AR42+TIME(0,D43,0)),1)&lt;D$4,1,0),AR42+TIME(0,D43,0),(MOD(AR42+TIME(0,D43,0),1)-D$4)+D$1),"Under"),AR42)</f>
        <v>42685.345138888886</v>
      </c>
      <c r="AS43" s="8">
        <f>IF(AQ43,AS42+D43,AS42)</f>
        <v>32</v>
      </c>
      <c r="AT43" s="8">
        <f>IF(AQ43,AT42-D43,AT42)</f>
        <v>1502.5000000000002</v>
      </c>
      <c r="AV43" s="17"/>
      <c r="AW43" s="9">
        <f>IF(IF(AV43,1,0),IF(IF(MOD((AW42+TIME(0,D43,0)),1)&gt;D$1,1,0),IF(IF(MOD((AW42+TIME(0,D43,0)),1)&lt;D$4,1,0),AW42+TIME(0,D43,0),(MOD(AW42+TIME(0,D43,0),1)-D$4)+D$1),"Under"),AW42)</f>
        <v>42685.345138888886</v>
      </c>
      <c r="AX43" s="8">
        <f>IF(AV43,AX42+D43,AX42)</f>
        <v>32</v>
      </c>
      <c r="AY43" s="17">
        <f>IF(AV43,AY42-D43,AY42)</f>
        <v>1502.5000000000002</v>
      </c>
      <c r="AZ43"/>
      <c r="BA43" s="17"/>
      <c r="BB43" s="9">
        <f>IF(IF(BA43,1,0),IF(IF(MOD((BB42+TIME(0,D43,0)),1)&gt;D$1,1,0),IF(IF(MOD((BB42+TIME(0,D43,0)),1)&lt;D$4,1,0),BB42+TIME(0,D43,0),(MOD(BB42+TIME(0,D43,0),1)-D$4)+D$1),"Under"),BB42)</f>
        <v>42685.345138888886</v>
      </c>
      <c r="BC43" s="7">
        <f>IF(BA43,BC42+D43,BC42)</f>
        <v>32</v>
      </c>
      <c r="BD43" s="17">
        <f>IF(BA43,BD42-D43,BD42)</f>
        <v>1502.5000000000002</v>
      </c>
      <c r="BE43"/>
    </row>
    <row r="44" spans="1:58" x14ac:dyDescent="0.2">
      <c r="A44" s="7">
        <f>'St5 Input'!A30</f>
        <v>0</v>
      </c>
      <c r="B44" s="7">
        <f>'St5 Input'!B30</f>
        <v>0</v>
      </c>
      <c r="C44" s="7">
        <f>'St5 Input'!C30</f>
        <v>0</v>
      </c>
      <c r="D44" s="7">
        <f>'St5 Input'!D30</f>
        <v>0</v>
      </c>
      <c r="E44" s="7">
        <f>'St5 Input'!E30</f>
        <v>0</v>
      </c>
      <c r="F44" s="9"/>
      <c r="G44" s="19"/>
      <c r="H44" s="17"/>
      <c r="I44" s="9">
        <f t="shared" si="12"/>
        <v>42685.345138888886</v>
      </c>
      <c r="J44" s="17">
        <f t="shared" si="13"/>
        <v>32</v>
      </c>
      <c r="K44" s="17">
        <f t="shared" si="14"/>
        <v>1502.5000000000002</v>
      </c>
      <c r="L44" s="19"/>
      <c r="M44" s="17"/>
      <c r="N44" s="9">
        <f t="shared" si="15"/>
        <v>42685.345138888886</v>
      </c>
      <c r="O44" s="17">
        <f t="shared" si="16"/>
        <v>32</v>
      </c>
      <c r="P44" s="17">
        <f t="shared" si="17"/>
        <v>1502.5000000000002</v>
      </c>
      <c r="Q44" s="22"/>
      <c r="R44" s="8"/>
      <c r="S44" s="9">
        <f t="shared" si="9"/>
        <v>42685.345138888886</v>
      </c>
      <c r="T44" s="8">
        <f t="shared" si="10"/>
        <v>32</v>
      </c>
      <c r="U44" s="17">
        <f t="shared" si="11"/>
        <v>1502.5000000000002</v>
      </c>
      <c r="V44" s="22"/>
      <c r="W44" s="8"/>
      <c r="X44" s="9">
        <f>IF(IF(W44,1,0),IF(IF(MOD((X43+TIME(0,D44,0)),1)&gt;D$1,1,0),IF(IF(MOD((X43+TIME(0,D44,0)),1)&lt;D$4,1,0),X43+TIME(0,D44,0),(MOD(X43+TIME(0,D44,0),1)-D$4)+D$1),"Under"),X43)</f>
        <v>42685.345138888886</v>
      </c>
      <c r="Y44" s="8">
        <f>IF(M44,O43+D44,O43)</f>
        <v>32</v>
      </c>
      <c r="Z44" s="17">
        <f>IF(M44,P43-D44,P43)</f>
        <v>1502.5000000000002</v>
      </c>
      <c r="AA44" s="22"/>
      <c r="AB44" s="8"/>
      <c r="AC44" s="9">
        <f>IF(IF(AB44,1,0),IF(IF(MOD((AC43+TIME(0,D44,0)),1)&gt;D$1,1,0),IF(IF(MOD((AC43+TIME(0,D44,0)),1)&lt;D$4,1,0),AC43+TIME(0,D44,0),(MOD(AC43+TIME(0,D44,0),1)-D$4)+D$1),"Under"),AC43)</f>
        <v>42685.345138888886</v>
      </c>
      <c r="AD44" s="8">
        <f>IF(AB44,AD43+D44,AD43)</f>
        <v>32</v>
      </c>
      <c r="AE44" s="17">
        <f>IF(AB44,AE43-D44,AE43)</f>
        <v>1502.5000000000002</v>
      </c>
      <c r="AF44" s="22"/>
      <c r="AG44" s="8"/>
      <c r="AH44" s="9">
        <f>IF(IF(AG44,1,0),IF(IF(MOD((AH43+TIME(0,D44,0)),1)&gt;D$1,1,0),IF(IF(MOD((AH43+TIME(0,D44,0)),1)&lt;D$4,1,0),AH43+TIME(0,D44,0),(MOD(AH43+TIME(0,D44,0),1)-D$4)+D$1),"Under"),AH43)</f>
        <v>42685.345138888886</v>
      </c>
      <c r="AI44" s="8">
        <f>IF(AG44,AI43+D44,AI43)</f>
        <v>32</v>
      </c>
      <c r="AJ44" s="17">
        <f>IF(AG44,AJ43-D44,AJ43)</f>
        <v>1502.5000000000002</v>
      </c>
      <c r="AK44" s="19"/>
      <c r="AL44" s="8"/>
      <c r="AM44" s="23">
        <f>IF(IF(AL44,1,0),IF(IF(MOD((AM43+TIME(0,D44,0)),1)&gt;D$1,1,0),IF(IF(MOD((AM43+TIME(0,D44,0)),1)&lt;D$4,1,0),AM43+TIME(0,D44,0),(MOD(AM43+TIME(0,D44,0),1)-D$4)+D$1),"Under"),AM43)</f>
        <v>42685.345138888886</v>
      </c>
      <c r="AN44" s="8">
        <f t="shared" si="5"/>
        <v>32</v>
      </c>
      <c r="AO44" s="8">
        <f>IF(AL44,AO43-#REF!,AO43)</f>
        <v>1506.5000000000002</v>
      </c>
      <c r="AP44" s="19"/>
      <c r="AQ44" s="8"/>
      <c r="AR44" s="9">
        <f>IF(IF(AQ44,1,0),IF(IF(MOD((AR43+TIME(0,D44,0)),1)&gt;D$1,1,0),IF(IF(MOD((AR43+TIME(0,D44,0)),1)&lt;D$4,1,0),AR43+TIME(0,D44,0),(MOD(AR43+TIME(0,D44,0),1)-D$4)+D$1),"Under"),AR43)</f>
        <v>42685.345138888886</v>
      </c>
      <c r="AS44" s="8">
        <f>IF(AQ44,AS43+D44,AS43)</f>
        <v>32</v>
      </c>
      <c r="AT44" s="8">
        <f>IF(AQ44,AT43-D44,AT43)</f>
        <v>1502.5000000000002</v>
      </c>
      <c r="AV44" s="17"/>
      <c r="AW44" s="9">
        <f>IF(IF(AV44,1,0),IF(IF(MOD((AW43+TIME(0,D44,0)),1)&gt;D$1,1,0),IF(IF(MOD((AW43+TIME(0,D44,0)),1)&lt;D$4,1,0),AW43+TIME(0,D44,0),(MOD(AW43+TIME(0,D44,0),1)-D$4)+D$1),"Under"),AW43)</f>
        <v>42685.345138888886</v>
      </c>
      <c r="AX44" s="8">
        <f>IF(AV44,AX43+D44,AX43)</f>
        <v>32</v>
      </c>
      <c r="AY44" s="17">
        <f>IF(AV44,AY43-D44,AY43)</f>
        <v>1502.5000000000002</v>
      </c>
      <c r="AZ44"/>
      <c r="BA44" s="17"/>
      <c r="BB44" s="9">
        <f>IF(IF(BA44,1,0),IF(IF(MOD((BB43+TIME(0,D44,0)),1)&gt;D$1,1,0),IF(IF(MOD((BB43+TIME(0,D44,0)),1)&lt;D$4,1,0),BB43+TIME(0,D44,0),(MOD(BB43+TIME(0,D44,0),1)-D$4)+D$1),"Under"),BB43)</f>
        <v>42685.345138888886</v>
      </c>
      <c r="BC44" s="7">
        <f>IF(BA44,BC43+D44,BC43)</f>
        <v>32</v>
      </c>
      <c r="BD44" s="17">
        <f>IF(BA44,BD43-D44,BD43)</f>
        <v>1502.5000000000002</v>
      </c>
      <c r="BE44"/>
    </row>
    <row r="45" spans="1:58" x14ac:dyDescent="0.2">
      <c r="A45" s="7">
        <f>'St5 Input'!A31</f>
        <v>0</v>
      </c>
      <c r="B45" s="7">
        <f>'St5 Input'!B31</f>
        <v>0</v>
      </c>
      <c r="C45" s="7">
        <f>'St5 Input'!C31</f>
        <v>0</v>
      </c>
      <c r="D45" s="7">
        <f>'St5 Input'!D31</f>
        <v>0</v>
      </c>
      <c r="E45" s="7">
        <f>'St5 Input'!E31</f>
        <v>0</v>
      </c>
      <c r="F45" s="9"/>
      <c r="G45" s="19"/>
      <c r="H45" s="17"/>
      <c r="I45" s="9">
        <f t="shared" si="12"/>
        <v>42685.345138888886</v>
      </c>
      <c r="J45" s="17">
        <f t="shared" si="13"/>
        <v>32</v>
      </c>
      <c r="K45" s="17">
        <f t="shared" si="14"/>
        <v>1502.5000000000002</v>
      </c>
      <c r="L45" s="19"/>
      <c r="M45" s="17"/>
      <c r="N45" s="9">
        <f t="shared" si="15"/>
        <v>42685.345138888886</v>
      </c>
      <c r="O45" s="17">
        <f t="shared" si="16"/>
        <v>32</v>
      </c>
      <c r="P45" s="17">
        <f t="shared" si="17"/>
        <v>1502.5000000000002</v>
      </c>
      <c r="Q45" s="22"/>
      <c r="R45" s="8"/>
      <c r="S45" s="9">
        <f t="shared" si="9"/>
        <v>42685.345138888886</v>
      </c>
      <c r="T45" s="8">
        <f t="shared" si="10"/>
        <v>32</v>
      </c>
      <c r="U45" s="17">
        <f t="shared" si="11"/>
        <v>1502.5000000000002</v>
      </c>
      <c r="V45" s="22"/>
      <c r="W45" s="8"/>
      <c r="X45" s="9">
        <f>IF(IF(W45,1,0),IF(IF(MOD((X44+TIME(0,D45,0)),1)&gt;D$1,1,0),IF(IF(MOD((X44+TIME(0,D45,0)),1)&lt;D$4,1,0),X44+TIME(0,D45,0),(MOD(X44+TIME(0,D45,0),1)-D$4)+D$1),"Under"),X44)</f>
        <v>42685.345138888886</v>
      </c>
      <c r="Y45" s="8">
        <f>IF(M45,O44+D45,O44)</f>
        <v>32</v>
      </c>
      <c r="Z45" s="17">
        <f>IF(M45,P44-D45,P44)</f>
        <v>1502.5000000000002</v>
      </c>
      <c r="AA45" s="22"/>
      <c r="AB45" s="8"/>
      <c r="AC45" s="9">
        <f>IF(IF(AB45,1,0),IF(IF(MOD((AC44+TIME(0,D45,0)),1)&gt;D$1,1,0),IF(IF(MOD((AC44+TIME(0,D45,0)),1)&lt;D$4,1,0),AC44+TIME(0,D45,0),(MOD(AC44+TIME(0,D45,0),1)-D$4)+D$1),"Under"),AC44)</f>
        <v>42685.345138888886</v>
      </c>
      <c r="AD45" s="8">
        <f>IF(AB45,AD44+D45,AD44)</f>
        <v>32</v>
      </c>
      <c r="AE45" s="17">
        <f>IF(AB45,AE44-D45,AE44)</f>
        <v>1502.5000000000002</v>
      </c>
      <c r="AF45" s="22"/>
      <c r="AG45" s="8"/>
      <c r="AH45" s="9">
        <f>IF(IF(AG45,1,0),IF(IF(MOD((AH44+TIME(0,D45,0)),1)&gt;D$1,1,0),IF(IF(MOD((AH44+TIME(0,D45,0)),1)&lt;D$4,1,0),AH44+TIME(0,D45,0),(MOD(AH44+TIME(0,D45,0),1)-D$4)+D$1),"Under"),AH44)</f>
        <v>42685.345138888886</v>
      </c>
      <c r="AI45" s="8">
        <f>IF(AG45,AI44+D45,AI44)</f>
        <v>32</v>
      </c>
      <c r="AJ45" s="17">
        <f>IF(AG45,AJ44-D45,AJ44)</f>
        <v>1502.5000000000002</v>
      </c>
      <c r="AK45" s="19"/>
      <c r="AL45" s="8"/>
      <c r="AM45" s="23">
        <f>IF(IF(AL45,1,0),IF(IF(MOD((AM44+TIME(0,D45,0)),1)&gt;D$1,1,0),IF(IF(MOD((AM44+TIME(0,D45,0)),1)&lt;D$4,1,0),AM44+TIME(0,D45,0),(MOD(AM44+TIME(0,D45,0),1)-D$4)+D$1),"Under"),AM44)</f>
        <v>42685.345138888886</v>
      </c>
      <c r="AN45" s="8">
        <f t="shared" si="5"/>
        <v>32</v>
      </c>
      <c r="AO45" s="8">
        <f>IF(AL45,AO44-#REF!,AO44)</f>
        <v>1506.5000000000002</v>
      </c>
      <c r="AP45" s="19"/>
      <c r="AQ45" s="8"/>
      <c r="AR45" s="9">
        <f>IF(IF(AQ45,1,0),IF(IF(MOD((AR44+TIME(0,D45,0)),1)&gt;D$1,1,0),IF(IF(MOD((AR44+TIME(0,D45,0)),1)&lt;D$4,1,0),AR44+TIME(0,D45,0),(MOD(AR44+TIME(0,D45,0),1)-D$4)+D$1),"Under"),AR44)</f>
        <v>42685.345138888886</v>
      </c>
      <c r="AS45" s="8">
        <f>IF(AQ45,AS44+D45,AS44)</f>
        <v>32</v>
      </c>
      <c r="AT45" s="8">
        <f>IF(AQ45,AT44-D45,AT44)</f>
        <v>1502.5000000000002</v>
      </c>
      <c r="AV45" s="17"/>
      <c r="AW45" s="9">
        <f>IF(IF(AV45,1,0),IF(IF(MOD((AW44+TIME(0,D45,0)),1)&gt;D$1,1,0),IF(IF(MOD((AW44+TIME(0,D45,0)),1)&lt;D$4,1,0),AW44+TIME(0,D45,0),(MOD(AW44+TIME(0,D45,0),1)-D$4)+D$1),"Under"),AW44)</f>
        <v>42685.345138888886</v>
      </c>
      <c r="AX45" s="8">
        <f>IF(AV45,AX44+D45,AX44)</f>
        <v>32</v>
      </c>
      <c r="AY45" s="17">
        <f>IF(AV45,AY44-D45,AY44)</f>
        <v>1502.5000000000002</v>
      </c>
      <c r="AZ45"/>
      <c r="BA45" s="17"/>
      <c r="BB45" s="9">
        <f>IF(IF(BA45,1,0),IF(IF(MOD((BB44+TIME(0,D45,0)),1)&gt;D$1,1,0),IF(IF(MOD((BB44+TIME(0,D45,0)),1)&lt;D$4,1,0),BB44+TIME(0,D45,0),(MOD(BB44+TIME(0,D45,0),1)-D$4)+D$1),"Under"),BB44)</f>
        <v>42685.345138888886</v>
      </c>
      <c r="BC45" s="7">
        <f>IF(BA45,BC44+D45,BC44)</f>
        <v>32</v>
      </c>
      <c r="BD45" s="17">
        <f>IF(BA45,BD44-D45,BD44)</f>
        <v>1502.5000000000002</v>
      </c>
      <c r="BE45"/>
    </row>
    <row r="46" spans="1:58" x14ac:dyDescent="0.2">
      <c r="A46" s="7">
        <f>'St5 Input'!A32</f>
        <v>0</v>
      </c>
      <c r="B46" s="7">
        <f>'St5 Input'!B32</f>
        <v>0</v>
      </c>
      <c r="C46" s="7">
        <f>'St5 Input'!C32</f>
        <v>0</v>
      </c>
      <c r="D46" s="7">
        <f>'St5 Input'!D32</f>
        <v>0</v>
      </c>
      <c r="E46" s="7">
        <f>'St5 Input'!E32</f>
        <v>0</v>
      </c>
      <c r="F46" s="9"/>
      <c r="G46" s="19"/>
      <c r="H46" s="17"/>
      <c r="I46" s="9">
        <f t="shared" si="12"/>
        <v>42685.345138888886</v>
      </c>
      <c r="J46" s="17">
        <f t="shared" si="13"/>
        <v>32</v>
      </c>
      <c r="K46" s="17">
        <f t="shared" si="14"/>
        <v>1502.5000000000002</v>
      </c>
      <c r="L46" s="19"/>
      <c r="M46" s="17"/>
      <c r="N46" s="9">
        <f t="shared" si="15"/>
        <v>42685.345138888886</v>
      </c>
      <c r="O46" s="17">
        <f t="shared" si="16"/>
        <v>32</v>
      </c>
      <c r="P46" s="17">
        <f t="shared" si="17"/>
        <v>1502.5000000000002</v>
      </c>
      <c r="Q46" s="22"/>
      <c r="R46" s="8"/>
      <c r="S46" s="9">
        <f t="shared" si="9"/>
        <v>42685.345138888886</v>
      </c>
      <c r="T46" s="8">
        <f t="shared" si="10"/>
        <v>32</v>
      </c>
      <c r="U46" s="17">
        <f t="shared" si="11"/>
        <v>1502.5000000000002</v>
      </c>
      <c r="V46" s="22"/>
      <c r="W46" s="8"/>
      <c r="X46" s="9">
        <f>IF(IF(W46,1,0),IF(IF(MOD((X45+TIME(0,D46,0)),1)&gt;D$1,1,0),IF(IF(MOD((X45+TIME(0,D46,0)),1)&lt;D$4,1,0),X45+TIME(0,D46,0),(MOD(X45+TIME(0,D46,0),1)-D$4)+D$1),"Under"),X45)</f>
        <v>42685.345138888886</v>
      </c>
      <c r="Y46" s="8">
        <f>IF(M46,O45+D46,O45)</f>
        <v>32</v>
      </c>
      <c r="Z46" s="17">
        <f>IF(M46,P45-D46,P45)</f>
        <v>1502.5000000000002</v>
      </c>
      <c r="AA46" s="22"/>
      <c r="AB46" s="8"/>
      <c r="AC46" s="9">
        <f>IF(IF(AB46,1,0),IF(IF(MOD((AC45+TIME(0,D46,0)),1)&gt;D$1,1,0),IF(IF(MOD((AC45+TIME(0,D46,0)),1)&lt;D$4,1,0),AC45+TIME(0,D46,0),(MOD(AC45+TIME(0,D46,0),1)-D$4)+D$1),"Under"),AC45)</f>
        <v>42685.345138888886</v>
      </c>
      <c r="AD46" s="8">
        <f>IF(AB46,AD45+D46,AD45)</f>
        <v>32</v>
      </c>
      <c r="AE46" s="17">
        <f>IF(AB46,AE45-D46,AE45)</f>
        <v>1502.5000000000002</v>
      </c>
      <c r="AF46" s="22"/>
      <c r="AG46" s="8"/>
      <c r="AH46" s="9">
        <f>IF(IF(AG46,1,0),IF(IF(MOD((AH45+TIME(0,D46,0)),1)&gt;D$1,1,0),IF(IF(MOD((AH45+TIME(0,D46,0)),1)&lt;D$4,1,0),AH45+TIME(0,D46,0),(MOD(AH45+TIME(0,D46,0),1)-D$4)+D$1),"Under"),AH45)</f>
        <v>42685.345138888886</v>
      </c>
      <c r="AI46" s="8">
        <f>IF(AG46,AI45+D46,AI45)</f>
        <v>32</v>
      </c>
      <c r="AJ46" s="17">
        <f>IF(AG46,AJ45-D46,AJ45)</f>
        <v>1502.5000000000002</v>
      </c>
      <c r="AK46" s="19"/>
      <c r="AL46" s="8"/>
      <c r="AM46" s="23">
        <f>IF(IF(AL46,1,0),IF(IF(MOD((AM45+TIME(0,D46,0)),1)&gt;D$1,1,0),IF(IF(MOD((AM45+TIME(0,D46,0)),1)&lt;D$4,1,0),AM45+TIME(0,D46,0),(MOD(AM45+TIME(0,D46,0),1)-D$4)+D$1),"Under"),AM45)</f>
        <v>42685.345138888886</v>
      </c>
      <c r="AN46" s="8">
        <f t="shared" si="5"/>
        <v>32</v>
      </c>
      <c r="AO46" s="8">
        <f>IF(AL46,AO45-#REF!,AO45)</f>
        <v>1506.5000000000002</v>
      </c>
      <c r="AP46" s="19"/>
      <c r="AQ46" s="8"/>
      <c r="AR46" s="9">
        <f>IF(IF(AQ46,1,0),IF(IF(MOD((AR45+TIME(0,D46,0)),1)&gt;D$1,1,0),IF(IF(MOD((AR45+TIME(0,D46,0)),1)&lt;D$4,1,0),AR45+TIME(0,D46,0),(MOD(AR45+TIME(0,D46,0),1)-D$4)+D$1),"Under"),AR45)</f>
        <v>42685.345138888886</v>
      </c>
      <c r="AS46" s="8">
        <f>IF(AQ46,AS45+D46,AS45)</f>
        <v>32</v>
      </c>
      <c r="AT46" s="8">
        <f>IF(AQ46,AT45-D46,AT45)</f>
        <v>1502.5000000000002</v>
      </c>
      <c r="AV46" s="17"/>
      <c r="AW46" s="9">
        <f>IF(IF(AV46,1,0),IF(IF(MOD((AW45+TIME(0,D46,0)),1)&gt;D$1,1,0),IF(IF(MOD((AW45+TIME(0,D46,0)),1)&lt;D$4,1,0),AW45+TIME(0,D46,0),(MOD(AW45+TIME(0,D46,0),1)-D$4)+D$1),"Under"),AW45)</f>
        <v>42685.345138888886</v>
      </c>
      <c r="AX46" s="8">
        <f>IF(AV46,AX45+D46,AX45)</f>
        <v>32</v>
      </c>
      <c r="AY46" s="17">
        <f>IF(AV46,AY45-D46,AY45)</f>
        <v>1502.5000000000002</v>
      </c>
      <c r="AZ46"/>
      <c r="BA46" s="17"/>
      <c r="BB46" s="9">
        <f>IF(IF(BA46,1,0),IF(IF(MOD((BB45+TIME(0,D46,0)),1)&gt;D$1,1,0),IF(IF(MOD((BB45+TIME(0,D46,0)),1)&lt;D$4,1,0),BB45+TIME(0,D46,0),(MOD(BB45+TIME(0,D46,0),1)-D$4)+D$1),"Under"),BB45)</f>
        <v>42685.345138888886</v>
      </c>
      <c r="BC46" s="7">
        <f>IF(BA46,BC45+D46,BC45)</f>
        <v>32</v>
      </c>
      <c r="BD46" s="17">
        <f>IF(BA46,BD45-D46,BD45)</f>
        <v>1502.5000000000002</v>
      </c>
      <c r="BE46"/>
    </row>
    <row r="47" spans="1:58" x14ac:dyDescent="0.2">
      <c r="A47" s="7">
        <f>'St5 Input'!A33</f>
        <v>0</v>
      </c>
      <c r="B47" s="7">
        <f>'St5 Input'!B33</f>
        <v>0</v>
      </c>
      <c r="C47" s="7">
        <f>'St5 Input'!C33</f>
        <v>0</v>
      </c>
      <c r="D47" s="7">
        <f>'St5 Input'!D33</f>
        <v>0</v>
      </c>
      <c r="E47" s="7">
        <f>'St5 Input'!E33</f>
        <v>0</v>
      </c>
      <c r="F47" s="9"/>
      <c r="G47" s="19"/>
      <c r="H47" s="17"/>
      <c r="I47" s="9">
        <f t="shared" si="12"/>
        <v>42685.345138888886</v>
      </c>
      <c r="J47" s="17">
        <f t="shared" si="13"/>
        <v>32</v>
      </c>
      <c r="K47" s="17">
        <f t="shared" si="14"/>
        <v>1502.5000000000002</v>
      </c>
      <c r="L47" s="19"/>
      <c r="M47" s="17"/>
      <c r="N47" s="9">
        <f t="shared" si="15"/>
        <v>42685.345138888886</v>
      </c>
      <c r="O47" s="17">
        <f t="shared" si="16"/>
        <v>32</v>
      </c>
      <c r="P47" s="17">
        <f t="shared" si="17"/>
        <v>1502.5000000000002</v>
      </c>
      <c r="Q47" s="22"/>
      <c r="R47" s="8"/>
      <c r="S47" s="9">
        <f t="shared" si="9"/>
        <v>42685.345138888886</v>
      </c>
      <c r="T47" s="8">
        <f t="shared" si="10"/>
        <v>32</v>
      </c>
      <c r="U47" s="17">
        <f t="shared" si="11"/>
        <v>1502.5000000000002</v>
      </c>
      <c r="V47" s="22"/>
      <c r="W47" s="8"/>
      <c r="X47" s="9">
        <f>IF(IF(W47,1,0),IF(IF(MOD((X46+TIME(0,D47,0)),1)&gt;D$1,1,0),IF(IF(MOD((X46+TIME(0,D47,0)),1)&lt;D$4,1,0),X46+TIME(0,D47,0),(MOD(X46+TIME(0,D47,0),1)-D$4)+D$1),"Under"),X46)</f>
        <v>42685.345138888886</v>
      </c>
      <c r="Y47" s="8">
        <f>IF(M47,O46+D47,O46)</f>
        <v>32</v>
      </c>
      <c r="Z47" s="17">
        <f>IF(M47,P46-D47,P46)</f>
        <v>1502.5000000000002</v>
      </c>
      <c r="AA47" s="22"/>
      <c r="AB47" s="8"/>
      <c r="AC47" s="9">
        <f>IF(IF(AB47,1,0),IF(IF(MOD((AC46+TIME(0,D47,0)),1)&gt;D$1,1,0),IF(IF(MOD((AC46+TIME(0,D47,0)),1)&lt;D$4,1,0),AC46+TIME(0,D47,0),(MOD(AC46+TIME(0,D47,0),1)-D$4)+D$1),"Under"),AC46)</f>
        <v>42685.345138888886</v>
      </c>
      <c r="AD47" s="8">
        <f>IF(AB47,AD46+D47,AD46)</f>
        <v>32</v>
      </c>
      <c r="AE47" s="17">
        <f>IF(AB47,AE46-D47,AE46)</f>
        <v>1502.5000000000002</v>
      </c>
      <c r="AF47" s="22"/>
      <c r="AG47" s="8"/>
      <c r="AH47" s="9">
        <f>IF(IF(AG47,1,0),IF(IF(MOD((AH46+TIME(0,D47,0)),1)&gt;D$1,1,0),IF(IF(MOD((AH46+TIME(0,D47,0)),1)&lt;D$4,1,0),AH46+TIME(0,D47,0),(MOD(AH46+TIME(0,D47,0),1)-D$4)+D$1),"Under"),AH46)</f>
        <v>42685.345138888886</v>
      </c>
      <c r="AI47" s="8">
        <f>IF(AG47,AI46+D47,AI46)</f>
        <v>32</v>
      </c>
      <c r="AJ47" s="17">
        <f>IF(AG47,AJ46-D47,AJ46)</f>
        <v>1502.5000000000002</v>
      </c>
      <c r="AK47" s="19"/>
      <c r="AL47" s="8"/>
      <c r="AM47" s="23">
        <f>IF(IF(AL47,1,0),IF(IF(MOD((AM46+TIME(0,D47,0)),1)&gt;D$1,1,0),IF(IF(MOD((AM46+TIME(0,D47,0)),1)&lt;D$4,1,0),AM46+TIME(0,D47,0),(MOD(AM46+TIME(0,D47,0),1)-D$4)+D$1),"Under"),AM46)</f>
        <v>42685.345138888886</v>
      </c>
      <c r="AN47" s="8">
        <f t="shared" si="5"/>
        <v>32</v>
      </c>
      <c r="AO47" s="8">
        <f>IF(AL47,AO46-#REF!,AO46)</f>
        <v>1506.5000000000002</v>
      </c>
      <c r="AP47" s="19"/>
      <c r="AQ47" s="8"/>
      <c r="AR47" s="9">
        <f>IF(IF(AQ47,1,0),IF(IF(MOD((AR46+TIME(0,D47,0)),1)&gt;D$1,1,0),IF(IF(MOD((AR46+TIME(0,D47,0)),1)&lt;D$4,1,0),AR46+TIME(0,D47,0),(MOD(AR46+TIME(0,D47,0),1)-D$4)+D$1),"Under"),AR46)</f>
        <v>42685.345138888886</v>
      </c>
      <c r="AS47" s="8">
        <f>IF(AQ47,AS46+D47,AS46)</f>
        <v>32</v>
      </c>
      <c r="AT47" s="8">
        <f>IF(AQ47,AT46-D47,AT46)</f>
        <v>1502.5000000000002</v>
      </c>
      <c r="AV47" s="17"/>
      <c r="AW47" s="9">
        <f>IF(IF(AV47,1,0),IF(IF(MOD((AW46+TIME(0,D47,0)),1)&gt;D$1,1,0),IF(IF(MOD((AW46+TIME(0,D47,0)),1)&lt;D$4,1,0),AW46+TIME(0,D47,0),(MOD(AW46+TIME(0,D47,0),1)-D$4)+D$1),"Under"),AW46)</f>
        <v>42685.345138888886</v>
      </c>
      <c r="AX47" s="8">
        <f>IF(AV47,AX46+D47,AX46)</f>
        <v>32</v>
      </c>
      <c r="AY47" s="17">
        <f>IF(AV47,AY46-D47,AY46)</f>
        <v>1502.5000000000002</v>
      </c>
      <c r="AZ47"/>
      <c r="BA47" s="17"/>
      <c r="BB47" s="9">
        <f>IF(IF(BA47,1,0),IF(IF(MOD((BB46+TIME(0,D47,0)),1)&gt;D$1,1,0),IF(IF(MOD((BB46+TIME(0,D47,0)),1)&lt;D$4,1,0),BB46+TIME(0,D47,0),(MOD(BB46+TIME(0,D47,0),1)-D$4)+D$1),"Under"),BB46)</f>
        <v>42685.345138888886</v>
      </c>
      <c r="BC47" s="7">
        <f>IF(BA47,BC46+D47,BC46)</f>
        <v>32</v>
      </c>
      <c r="BD47" s="17">
        <f>IF(BA47,BD46-D47,BD46)</f>
        <v>1502.5000000000002</v>
      </c>
      <c r="BE47"/>
    </row>
    <row r="48" spans="1:58" x14ac:dyDescent="0.2">
      <c r="A48" s="7">
        <f>'St5 Input'!A34</f>
        <v>0</v>
      </c>
      <c r="B48" s="7">
        <f>'St5 Input'!B34</f>
        <v>0</v>
      </c>
      <c r="C48" s="7">
        <f>'St5 Input'!C34</f>
        <v>0</v>
      </c>
      <c r="D48" s="7">
        <f>'St5 Input'!D34</f>
        <v>0</v>
      </c>
      <c r="E48" s="7">
        <f>'St5 Input'!E34</f>
        <v>0</v>
      </c>
      <c r="F48" s="9"/>
      <c r="G48" s="19"/>
      <c r="H48" s="17"/>
      <c r="I48" s="9">
        <f t="shared" si="12"/>
        <v>42685.345138888886</v>
      </c>
      <c r="J48" s="17">
        <f t="shared" si="13"/>
        <v>32</v>
      </c>
      <c r="K48" s="17">
        <f t="shared" si="14"/>
        <v>1502.5000000000002</v>
      </c>
      <c r="L48" s="19"/>
      <c r="M48" s="17"/>
      <c r="N48" s="9">
        <f t="shared" si="15"/>
        <v>42685.345138888886</v>
      </c>
      <c r="O48" s="17">
        <f t="shared" si="16"/>
        <v>32</v>
      </c>
      <c r="P48" s="17">
        <f t="shared" si="17"/>
        <v>1502.5000000000002</v>
      </c>
      <c r="Q48" s="22"/>
      <c r="R48" s="8"/>
      <c r="S48" s="9">
        <f t="shared" si="9"/>
        <v>42685.345138888886</v>
      </c>
      <c r="T48" s="8">
        <f t="shared" si="10"/>
        <v>32</v>
      </c>
      <c r="U48" s="17">
        <f t="shared" si="11"/>
        <v>1502.5000000000002</v>
      </c>
      <c r="V48" s="22"/>
      <c r="W48" s="8"/>
      <c r="X48" s="9">
        <f>IF(IF(W48,1,0),IF(IF(MOD((X47+TIME(0,D48,0)),1)&gt;D$1,1,0),IF(IF(MOD((X47+TIME(0,D48,0)),1)&lt;D$4,1,0),X47+TIME(0,D48,0),(MOD(X47+TIME(0,D48,0),1)-D$4)+D$1),"Under"),X47)</f>
        <v>42685.345138888886</v>
      </c>
      <c r="Y48" s="8">
        <f>IF(M48,O47+D48,O47)</f>
        <v>32</v>
      </c>
      <c r="Z48" s="17">
        <f>IF(M48,P47-D48,P47)</f>
        <v>1502.5000000000002</v>
      </c>
      <c r="AA48" s="22"/>
      <c r="AB48" s="8"/>
      <c r="AC48" s="9">
        <f>IF(IF(AB48,1,0),IF(IF(MOD((AC47+TIME(0,D48,0)),1)&gt;D$1,1,0),IF(IF(MOD((AC47+TIME(0,D48,0)),1)&lt;D$4,1,0),AC47+TIME(0,D48,0),(MOD(AC47+TIME(0,D48,0),1)-D$4)+D$1),"Under"),AC47)</f>
        <v>42685.345138888886</v>
      </c>
      <c r="AD48" s="8">
        <f>IF(AB48,AD47+D48,AD47)</f>
        <v>32</v>
      </c>
      <c r="AE48" s="17">
        <f>IF(AB48,AE47-D48,AE47)</f>
        <v>1502.5000000000002</v>
      </c>
      <c r="AF48" s="22"/>
      <c r="AG48" s="8"/>
      <c r="AH48" s="9">
        <f>IF(IF(AG48,1,0),IF(IF(MOD((AH47+TIME(0,D48,0)),1)&gt;D$1,1,0),IF(IF(MOD((AH47+TIME(0,D48,0)),1)&lt;D$4,1,0),AH47+TIME(0,D48,0),(MOD(AH47+TIME(0,D48,0),1)-D$4)+D$1),"Under"),AH47)</f>
        <v>42685.345138888886</v>
      </c>
      <c r="AI48" s="8">
        <f>IF(AG48,AI47+D48,AI47)</f>
        <v>32</v>
      </c>
      <c r="AJ48" s="17">
        <f>IF(AG48,AJ47-D48,AJ47)</f>
        <v>1502.5000000000002</v>
      </c>
      <c r="AK48" s="19"/>
      <c r="AL48" s="8"/>
      <c r="AM48" s="23">
        <f>IF(IF(AL48,1,0),IF(IF(MOD((AM47+TIME(0,D48,0)),1)&gt;D$1,1,0),IF(IF(MOD((AM47+TIME(0,D48,0)),1)&lt;D$4,1,0),AM47+TIME(0,D48,0),(MOD(AM47+TIME(0,D48,0),1)-D$4)+D$1),"Under"),AM47)</f>
        <v>42685.345138888886</v>
      </c>
      <c r="AN48" s="8">
        <f t="shared" si="5"/>
        <v>32</v>
      </c>
      <c r="AO48" s="8">
        <f>IF(AL48,AO47-#REF!,AO47)</f>
        <v>1506.5000000000002</v>
      </c>
      <c r="AP48" s="19"/>
      <c r="AQ48" s="8"/>
      <c r="AR48" s="9">
        <f>IF(IF(AQ48,1,0),IF(IF(MOD((AR47+TIME(0,D48,0)),1)&gt;D$1,1,0),IF(IF(MOD((AR47+TIME(0,D48,0)),1)&lt;D$4,1,0),AR47+TIME(0,D48,0),(MOD(AR47+TIME(0,D48,0),1)-D$4)+D$1),"Under"),AR47)</f>
        <v>42685.345138888886</v>
      </c>
      <c r="AS48" s="8">
        <f>IF(AQ48,AS47+D48,AS47)</f>
        <v>32</v>
      </c>
      <c r="AT48" s="8">
        <f>IF(AQ48,AT47-D48,AT47)</f>
        <v>1502.5000000000002</v>
      </c>
      <c r="AV48" s="17"/>
      <c r="AW48" s="9">
        <f>IF(IF(AV48,1,0),IF(IF(MOD((AW47+TIME(0,D48,0)),1)&gt;D$1,1,0),IF(IF(MOD((AW47+TIME(0,D48,0)),1)&lt;D$4,1,0),AW47+TIME(0,D48,0),(MOD(AW47+TIME(0,D48,0),1)-D$4)+D$1),"Under"),AW47)</f>
        <v>42685.345138888886</v>
      </c>
      <c r="AX48" s="8">
        <f>IF(AV48,AX47+D48,AX47)</f>
        <v>32</v>
      </c>
      <c r="AY48" s="17">
        <f>IF(AV48,AY47-D48,AY47)</f>
        <v>1502.5000000000002</v>
      </c>
      <c r="AZ48"/>
      <c r="BA48" s="17"/>
      <c r="BB48" s="9">
        <f>IF(IF(BA48,1,0),IF(IF(MOD((BB47+TIME(0,D48,0)),1)&gt;D$1,1,0),IF(IF(MOD((BB47+TIME(0,D48,0)),1)&lt;D$4,1,0),BB47+TIME(0,D48,0),(MOD(BB47+TIME(0,D48,0),1)-D$4)+D$1),"Under"),BB47)</f>
        <v>42685.345138888886</v>
      </c>
      <c r="BC48" s="7">
        <f>IF(BA48,BC47+D48,BC47)</f>
        <v>32</v>
      </c>
      <c r="BD48" s="17">
        <f>IF(BA48,BD47-D48,BD47)</f>
        <v>1502.5000000000002</v>
      </c>
      <c r="BE48"/>
    </row>
    <row r="49" spans="1:57" x14ac:dyDescent="0.2">
      <c r="A49" s="7">
        <f>'St5 Input'!A35</f>
        <v>0</v>
      </c>
      <c r="B49" s="7">
        <f>'St5 Input'!B35</f>
        <v>0</v>
      </c>
      <c r="C49" s="7">
        <f>'St5 Input'!C35</f>
        <v>0</v>
      </c>
      <c r="D49" s="7">
        <f>'St5 Input'!D35</f>
        <v>0</v>
      </c>
      <c r="E49" s="7">
        <f>'St5 Input'!E35</f>
        <v>0</v>
      </c>
      <c r="F49" s="9"/>
      <c r="G49" s="19"/>
      <c r="H49" s="17"/>
      <c r="I49" s="9">
        <f t="shared" si="12"/>
        <v>42685.345138888886</v>
      </c>
      <c r="J49" s="17">
        <f t="shared" si="13"/>
        <v>32</v>
      </c>
      <c r="K49" s="17">
        <f t="shared" si="14"/>
        <v>1502.5000000000002</v>
      </c>
      <c r="L49" s="19"/>
      <c r="M49" s="17"/>
      <c r="N49" s="9">
        <f t="shared" si="15"/>
        <v>42685.345138888886</v>
      </c>
      <c r="O49" s="17">
        <f t="shared" si="16"/>
        <v>32</v>
      </c>
      <c r="P49" s="17">
        <f t="shared" si="17"/>
        <v>1502.5000000000002</v>
      </c>
      <c r="Q49" s="22"/>
      <c r="R49" s="8"/>
      <c r="S49" s="9">
        <f t="shared" si="9"/>
        <v>42685.345138888886</v>
      </c>
      <c r="T49" s="8">
        <f t="shared" si="10"/>
        <v>32</v>
      </c>
      <c r="U49" s="17">
        <f t="shared" si="11"/>
        <v>1502.5000000000002</v>
      </c>
      <c r="V49" s="22"/>
      <c r="W49" s="8"/>
      <c r="X49" s="9">
        <f>IF(IF(W49,1,0),IF(IF(MOD((X48+TIME(0,D49,0)),1)&gt;D$1,1,0),IF(IF(MOD((X48+TIME(0,D49,0)),1)&lt;D$4,1,0),X48+TIME(0,D49,0),(MOD(X48+TIME(0,D49,0),1)-D$4)+D$1),"Under"),X48)</f>
        <v>42685.345138888886</v>
      </c>
      <c r="Y49" s="8">
        <f>IF(M49,O48+D49,O48)</f>
        <v>32</v>
      </c>
      <c r="Z49" s="17">
        <f>IF(M49,P48-D49,P48)</f>
        <v>1502.5000000000002</v>
      </c>
      <c r="AA49" s="22"/>
      <c r="AB49" s="8"/>
      <c r="AC49" s="9">
        <f>IF(IF(AB49,1,0),IF(IF(MOD((AC48+TIME(0,D49,0)),1)&gt;D$1,1,0),IF(IF(MOD((AC48+TIME(0,D49,0)),1)&lt;D$4,1,0),AC48+TIME(0,D49,0),(MOD(AC48+TIME(0,D49,0),1)-D$4)+D$1),"Under"),AC48)</f>
        <v>42685.345138888886</v>
      </c>
      <c r="AD49" s="8">
        <f>IF(AB49,AD48+D49,AD48)</f>
        <v>32</v>
      </c>
      <c r="AE49" s="17">
        <f>IF(AB49,AE48-D49,AE48)</f>
        <v>1502.5000000000002</v>
      </c>
      <c r="AF49" s="22"/>
      <c r="AG49" s="8"/>
      <c r="AH49" s="9">
        <f>IF(IF(AG49,1,0),IF(IF(MOD((AH48+TIME(0,D49,0)),1)&gt;D$1,1,0),IF(IF(MOD((AH48+TIME(0,D49,0)),1)&lt;D$4,1,0),AH48+TIME(0,D49,0),(MOD(AH48+TIME(0,D49,0),1)-D$4)+D$1),"Under"),AH48)</f>
        <v>42685.345138888886</v>
      </c>
      <c r="AI49" s="8">
        <f>IF(AG49,AI48+D49,AI48)</f>
        <v>32</v>
      </c>
      <c r="AJ49" s="17">
        <f>IF(AG49,AJ48-D49,AJ48)</f>
        <v>1502.5000000000002</v>
      </c>
      <c r="AK49" s="19"/>
      <c r="AL49" s="8"/>
      <c r="AM49" s="23">
        <f>IF(IF(AL49,1,0),IF(IF(MOD((AM48+TIME(0,D49,0)),1)&gt;D$1,1,0),IF(IF(MOD((AM48+TIME(0,D49,0)),1)&lt;D$4,1,0),AM48+TIME(0,D49,0),(MOD(AM48+TIME(0,D49,0),1)-D$4)+D$1),"Under"),AM48)</f>
        <v>42685.345138888886</v>
      </c>
      <c r="AN49" s="8">
        <f t="shared" si="5"/>
        <v>32</v>
      </c>
      <c r="AO49" s="8">
        <f>IF(AL49,AO48-#REF!,AO48)</f>
        <v>1506.5000000000002</v>
      </c>
      <c r="AP49" s="19"/>
      <c r="AQ49" s="8"/>
      <c r="AR49" s="9">
        <f>IF(IF(AQ49,1,0),IF(IF(MOD((AR48+TIME(0,D49,0)),1)&gt;D$1,1,0),IF(IF(MOD((AR48+TIME(0,D49,0)),1)&lt;D$4,1,0),AR48+TIME(0,D49,0),(MOD(AR48+TIME(0,D49,0),1)-D$4)+D$1),"Under"),AR48)</f>
        <v>42685.345138888886</v>
      </c>
      <c r="AS49" s="8">
        <f>IF(AQ49,AS48+D49,AS48)</f>
        <v>32</v>
      </c>
      <c r="AT49" s="8">
        <f>IF(AQ49,AT48-D49,AT48)</f>
        <v>1502.5000000000002</v>
      </c>
      <c r="AV49" s="17"/>
      <c r="AW49" s="9">
        <f>IF(IF(AV49,1,0),IF(IF(MOD((AW48+TIME(0,D49,0)),1)&gt;D$1,1,0),IF(IF(MOD((AW48+TIME(0,D49,0)),1)&lt;D$4,1,0),AW48+TIME(0,D49,0),(MOD(AW48+TIME(0,D49,0),1)-D$4)+D$1),"Under"),AW48)</f>
        <v>42685.345138888886</v>
      </c>
      <c r="AX49" s="8">
        <f>IF(AV49,AX48+D49,AX48)</f>
        <v>32</v>
      </c>
      <c r="AY49" s="17">
        <f>IF(AV49,AY48-D49,AY48)</f>
        <v>1502.5000000000002</v>
      </c>
      <c r="AZ49"/>
      <c r="BA49" s="17"/>
      <c r="BB49" s="9">
        <f>IF(IF(BA49,1,0),IF(IF(MOD((BB48+TIME(0,D49,0)),1)&gt;D$1,1,0),IF(IF(MOD((BB48+TIME(0,D49,0)),1)&lt;D$4,1,0),BB48+TIME(0,D49,0),(MOD(BB48+TIME(0,D49,0),1)-D$4)+D$1),"Under"),BB48)</f>
        <v>42685.345138888886</v>
      </c>
      <c r="BC49" s="7">
        <f>IF(BA49,BC48+D49,BC48)</f>
        <v>32</v>
      </c>
      <c r="BD49" s="17">
        <f>IF(BA49,BD48-D49,BD48)</f>
        <v>1502.5000000000002</v>
      </c>
      <c r="BE49"/>
    </row>
    <row r="50" spans="1:57" x14ac:dyDescent="0.2">
      <c r="A50" s="7">
        <f>'St5 Input'!A36</f>
        <v>0</v>
      </c>
      <c r="B50" s="7">
        <f>'St5 Input'!B36</f>
        <v>0</v>
      </c>
      <c r="C50" s="7">
        <f>'St5 Input'!C36</f>
        <v>0</v>
      </c>
      <c r="D50" s="7">
        <f>'St5 Input'!D36</f>
        <v>0</v>
      </c>
      <c r="E50" s="7">
        <f>'St5 Input'!E36</f>
        <v>0</v>
      </c>
      <c r="F50" s="9"/>
      <c r="G50" s="19"/>
      <c r="H50" s="17"/>
      <c r="I50" s="9">
        <f t="shared" si="12"/>
        <v>42685.345138888886</v>
      </c>
      <c r="J50" s="17">
        <f t="shared" si="13"/>
        <v>32</v>
      </c>
      <c r="K50" s="17">
        <f t="shared" si="14"/>
        <v>1502.5000000000002</v>
      </c>
      <c r="L50" s="19"/>
      <c r="M50" s="17"/>
      <c r="N50" s="9">
        <f t="shared" si="15"/>
        <v>42685.345138888886</v>
      </c>
      <c r="O50" s="17">
        <f t="shared" si="16"/>
        <v>32</v>
      </c>
      <c r="P50" s="17">
        <f t="shared" si="17"/>
        <v>1502.5000000000002</v>
      </c>
      <c r="Q50" s="22"/>
      <c r="R50" s="8"/>
      <c r="S50" s="9">
        <f t="shared" si="9"/>
        <v>42685.345138888886</v>
      </c>
      <c r="T50" s="8">
        <f t="shared" si="10"/>
        <v>32</v>
      </c>
      <c r="U50" s="17">
        <f t="shared" si="11"/>
        <v>1502.5000000000002</v>
      </c>
      <c r="V50" s="22"/>
      <c r="W50" s="8"/>
      <c r="X50" s="9">
        <f>IF(IF(W50,1,0),IF(IF(MOD((X49+TIME(0,D50,0)),1)&gt;D$1,1,0),IF(IF(MOD((X49+TIME(0,D50,0)),1)&lt;D$4,1,0),X49+TIME(0,D50,0),(MOD(X49+TIME(0,D50,0),1)-D$4)+D$1),"Under"),X49)</f>
        <v>42685.345138888886</v>
      </c>
      <c r="Y50" s="8">
        <f>IF(M50,O49+D50,O49)</f>
        <v>32</v>
      </c>
      <c r="Z50" s="17">
        <f>IF(M50,P49-D50,P49)</f>
        <v>1502.5000000000002</v>
      </c>
      <c r="AA50" s="22"/>
      <c r="AB50" s="8"/>
      <c r="AC50" s="9">
        <f>IF(IF(AB50,1,0),IF(IF(MOD((AC49+TIME(0,D50,0)),1)&gt;D$1,1,0),IF(IF(MOD((AC49+TIME(0,D50,0)),1)&lt;D$4,1,0),AC49+TIME(0,D50,0),(MOD(AC49+TIME(0,D50,0),1)-D$4)+D$1),"Under"),AC49)</f>
        <v>42685.345138888886</v>
      </c>
      <c r="AD50" s="8">
        <f>IF(AB50,AD49+D50,AD49)</f>
        <v>32</v>
      </c>
      <c r="AE50" s="17">
        <f>IF(AB50,AE49-D50,AE49)</f>
        <v>1502.5000000000002</v>
      </c>
      <c r="AF50" s="22"/>
      <c r="AG50" s="8"/>
      <c r="AH50" s="9">
        <f>IF(IF(AG50,1,0),IF(IF(MOD((AH49+TIME(0,D50,0)),1)&gt;D$1,1,0),IF(IF(MOD((AH49+TIME(0,D50,0)),1)&lt;D$4,1,0),AH49+TIME(0,D50,0),(MOD(AH49+TIME(0,D50,0),1)-D$4)+D$1),"Under"),AH49)</f>
        <v>42685.345138888886</v>
      </c>
      <c r="AI50" s="8">
        <f>IF(AG50,AI49+D50,AI49)</f>
        <v>32</v>
      </c>
      <c r="AJ50" s="17">
        <f>IF(AG50,AJ49-D50,AJ49)</f>
        <v>1502.5000000000002</v>
      </c>
      <c r="AK50" s="19"/>
      <c r="AL50" s="8"/>
      <c r="AM50" s="23">
        <f>IF(IF(AL50,1,0),IF(IF(MOD((AM49+TIME(0,D50,0)),1)&gt;D$1,1,0),IF(IF(MOD((AM49+TIME(0,D50,0)),1)&lt;D$4,1,0),AM49+TIME(0,D50,0),(MOD(AM49+TIME(0,D50,0),1)-D$4)+D$1),"Under"),AM49)</f>
        <v>42685.345138888886</v>
      </c>
      <c r="AN50" s="8">
        <f t="shared" si="5"/>
        <v>32</v>
      </c>
      <c r="AO50" s="8">
        <f>IF(AL50,AO49-#REF!,AO49)</f>
        <v>1506.5000000000002</v>
      </c>
      <c r="AP50" s="19"/>
      <c r="AQ50" s="8"/>
      <c r="AR50" s="9">
        <f>IF(IF(AQ50,1,0),IF(IF(MOD((AR49+TIME(0,D50,0)),1)&gt;D$1,1,0),IF(IF(MOD((AR49+TIME(0,D50,0)),1)&lt;D$4,1,0),AR49+TIME(0,D50,0),(MOD(AR49+TIME(0,D50,0),1)-D$4)+D$1),"Under"),AR49)</f>
        <v>42685.345138888886</v>
      </c>
      <c r="AS50" s="8">
        <f>IF(AQ50,AS49+D50,AS49)</f>
        <v>32</v>
      </c>
      <c r="AT50" s="8">
        <f>IF(AQ50,AT49-D50,AT49)</f>
        <v>1502.5000000000002</v>
      </c>
      <c r="AV50" s="17"/>
      <c r="AW50" s="9">
        <f>IF(IF(AV50,1,0),IF(IF(MOD((AW49+TIME(0,D50,0)),1)&gt;D$1,1,0),IF(IF(MOD((AW49+TIME(0,D50,0)),1)&lt;D$4,1,0),AW49+TIME(0,D50,0),(MOD(AW49+TIME(0,D50,0),1)-D$4)+D$1),"Under"),AW49)</f>
        <v>42685.345138888886</v>
      </c>
      <c r="AX50" s="8">
        <f>IF(AV50,AX49+D50,AX49)</f>
        <v>32</v>
      </c>
      <c r="AY50" s="17">
        <f>IF(AV50,AY49-D50,AY49)</f>
        <v>1502.5000000000002</v>
      </c>
      <c r="AZ50"/>
      <c r="BA50" s="17"/>
      <c r="BB50" s="9">
        <f>IF(IF(BA50,1,0),IF(IF(MOD((BB49+TIME(0,D50,0)),1)&gt;D$1,1,0),IF(IF(MOD((BB49+TIME(0,D50,0)),1)&lt;D$4,1,0),BB49+TIME(0,D50,0),(MOD(BB49+TIME(0,D50,0),1)-D$4)+D$1),"Under"),BB49)</f>
        <v>42685.345138888886</v>
      </c>
      <c r="BC50" s="7">
        <f>IF(BA50,BC49+D50,BC49)</f>
        <v>32</v>
      </c>
      <c r="BD50" s="17">
        <f>IF(BA50,BD49-D50,BD49)</f>
        <v>1502.5000000000002</v>
      </c>
      <c r="BE50"/>
    </row>
    <row r="51" spans="1:57" x14ac:dyDescent="0.2">
      <c r="A51" s="7">
        <f>'St5 Input'!A37</f>
        <v>0</v>
      </c>
      <c r="B51" s="7">
        <f>'St5 Input'!B37</f>
        <v>0</v>
      </c>
      <c r="C51" s="7">
        <f>'St5 Input'!C37</f>
        <v>0</v>
      </c>
      <c r="D51" s="7">
        <f>'St5 Input'!D37</f>
        <v>0</v>
      </c>
      <c r="E51" s="7">
        <f>'St5 Input'!E37</f>
        <v>0</v>
      </c>
      <c r="F51" s="9"/>
      <c r="G51" s="19"/>
      <c r="H51" s="17"/>
      <c r="I51" s="9">
        <f t="shared" si="12"/>
        <v>42685.345138888886</v>
      </c>
      <c r="J51" s="17">
        <f t="shared" si="13"/>
        <v>32</v>
      </c>
      <c r="K51" s="17">
        <f t="shared" si="14"/>
        <v>1502.5000000000002</v>
      </c>
      <c r="L51" s="19"/>
      <c r="M51" s="17"/>
      <c r="N51" s="9">
        <f t="shared" si="15"/>
        <v>42685.345138888886</v>
      </c>
      <c r="O51" s="17">
        <f t="shared" si="16"/>
        <v>32</v>
      </c>
      <c r="P51" s="17">
        <f t="shared" si="17"/>
        <v>1502.5000000000002</v>
      </c>
      <c r="Q51" s="22"/>
      <c r="R51" s="8"/>
      <c r="S51" s="9">
        <f t="shared" si="9"/>
        <v>42685.345138888886</v>
      </c>
      <c r="T51" s="8">
        <f t="shared" si="10"/>
        <v>32</v>
      </c>
      <c r="U51" s="17">
        <f t="shared" si="11"/>
        <v>1502.5000000000002</v>
      </c>
      <c r="V51" s="22"/>
      <c r="W51" s="8"/>
      <c r="X51" s="9">
        <f>IF(IF(W51,1,0),IF(IF(MOD((X50+TIME(0,D51,0)),1)&gt;D$1,1,0),IF(IF(MOD((X50+TIME(0,D51,0)),1)&lt;D$4,1,0),X50+TIME(0,D51,0),(MOD(X50+TIME(0,D51,0),1)-D$4)+D$1),"Under"),X50)</f>
        <v>42685.345138888886</v>
      </c>
      <c r="Y51" s="8">
        <f>IF(M51,O50+D51,O50)</f>
        <v>32</v>
      </c>
      <c r="Z51" s="17">
        <f>IF(M51,P50-D51,P50)</f>
        <v>1502.5000000000002</v>
      </c>
      <c r="AA51" s="22"/>
      <c r="AB51" s="8"/>
      <c r="AC51" s="9">
        <f>IF(IF(AB51,1,0),IF(IF(MOD((AC50+TIME(0,D51,0)),1)&gt;D$1,1,0),IF(IF(MOD((AC50+TIME(0,D51,0)),1)&lt;D$4,1,0),AC50+TIME(0,D51,0),(MOD(AC50+TIME(0,D51,0),1)-D$4)+D$1),"Under"),AC50)</f>
        <v>42685.345138888886</v>
      </c>
      <c r="AD51" s="8">
        <f>IF(AB51,AD50+D51,AD50)</f>
        <v>32</v>
      </c>
      <c r="AE51" s="17">
        <f>IF(AB51,AE50-D51,AE50)</f>
        <v>1502.5000000000002</v>
      </c>
      <c r="AF51" s="22"/>
      <c r="AG51" s="8"/>
      <c r="AH51" s="9">
        <f>IF(IF(AG51,1,0),IF(IF(MOD((AH50+TIME(0,D51,0)),1)&gt;D$1,1,0),IF(IF(MOD((AH50+TIME(0,D51,0)),1)&lt;D$4,1,0),AH50+TIME(0,D51,0),(MOD(AH50+TIME(0,D51,0),1)-D$4)+D$1),"Under"),AH50)</f>
        <v>42685.345138888886</v>
      </c>
      <c r="AI51" s="8">
        <f>IF(AG51,AI50+D51,AI50)</f>
        <v>32</v>
      </c>
      <c r="AJ51" s="17">
        <f>IF(AG51,AJ50-D51,AJ50)</f>
        <v>1502.5000000000002</v>
      </c>
      <c r="AK51" s="19"/>
      <c r="AL51" s="8"/>
      <c r="AM51" s="23">
        <f>IF(IF(AL51,1,0),IF(IF(MOD((AM50+TIME(0,D51,0)),1)&gt;D$1,1,0),IF(IF(MOD((AM50+TIME(0,D51,0)),1)&lt;D$4,1,0),AM50+TIME(0,D51,0),(MOD(AM50+TIME(0,D51,0),1)-D$4)+D$1),"Under"),AM50)</f>
        <v>42685.345138888886</v>
      </c>
      <c r="AN51" s="8">
        <f t="shared" si="5"/>
        <v>32</v>
      </c>
      <c r="AO51" s="8">
        <f>IF(AL51,AO50-#REF!,AO50)</f>
        <v>1506.5000000000002</v>
      </c>
      <c r="AP51" s="19"/>
      <c r="AQ51" s="8"/>
      <c r="AR51" s="9">
        <f>IF(IF(AQ51,1,0),IF(IF(MOD((AR50+TIME(0,D51,0)),1)&gt;D$1,1,0),IF(IF(MOD((AR50+TIME(0,D51,0)),1)&lt;D$4,1,0),AR50+TIME(0,D51,0),(MOD(AR50+TIME(0,D51,0),1)-D$4)+D$1),"Under"),AR50)</f>
        <v>42685.345138888886</v>
      </c>
      <c r="AS51" s="8">
        <f>IF(AQ51,AS50+D51,AS50)</f>
        <v>32</v>
      </c>
      <c r="AT51" s="8">
        <f>IF(AQ51,AT50-D51,AT50)</f>
        <v>1502.5000000000002</v>
      </c>
      <c r="AV51" s="17"/>
      <c r="AW51" s="9">
        <f>IF(IF(AV51,1,0),IF(IF(MOD((AW50+TIME(0,D51,0)),1)&gt;D$1,1,0),IF(IF(MOD((AW50+TIME(0,D51,0)),1)&lt;D$4,1,0),AW50+TIME(0,D51,0),(MOD(AW50+TIME(0,D51,0),1)-D$4)+D$1),"Under"),AW50)</f>
        <v>42685.345138888886</v>
      </c>
      <c r="AX51" s="8">
        <f>IF(AV51,AX50+D51,AX50)</f>
        <v>32</v>
      </c>
      <c r="AY51" s="17">
        <f>IF(AV51,AY50-D51,AY50)</f>
        <v>1502.5000000000002</v>
      </c>
      <c r="AZ51"/>
      <c r="BA51" s="17"/>
      <c r="BB51" s="9">
        <f>IF(IF(BA51,1,0),IF(IF(MOD((BB50+TIME(0,D51,0)),1)&gt;D$1,1,0),IF(IF(MOD((BB50+TIME(0,D51,0)),1)&lt;D$4,1,0),BB50+TIME(0,D51,0),(MOD(BB50+TIME(0,D51,0),1)-D$4)+D$1),"Under"),BB50)</f>
        <v>42685.345138888886</v>
      </c>
      <c r="BC51" s="7">
        <f>IF(BA51,BC50+D51,BC50)</f>
        <v>32</v>
      </c>
      <c r="BD51" s="17">
        <f>IF(BA51,BD50-D51,BD50)</f>
        <v>1502.5000000000002</v>
      </c>
      <c r="BE51"/>
    </row>
    <row r="52" spans="1:57" x14ac:dyDescent="0.2">
      <c r="A52" s="7">
        <f>'St5 Input'!A38</f>
        <v>0</v>
      </c>
      <c r="B52" s="7">
        <f>'St5 Input'!B38</f>
        <v>0</v>
      </c>
      <c r="C52" s="7">
        <f>'St5 Input'!C38</f>
        <v>0</v>
      </c>
      <c r="D52" s="7">
        <f>'St5 Input'!D38</f>
        <v>0</v>
      </c>
      <c r="E52" s="7">
        <f>'St5 Input'!E38</f>
        <v>0</v>
      </c>
      <c r="F52" s="9"/>
      <c r="G52" s="19"/>
      <c r="H52" s="17"/>
      <c r="I52" s="9">
        <f t="shared" si="12"/>
        <v>42685.345138888886</v>
      </c>
      <c r="J52" s="17">
        <f t="shared" si="13"/>
        <v>32</v>
      </c>
      <c r="K52" s="17">
        <f t="shared" si="14"/>
        <v>1502.5000000000002</v>
      </c>
      <c r="L52" s="19"/>
      <c r="M52" s="17"/>
      <c r="N52" s="9">
        <f t="shared" si="15"/>
        <v>42685.345138888886</v>
      </c>
      <c r="O52" s="17">
        <f t="shared" si="16"/>
        <v>32</v>
      </c>
      <c r="P52" s="17">
        <f t="shared" si="17"/>
        <v>1502.5000000000002</v>
      </c>
      <c r="Q52" s="22"/>
      <c r="R52" s="8"/>
      <c r="S52" s="9">
        <f t="shared" si="9"/>
        <v>42685.345138888886</v>
      </c>
      <c r="T52" s="8">
        <f t="shared" si="10"/>
        <v>32</v>
      </c>
      <c r="U52" s="17">
        <f t="shared" si="11"/>
        <v>1502.5000000000002</v>
      </c>
      <c r="V52" s="22"/>
      <c r="W52" s="8"/>
      <c r="X52" s="9">
        <f>IF(IF(W52,1,0),IF(IF(MOD((X51+TIME(0,D52,0)),1)&gt;D$1,1,0),IF(IF(MOD((X51+TIME(0,D52,0)),1)&lt;D$4,1,0),X51+TIME(0,D52,0),(MOD(X51+TIME(0,D52,0),1)-D$4)+D$1),"Under"),X51)</f>
        <v>42685.345138888886</v>
      </c>
      <c r="Y52" s="8">
        <f>IF(M52,O51+D52,O51)</f>
        <v>32</v>
      </c>
      <c r="Z52" s="17">
        <f>IF(M52,P51-D52,P51)</f>
        <v>1502.5000000000002</v>
      </c>
      <c r="AA52" s="22"/>
      <c r="AB52" s="8"/>
      <c r="AC52" s="9">
        <f>IF(IF(AB52,1,0),IF(IF(MOD((AC51+TIME(0,D52,0)),1)&gt;D$1,1,0),IF(IF(MOD((AC51+TIME(0,D52,0)),1)&lt;D$4,1,0),AC51+TIME(0,D52,0),(MOD(AC51+TIME(0,D52,0),1)-D$4)+D$1),"Under"),AC51)</f>
        <v>42685.345138888886</v>
      </c>
      <c r="AD52" s="8">
        <f>IF(AB52,AD51+D52,AD51)</f>
        <v>32</v>
      </c>
      <c r="AE52" s="17">
        <f>IF(AB52,AE51-D52,AE51)</f>
        <v>1502.5000000000002</v>
      </c>
      <c r="AF52" s="22"/>
      <c r="AG52" s="8"/>
      <c r="AH52" s="9">
        <f>IF(IF(AG52,1,0),IF(IF(MOD((AH51+TIME(0,D52,0)),1)&gt;D$1,1,0),IF(IF(MOD((AH51+TIME(0,D52,0)),1)&lt;D$4,1,0),AH51+TIME(0,D52,0),(MOD(AH51+TIME(0,D52,0),1)-D$4)+D$1),"Under"),AH51)</f>
        <v>42685.345138888886</v>
      </c>
      <c r="AI52" s="8">
        <f>IF(AG52,AI51+D52,AI51)</f>
        <v>32</v>
      </c>
      <c r="AJ52" s="17">
        <f>IF(AG52,AJ51-D52,AJ51)</f>
        <v>1502.5000000000002</v>
      </c>
      <c r="AK52" s="19"/>
      <c r="AL52" s="8"/>
      <c r="AM52" s="23">
        <f>IF(IF(AL52,1,0),IF(IF(MOD((AM51+TIME(0,D52,0)),1)&gt;D$1,1,0),IF(IF(MOD((AM51+TIME(0,D52,0)),1)&lt;D$4,1,0),AM51+TIME(0,D52,0),(MOD(AM51+TIME(0,D52,0),1)-D$4)+D$1),"Under"),AM51)</f>
        <v>42685.345138888886</v>
      </c>
      <c r="AN52" s="8">
        <f t="shared" si="5"/>
        <v>32</v>
      </c>
      <c r="AO52" s="8">
        <f>IF(AL52,AO51-#REF!,AO51)</f>
        <v>1506.5000000000002</v>
      </c>
      <c r="AP52" s="19"/>
      <c r="AQ52" s="8"/>
      <c r="AR52" s="9">
        <f>IF(IF(AQ52,1,0),IF(IF(MOD((AR51+TIME(0,D52,0)),1)&gt;D$1,1,0),IF(IF(MOD((AR51+TIME(0,D52,0)),1)&lt;D$4,1,0),AR51+TIME(0,D52,0),(MOD(AR51+TIME(0,D52,0),1)-D$4)+D$1),"Under"),AR51)</f>
        <v>42685.345138888886</v>
      </c>
      <c r="AS52" s="8">
        <f>IF(AQ52,AS51+D52,AS51)</f>
        <v>32</v>
      </c>
      <c r="AT52" s="8">
        <f>IF(AQ52,AT51-D52,AT51)</f>
        <v>1502.5000000000002</v>
      </c>
      <c r="AV52" s="17"/>
      <c r="AW52" s="9">
        <f>IF(IF(AV52,1,0),IF(IF(MOD((AW51+TIME(0,D52,0)),1)&gt;D$1,1,0),IF(IF(MOD((AW51+TIME(0,D52,0)),1)&lt;D$4,1,0),AW51+TIME(0,D52,0),(MOD(AW51+TIME(0,D52,0),1)-D$4)+D$1),"Under"),AW51)</f>
        <v>42685.345138888886</v>
      </c>
      <c r="AX52" s="8">
        <f>IF(AV52,AX51+D52,AX51)</f>
        <v>32</v>
      </c>
      <c r="AY52" s="17">
        <f>IF(AV52,AY51-D52,AY51)</f>
        <v>1502.5000000000002</v>
      </c>
      <c r="AZ52"/>
      <c r="BA52" s="17"/>
      <c r="BB52" s="9">
        <f>IF(IF(BA52,1,0),IF(IF(MOD((BB51+TIME(0,D52,0)),1)&gt;D$1,1,0),IF(IF(MOD((BB51+TIME(0,D52,0)),1)&lt;D$4,1,0),BB51+TIME(0,D52,0),(MOD(BB51+TIME(0,D52,0),1)-D$4)+D$1),"Under"),BB51)</f>
        <v>42685.345138888886</v>
      </c>
      <c r="BC52" s="7">
        <f>IF(BA52,BC51+D52,BC51)</f>
        <v>32</v>
      </c>
      <c r="BD52" s="17">
        <f>IF(BA52,BD51-D52,BD51)</f>
        <v>1502.5000000000002</v>
      </c>
      <c r="BE52"/>
    </row>
    <row r="53" spans="1:57" x14ac:dyDescent="0.2">
      <c r="A53" s="7">
        <f>'St5 Input'!A39</f>
        <v>0</v>
      </c>
      <c r="B53" s="7">
        <f>'St5 Input'!B39</f>
        <v>0</v>
      </c>
      <c r="C53" s="7">
        <f>'St5 Input'!C39</f>
        <v>0</v>
      </c>
      <c r="D53" s="7">
        <f>'St5 Input'!D39</f>
        <v>0</v>
      </c>
      <c r="E53" s="7">
        <f>'St5 Input'!E39</f>
        <v>0</v>
      </c>
      <c r="F53" s="9"/>
      <c r="G53" s="19"/>
      <c r="H53" s="17"/>
      <c r="I53" s="9">
        <f t="shared" si="12"/>
        <v>42685.345138888886</v>
      </c>
      <c r="J53" s="17">
        <f t="shared" si="13"/>
        <v>32</v>
      </c>
      <c r="K53" s="17">
        <f t="shared" si="14"/>
        <v>1502.5000000000002</v>
      </c>
      <c r="L53" s="19"/>
      <c r="M53" s="17"/>
      <c r="N53" s="9">
        <f t="shared" si="15"/>
        <v>42685.345138888886</v>
      </c>
      <c r="O53" s="17">
        <f t="shared" si="16"/>
        <v>32</v>
      </c>
      <c r="P53" s="17">
        <f t="shared" si="17"/>
        <v>1502.5000000000002</v>
      </c>
      <c r="Q53" s="22"/>
      <c r="R53" s="8"/>
      <c r="S53" s="9">
        <f t="shared" si="9"/>
        <v>42685.345138888886</v>
      </c>
      <c r="T53" s="8">
        <f t="shared" si="10"/>
        <v>32</v>
      </c>
      <c r="U53" s="17">
        <f t="shared" si="11"/>
        <v>1502.5000000000002</v>
      </c>
      <c r="V53" s="22"/>
      <c r="W53" s="8"/>
      <c r="X53" s="9">
        <f>IF(IF(W53,1,0),IF(IF(MOD((X52+TIME(0,D53,0)),1)&gt;D$1,1,0),IF(IF(MOD((X52+TIME(0,D53,0)),1)&lt;D$4,1,0),X52+TIME(0,D53,0),(MOD(X52+TIME(0,D53,0),1)-D$4)+D$1),"Under"),X52)</f>
        <v>42685.345138888886</v>
      </c>
      <c r="Y53" s="8">
        <f>IF(M53,O52+D53,O52)</f>
        <v>32</v>
      </c>
      <c r="Z53" s="17">
        <f>IF(M53,P52-D53,P52)</f>
        <v>1502.5000000000002</v>
      </c>
      <c r="AA53" s="22"/>
      <c r="AB53" s="8"/>
      <c r="AC53" s="9">
        <f>IF(IF(AB53,1,0),IF(IF(MOD((AC52+TIME(0,D53,0)),1)&gt;D$1,1,0),IF(IF(MOD((AC52+TIME(0,D53,0)),1)&lt;D$4,1,0),AC52+TIME(0,D53,0),(MOD(AC52+TIME(0,D53,0),1)-D$4)+D$1),"Under"),AC52)</f>
        <v>42685.345138888886</v>
      </c>
      <c r="AD53" s="8">
        <f>IF(AB53,AD52+D53,AD52)</f>
        <v>32</v>
      </c>
      <c r="AE53" s="17">
        <f>IF(AB53,AE52-D53,AE52)</f>
        <v>1502.5000000000002</v>
      </c>
      <c r="AF53" s="22"/>
      <c r="AG53" s="8"/>
      <c r="AH53" s="9">
        <f>IF(IF(AG53,1,0),IF(IF(MOD((AH52+TIME(0,D53,0)),1)&gt;D$1,1,0),IF(IF(MOD((AH52+TIME(0,D53,0)),1)&lt;D$4,1,0),AH52+TIME(0,D53,0),(MOD(AH52+TIME(0,D53,0),1)-D$4)+D$1),"Under"),AH52)</f>
        <v>42685.345138888886</v>
      </c>
      <c r="AI53" s="8">
        <f>IF(AG53,AI52+D53,AI52)</f>
        <v>32</v>
      </c>
      <c r="AJ53" s="17">
        <f>IF(AG53,AJ52-D53,AJ52)</f>
        <v>1502.5000000000002</v>
      </c>
      <c r="AK53" s="19"/>
      <c r="AL53" s="8"/>
      <c r="AM53" s="23">
        <f>IF(IF(AL53,1,0),IF(IF(MOD((AM52+TIME(0,D53,0)),1)&gt;D$1,1,0),IF(IF(MOD((AM52+TIME(0,D53,0)),1)&lt;D$4,1,0),AM52+TIME(0,D53,0),(MOD(AM52+TIME(0,D53,0),1)-D$4)+D$1),"Under"),AM52)</f>
        <v>42685.345138888886</v>
      </c>
      <c r="AN53" s="8">
        <f t="shared" si="5"/>
        <v>32</v>
      </c>
      <c r="AO53" s="8">
        <f>IF(AL53,AO52-#REF!,AO52)</f>
        <v>1506.5000000000002</v>
      </c>
      <c r="AP53" s="19"/>
      <c r="AQ53" s="8"/>
      <c r="AR53" s="9">
        <f>IF(IF(AQ53,1,0),IF(IF(MOD((AR52+TIME(0,D53,0)),1)&gt;D$1,1,0),IF(IF(MOD((AR52+TIME(0,D53,0)),1)&lt;D$4,1,0),AR52+TIME(0,D53,0),(MOD(AR52+TIME(0,D53,0),1)-D$4)+D$1),"Under"),AR52)</f>
        <v>42685.345138888886</v>
      </c>
      <c r="AS53" s="8">
        <f>IF(AQ53,AS52+D53,AS52)</f>
        <v>32</v>
      </c>
      <c r="AT53" s="8">
        <f>IF(AQ53,AT52-D53,AT52)</f>
        <v>1502.5000000000002</v>
      </c>
      <c r="AV53" s="17"/>
      <c r="AW53" s="9">
        <f>IF(IF(AV53,1,0),IF(IF(MOD((AW52+TIME(0,D53,0)),1)&gt;D$1,1,0),IF(IF(MOD((AW52+TIME(0,D53,0)),1)&lt;D$4,1,0),AW52+TIME(0,D53,0),(MOD(AW52+TIME(0,D53,0),1)-D$4)+D$1),"Under"),AW52)</f>
        <v>42685.345138888886</v>
      </c>
      <c r="AX53" s="8">
        <f>IF(AV53,AX52+D53,AX52)</f>
        <v>32</v>
      </c>
      <c r="AY53" s="17">
        <f>IF(AV53,AY52-D53,AY52)</f>
        <v>1502.5000000000002</v>
      </c>
      <c r="AZ53"/>
      <c r="BA53" s="17"/>
      <c r="BB53" s="9">
        <f>IF(IF(BA53,1,0),IF(IF(MOD((BB52+TIME(0,D53,0)),1)&gt;D$1,1,0),IF(IF(MOD((BB52+TIME(0,D53,0)),1)&lt;D$4,1,0),BB52+TIME(0,D53,0),(MOD(BB52+TIME(0,D53,0),1)-D$4)+D$1),"Under"),BB52)</f>
        <v>42685.345138888886</v>
      </c>
      <c r="BC53" s="7">
        <f>IF(BA53,BC52+D53,BC52)</f>
        <v>32</v>
      </c>
      <c r="BD53" s="17">
        <f>IF(BA53,BD52-D53,BD52)</f>
        <v>1502.5000000000002</v>
      </c>
      <c r="BE53"/>
    </row>
    <row r="54" spans="1:57" x14ac:dyDescent="0.2">
      <c r="A54" s="7">
        <f>'St5 Input'!A40</f>
        <v>0</v>
      </c>
      <c r="B54" s="7">
        <f>'St5 Input'!B40</f>
        <v>0</v>
      </c>
      <c r="C54" s="7">
        <f>'St5 Input'!C40</f>
        <v>0</v>
      </c>
      <c r="D54" s="7">
        <f>'St5 Input'!D40</f>
        <v>0</v>
      </c>
      <c r="E54" s="7">
        <f>'St5 Input'!E40</f>
        <v>0</v>
      </c>
      <c r="F54" s="9"/>
      <c r="G54" s="19"/>
      <c r="H54" s="17"/>
      <c r="I54" s="9">
        <f t="shared" si="12"/>
        <v>42685.345138888886</v>
      </c>
      <c r="J54" s="17">
        <f t="shared" si="13"/>
        <v>32</v>
      </c>
      <c r="K54" s="17">
        <f t="shared" si="14"/>
        <v>1502.5000000000002</v>
      </c>
      <c r="L54" s="19"/>
      <c r="M54" s="17"/>
      <c r="N54" s="9">
        <f t="shared" si="15"/>
        <v>42685.345138888886</v>
      </c>
      <c r="O54" s="17">
        <f t="shared" si="16"/>
        <v>32</v>
      </c>
      <c r="P54" s="17">
        <f t="shared" si="17"/>
        <v>1502.5000000000002</v>
      </c>
      <c r="Q54" s="22"/>
      <c r="R54" s="8"/>
      <c r="S54" s="9">
        <f>IF(IF(R54,1,0),IF(IF(MOD((S53+TIME(0,D54,0)),1)&gt;D$1,1,0),IF(IF(MOD((S53+TIME(0,D54,0)),1)&lt;D$4,1,0),S53+TIME(0,D54,0),(MOD(S53+TIME(0,D54,0),1)-D$4)+D$1),"Under"),S53)</f>
        <v>42685.345138888886</v>
      </c>
      <c r="T54" s="8">
        <f>IF(M54,O53+D54,O53)</f>
        <v>32</v>
      </c>
      <c r="U54" s="17">
        <f>IF(M54,P53-D54,P53)</f>
        <v>1502.5000000000002</v>
      </c>
      <c r="V54" s="22"/>
      <c r="W54" s="8"/>
      <c r="X54" s="9">
        <f>IF(IF(W54,1,0),IF(IF(MOD((X53+TIME(0,D54,0)),1)&gt;D$1,1,0),IF(IF(MOD((X53+TIME(0,D54,0)),1)&lt;D$4,1,0),X53+TIME(0,D54,0),(MOD(X53+TIME(0,D54,0),1)-D$4)+D$1),"Under"),X53)</f>
        <v>42685.345138888886</v>
      </c>
      <c r="Y54" s="8">
        <f>IF(M54,O53+D54,O53)</f>
        <v>32</v>
      </c>
      <c r="Z54" s="17">
        <f>IF(M54,P53-D54,P53)</f>
        <v>1502.5000000000002</v>
      </c>
      <c r="AA54" s="22"/>
      <c r="AB54" s="8"/>
      <c r="AC54" s="9">
        <f>IF(IF(AB54,1,0),IF(IF(MOD((AC53+TIME(0,D54,0)),1)&gt;D$1,1,0),IF(IF(MOD((AC53+TIME(0,D54,0)),1)&lt;D$4,1,0),AC53+TIME(0,D54,0),(MOD(AC53+TIME(0,D54,0),1)-D$4)+D$1),"Under"),AC53)</f>
        <v>42685.345138888886</v>
      </c>
      <c r="AD54" s="8">
        <f>IF(AB54,AD53+D54,AD53)</f>
        <v>32</v>
      </c>
      <c r="AE54" s="17">
        <f>IF(AB54,AE53-D54,AE53)</f>
        <v>1502.5000000000002</v>
      </c>
      <c r="AF54" s="22"/>
      <c r="AG54" s="8"/>
      <c r="AH54" s="9">
        <f>IF(IF(AG54,1,0),IF(IF(MOD((AH53+TIME(0,D54,0)),1)&gt;D$1,1,0),IF(IF(MOD((AH53+TIME(0,D54,0)),1)&lt;D$4,1,0),AH53+TIME(0,D54,0),(MOD(AH53+TIME(0,D54,0),1)-D$4)+D$1),"Under"),AH53)</f>
        <v>42685.345138888886</v>
      </c>
      <c r="AI54" s="8">
        <f>IF(AG54,AI53+D54,AI53)</f>
        <v>32</v>
      </c>
      <c r="AJ54" s="17">
        <f>IF(AG54,AJ53-D54,AJ53)</f>
        <v>1502.5000000000002</v>
      </c>
      <c r="AK54" s="19"/>
      <c r="AL54" s="8"/>
      <c r="AM54" s="23">
        <f>IF(IF(AL54,1,0),IF(IF(MOD((AM53+TIME(0,D54,0)),1)&gt;D$1,1,0),IF(IF(MOD((AM53+TIME(0,D54,0)),1)&lt;D$4,1,0),AM53+TIME(0,D54,0),(MOD(AM53+TIME(0,D54,0),1)-D$4)+D$1),"Under"),AM53)</f>
        <v>42685.345138888886</v>
      </c>
      <c r="AN54" s="8">
        <f>IF(AL54,AN53+D54,AN53)</f>
        <v>32</v>
      </c>
      <c r="AO54" s="8">
        <f>IF(AL54,AO53-#REF!,AO53)</f>
        <v>1506.5000000000002</v>
      </c>
      <c r="AP54" s="19"/>
      <c r="AQ54" s="8"/>
      <c r="AR54" s="9">
        <f>IF(IF(AQ54,1,0),IF(IF(MOD((AR53+TIME(0,D54,0)),1)&gt;D$1,1,0),IF(IF(MOD((AR53+TIME(0,D54,0)),1)&lt;D$4,1,0),AR53+TIME(0,D54,0),(MOD(AR53+TIME(0,D54,0),1)-D$4)+D$1),"Under"),AR53)</f>
        <v>42685.345138888886</v>
      </c>
      <c r="AS54" s="8">
        <f>IF(AQ54,AS53+D54,AS53)</f>
        <v>32</v>
      </c>
      <c r="AT54" s="8">
        <f>IF(AQ54,AT53-D54,AT53)</f>
        <v>1502.5000000000002</v>
      </c>
      <c r="AV54" s="17"/>
      <c r="AW54" s="9">
        <f>IF(IF(AV54,1,0),IF(IF(MOD((AW53+TIME(0,D54,0)),1)&gt;D$1,1,0),IF(IF(MOD((AW53+TIME(0,D54,0)),1)&lt;D$4,1,0),AW53+TIME(0,D54,0),(MOD(AW53+TIME(0,D54,0),1)-D$4)+D$1),"Under"),AW53)</f>
        <v>42685.345138888886</v>
      </c>
      <c r="AX54" s="8">
        <f>IF(AV54,AX53+D54,AX53)</f>
        <v>32</v>
      </c>
      <c r="AY54" s="17">
        <f>IF(AV54,AY53-D54,AY53)</f>
        <v>1502.5000000000002</v>
      </c>
      <c r="AZ54"/>
      <c r="BA54" s="17"/>
      <c r="BB54" s="9">
        <f>IF(IF(BA54,1,0),IF(IF(MOD((BB53+TIME(0,D54,0)),1)&gt;D$1,1,0),IF(IF(MOD((BB53+TIME(0,D54,0)),1)&lt;D$4,1,0),BB53+TIME(0,D54,0),(MOD(BB53+TIME(0,D54,0),1)-D$4)+D$1),"Under"),BB53)</f>
        <v>42685.345138888886</v>
      </c>
      <c r="BC54" s="7">
        <f>IF(BA54,BC53+D54,BC53)</f>
        <v>32</v>
      </c>
      <c r="BD54" s="17">
        <f>IF(BA54,BD53-D54,BD53)</f>
        <v>1502.5000000000002</v>
      </c>
      <c r="BE54"/>
    </row>
    <row r="55" spans="1:57" x14ac:dyDescent="0.2">
      <c r="A55" s="7">
        <f>'St5 Input'!A41</f>
        <v>0</v>
      </c>
      <c r="B55" s="7">
        <f>'St5 Input'!B41</f>
        <v>0</v>
      </c>
      <c r="C55" s="7">
        <f>'St5 Input'!C41</f>
        <v>0</v>
      </c>
      <c r="D55" s="7">
        <f>'St5 Input'!D41</f>
        <v>0</v>
      </c>
      <c r="E55" s="7">
        <f>'St5 Input'!E41</f>
        <v>0</v>
      </c>
      <c r="F55" s="9"/>
      <c r="G55" s="19"/>
      <c r="H55" s="17"/>
      <c r="I55" s="9">
        <f>IF(IF(H55,1,0),IF(IF(MOD((I54+TIME(0,D55,0)),1)&gt;D$1,1,0),IF(IF(MOD((I54+TIME(0,D55,0)),1)&lt;D$4,1,0),I54+TIME(0,D55,0),(MOD(I54+TIME(0,D55,0),1)-D$4)+D$1),"Under"),I54)</f>
        <v>42685.345138888886</v>
      </c>
      <c r="J55" s="17">
        <f t="shared" si="13"/>
        <v>32</v>
      </c>
      <c r="K55" s="17">
        <f t="shared" si="14"/>
        <v>1502.5000000000002</v>
      </c>
      <c r="L55" s="19"/>
      <c r="M55" s="17"/>
      <c r="N55" s="9">
        <f t="shared" si="15"/>
        <v>42685.345138888886</v>
      </c>
      <c r="O55" s="17">
        <f t="shared" si="16"/>
        <v>32</v>
      </c>
      <c r="P55" s="17">
        <f t="shared" si="17"/>
        <v>1502.5000000000002</v>
      </c>
      <c r="Q55" s="22"/>
      <c r="R55" s="8"/>
      <c r="S55" s="9">
        <f t="shared" ref="S55:S66" si="18">IF(IF(R55,1,0),IF(IF(MOD((S54+TIME(0,D55,0)),1)&gt;D$1,1,0),IF(IF(MOD((S54+TIME(0,D55,0)),1)&lt;D$4,1,0),S54+TIME(0,D55,0),(MOD(S54+TIME(0,D55,0),1)-D$4)+D$1),"Under"),S54)</f>
        <v>42685.345138888886</v>
      </c>
      <c r="T55" s="8">
        <f t="shared" ref="T55:T66" si="19">IF(M55,O54+D55,O54)</f>
        <v>32</v>
      </c>
      <c r="U55" s="17">
        <f t="shared" ref="U55:U66" si="20">IF(M55,P54-D55,P54)</f>
        <v>1502.5000000000002</v>
      </c>
      <c r="V55" s="22"/>
      <c r="W55" s="8"/>
      <c r="X55" s="9">
        <f>IF(IF(W55,1,0),IF(IF(MOD((X54+TIME(0,D55,0)),1)&gt;D$1,1,0),IF(IF(MOD((X54+TIME(0,D55,0)),1)&lt;D$4,1,0),X54+TIME(0,D55,0),(MOD(X54+TIME(0,D55,0),1)-D$4)+D$1),"Under"),X54)</f>
        <v>42685.345138888886</v>
      </c>
      <c r="Y55" s="8">
        <f>IF(M55,O54+D55,O54)</f>
        <v>32</v>
      </c>
      <c r="Z55" s="17">
        <f>IF(M55,P54-D55,P54)</f>
        <v>1502.5000000000002</v>
      </c>
      <c r="AA55" s="22"/>
      <c r="AB55" s="8"/>
      <c r="AC55" s="9">
        <f>IF(IF(AB55,1,0),IF(IF(MOD((AC54+TIME(0,D55,0)),1)&gt;D$1,1,0),IF(IF(MOD((AC54+TIME(0,D55,0)),1)&lt;D$4,1,0),AC54+TIME(0,D55,0),(MOD(AC54+TIME(0,D55,0),1)-D$4)+D$1),"Under"),AC54)</f>
        <v>42685.345138888886</v>
      </c>
      <c r="AD55" s="8">
        <f>IF(AB55,AD54+D55,AD54)</f>
        <v>32</v>
      </c>
      <c r="AE55" s="17">
        <f>IF(AB55,AE54-D55,AE54)</f>
        <v>1502.5000000000002</v>
      </c>
      <c r="AF55" s="22"/>
      <c r="AG55" s="8"/>
      <c r="AH55" s="9">
        <f>IF(IF(AG55,1,0),IF(IF(MOD((AH54+TIME(0,D55,0)),1)&gt;D$1,1,0),IF(IF(MOD((AH54+TIME(0,D55,0)),1)&lt;D$4,1,0),AH54+TIME(0,D55,0),(MOD(AH54+TIME(0,D55,0),1)-D$4)+D$1),"Under"),AH54)</f>
        <v>42685.345138888886</v>
      </c>
      <c r="AI55" s="8">
        <f>IF(AG55,AI54+D55,AI54)</f>
        <v>32</v>
      </c>
      <c r="AJ55" s="17">
        <f>IF(AG55,AJ54-D55,AJ54)</f>
        <v>1502.5000000000002</v>
      </c>
      <c r="AK55" s="19"/>
      <c r="AL55" s="8"/>
      <c r="AM55" s="23">
        <f>IF(IF(AL55,1,0),IF(IF(MOD((AM54+TIME(0,D55,0)),1)&gt;D$1,1,0),IF(IF(MOD((AM54+TIME(0,D55,0)),1)&lt;D$4,1,0),AM54+TIME(0,D55,0),(MOD(AM54+TIME(0,D55,0),1)-D$4)+D$1),"Under"),AM54)</f>
        <v>42685.345138888886</v>
      </c>
      <c r="AN55" s="8">
        <f t="shared" si="5"/>
        <v>32</v>
      </c>
      <c r="AO55" s="8">
        <f>IF(AL55,AO54-#REF!,AO54)</f>
        <v>1506.5000000000002</v>
      </c>
      <c r="AP55" s="19"/>
      <c r="AQ55" s="8"/>
      <c r="AR55" s="9">
        <f>IF(IF(AQ55,1,0),IF(IF(MOD((AR54+TIME(0,D55,0)),1)&gt;D$1,1,0),IF(IF(MOD((AR54+TIME(0,D55,0)),1)&lt;D$4,1,0),AR54+TIME(0,D55,0),(MOD(AR54+TIME(0,D55,0),1)-D$4)+D$1),"Under"),AR54)</f>
        <v>42685.345138888886</v>
      </c>
      <c r="AS55" s="8">
        <f>IF(AQ55,AS54+D55,AS54)</f>
        <v>32</v>
      </c>
      <c r="AT55" s="8">
        <f>IF(AQ55,AT54-D55,AT54)</f>
        <v>1502.5000000000002</v>
      </c>
      <c r="AV55" s="17"/>
      <c r="AW55" s="9">
        <f>IF(IF(AV55,1,0),IF(IF(MOD((AW54+TIME(0,D55,0)),1)&gt;D$1,1,0),IF(IF(MOD((AW54+TIME(0,D55,0)),1)&lt;D$4,1,0),AW54+TIME(0,D55,0),(MOD(AW54+TIME(0,D55,0),1)-D$4)+D$1),"Under"),AW54)</f>
        <v>42685.345138888886</v>
      </c>
      <c r="AX55" s="8">
        <f>IF(AV55,AX54+D55,AX54)</f>
        <v>32</v>
      </c>
      <c r="AY55" s="17">
        <f>IF(AV55,AY54-D55,AY54)</f>
        <v>1502.5000000000002</v>
      </c>
      <c r="AZ55"/>
      <c r="BA55" s="17"/>
      <c r="BB55" s="9">
        <f>IF(IF(BA55,1,0),IF(IF(MOD((BB54+TIME(0,D55,0)),1)&gt;D$1,1,0),IF(IF(MOD((BB54+TIME(0,D55,0)),1)&lt;D$4,1,0),BB54+TIME(0,D55,0),(MOD(BB54+TIME(0,D55,0),1)-D$4)+D$1),"Under"),BB54)</f>
        <v>42685.345138888886</v>
      </c>
      <c r="BC55" s="7">
        <f>IF(BA55,BC54+D55,BC54)</f>
        <v>32</v>
      </c>
      <c r="BD55" s="17">
        <f>IF(BA55,BD54-D55,BD54)</f>
        <v>1502.5000000000002</v>
      </c>
      <c r="BE55"/>
    </row>
    <row r="56" spans="1:57" x14ac:dyDescent="0.2">
      <c r="A56" s="7">
        <f>'St5 Input'!A42</f>
        <v>0</v>
      </c>
      <c r="B56" s="7">
        <f>'St5 Input'!B42</f>
        <v>0</v>
      </c>
      <c r="C56" s="7">
        <f>'St5 Input'!C42</f>
        <v>0</v>
      </c>
      <c r="D56" s="7">
        <f>'St5 Input'!D42</f>
        <v>0</v>
      </c>
      <c r="E56" s="7">
        <f>'St5 Input'!E42</f>
        <v>0</v>
      </c>
      <c r="F56" s="9"/>
      <c r="G56" s="19"/>
      <c r="H56" s="17"/>
      <c r="I56" s="9">
        <f>IF(IF(H56,1,0),IF(IF(MOD((I55+TIME(0,D56,0)),1)&gt;D$1,1,0),IF(IF(MOD((I55+TIME(0,D56,0)),1)&lt;D$4,1,0),I55+TIME(0,D56,0),(MOD(I55+TIME(0,D56,0),1)-D$4)+D$1),"Under"),I55)</f>
        <v>42685.345138888886</v>
      </c>
      <c r="J56" s="17">
        <f t="shared" si="13"/>
        <v>32</v>
      </c>
      <c r="K56" s="17">
        <f t="shared" si="14"/>
        <v>1502.5000000000002</v>
      </c>
      <c r="L56" s="19"/>
      <c r="M56" s="17"/>
      <c r="N56" s="9">
        <f t="shared" si="15"/>
        <v>42685.345138888886</v>
      </c>
      <c r="O56" s="17">
        <f t="shared" si="16"/>
        <v>32</v>
      </c>
      <c r="P56" s="17">
        <f t="shared" si="17"/>
        <v>1502.5000000000002</v>
      </c>
      <c r="Q56" s="22"/>
      <c r="R56" s="8"/>
      <c r="S56" s="9">
        <f t="shared" si="18"/>
        <v>42685.345138888886</v>
      </c>
      <c r="T56" s="8">
        <f t="shared" si="19"/>
        <v>32</v>
      </c>
      <c r="U56" s="17">
        <f t="shared" si="20"/>
        <v>1502.5000000000002</v>
      </c>
      <c r="V56" s="22"/>
      <c r="W56" s="8"/>
      <c r="X56" s="9">
        <f>IF(IF(W56,1,0),IF(IF(MOD((X55+TIME(0,D56,0)),1)&gt;D$1,1,0),IF(IF(MOD((X55+TIME(0,D56,0)),1)&lt;D$4,1,0),X55+TIME(0,D56,0),(MOD(X55+TIME(0,D56,0),1)-D$4)+D$1),"Under"),X55)</f>
        <v>42685.345138888886</v>
      </c>
      <c r="Y56" s="8">
        <f>IF(M56,O55+D56,O55)</f>
        <v>32</v>
      </c>
      <c r="Z56" s="17">
        <f>IF(M56,P55-D56,P55)</f>
        <v>1502.5000000000002</v>
      </c>
      <c r="AA56" s="22"/>
      <c r="AB56" s="8"/>
      <c r="AC56" s="9">
        <f>IF(IF(AB56,1,0),IF(IF(MOD((AC55+TIME(0,D56,0)),1)&gt;D$1,1,0),IF(IF(MOD((AC55+TIME(0,D56,0)),1)&lt;D$4,1,0),AC55+TIME(0,D56,0),(MOD(AC55+TIME(0,D56,0),1)-D$4)+D$1),"Under"),AC55)</f>
        <v>42685.345138888886</v>
      </c>
      <c r="AD56" s="8">
        <f>IF(AB56,AD55+D56,AD55)</f>
        <v>32</v>
      </c>
      <c r="AE56" s="17">
        <f>IF(AB56,AE55-D56,AE55)</f>
        <v>1502.5000000000002</v>
      </c>
      <c r="AF56" s="22"/>
      <c r="AG56" s="8"/>
      <c r="AH56" s="9">
        <f>IF(IF(AG56,1,0),IF(IF(MOD((AH55+TIME(0,D56,0)),1)&gt;D$1,1,0),IF(IF(MOD((AH55+TIME(0,D56,0)),1)&lt;D$4,1,0),AH55+TIME(0,D56,0),(MOD(AH55+TIME(0,D56,0),1)-D$4)+D$1),"Under"),AH55)</f>
        <v>42685.345138888886</v>
      </c>
      <c r="AI56" s="8">
        <f>IF(AG56,AI55+D56,AI55)</f>
        <v>32</v>
      </c>
      <c r="AJ56" s="17">
        <f>IF(AG56,AJ55-D56,AJ55)</f>
        <v>1502.5000000000002</v>
      </c>
      <c r="AK56" s="19"/>
      <c r="AL56" s="8"/>
      <c r="AM56" s="23">
        <f>IF(IF(AL56,1,0),IF(IF(MOD((AM55+TIME(0,D56,0)),1)&gt;D$1,1,0),IF(IF(MOD((AM55+TIME(0,D56,0)),1)&lt;D$4,1,0),AM55+TIME(0,D56,0),(MOD(AM55+TIME(0,D56,0),1)-D$4)+D$1),"Under"),AM55)</f>
        <v>42685.345138888886</v>
      </c>
      <c r="AN56" s="8">
        <f t="shared" si="5"/>
        <v>32</v>
      </c>
      <c r="AO56" s="8">
        <f>IF(AL56,AO55-#REF!,AO55)</f>
        <v>1506.5000000000002</v>
      </c>
      <c r="AP56" s="19"/>
      <c r="AQ56" s="8"/>
      <c r="AR56" s="9">
        <f>IF(IF(AQ56,1,0),IF(IF(MOD((AR55+TIME(0,D56,0)),1)&gt;D$1,1,0),IF(IF(MOD((AR55+TIME(0,D56,0)),1)&lt;D$4,1,0),AR55+TIME(0,D56,0),(MOD(AR55+TIME(0,D56,0),1)-D$4)+D$1),"Under"),AR55)</f>
        <v>42685.345138888886</v>
      </c>
      <c r="AS56" s="8">
        <f>IF(AQ56,AS55+D56,AS55)</f>
        <v>32</v>
      </c>
      <c r="AT56" s="8">
        <f>IF(AQ56,AT55-D56,AT55)</f>
        <v>1502.5000000000002</v>
      </c>
      <c r="AV56" s="17"/>
      <c r="AW56" s="9">
        <f>IF(IF(AV56,1,0),IF(IF(MOD((AW55+TIME(0,D56,0)),1)&gt;D$1,1,0),IF(IF(MOD((AW55+TIME(0,D56,0)),1)&lt;D$4,1,0),AW55+TIME(0,D56,0),(MOD(AW55+TIME(0,D56,0),1)-D$4)+D$1),"Under"),AW55)</f>
        <v>42685.345138888886</v>
      </c>
      <c r="AX56" s="8">
        <f>IF(AV56,AX55+D56,AX55)</f>
        <v>32</v>
      </c>
      <c r="AY56" s="17">
        <f>IF(AV56,AY55-D56,AY55)</f>
        <v>1502.5000000000002</v>
      </c>
      <c r="AZ56"/>
      <c r="BA56" s="17"/>
      <c r="BB56" s="9">
        <f>IF(IF(BA56,1,0),IF(IF(MOD((BB55+TIME(0,D56,0)),1)&gt;D$1,1,0),IF(IF(MOD((BB55+TIME(0,D56,0)),1)&lt;D$4,1,0),BB55+TIME(0,D56,0),(MOD(BB55+TIME(0,D56,0),1)-D$4)+D$1),"Under"),BB55)</f>
        <v>42685.345138888886</v>
      </c>
      <c r="BC56" s="7">
        <f>IF(BA56,BC55+D56,BC55)</f>
        <v>32</v>
      </c>
      <c r="BD56" s="17">
        <f>IF(BA56,BD55-D56,BD55)</f>
        <v>1502.5000000000002</v>
      </c>
      <c r="BE56"/>
    </row>
    <row r="57" spans="1:57" x14ac:dyDescent="0.2">
      <c r="A57" s="7">
        <f>'St5 Input'!A43</f>
        <v>0</v>
      </c>
      <c r="B57" s="7">
        <f>'St5 Input'!B43</f>
        <v>0</v>
      </c>
      <c r="C57" s="7">
        <f>'St5 Input'!C43</f>
        <v>0</v>
      </c>
      <c r="D57" s="7">
        <f>'St5 Input'!D43</f>
        <v>0</v>
      </c>
      <c r="E57" s="7">
        <f>'St5 Input'!E43</f>
        <v>0</v>
      </c>
      <c r="F57" s="9"/>
      <c r="G57" s="19"/>
      <c r="H57" s="17"/>
      <c r="I57" s="9">
        <f t="shared" si="12"/>
        <v>42685.345138888886</v>
      </c>
      <c r="J57" s="17">
        <f t="shared" si="13"/>
        <v>32</v>
      </c>
      <c r="K57" s="17">
        <f t="shared" si="14"/>
        <v>1502.5000000000002</v>
      </c>
      <c r="L57" s="19"/>
      <c r="M57" s="17"/>
      <c r="N57" s="9">
        <f t="shared" si="15"/>
        <v>42685.345138888886</v>
      </c>
      <c r="O57" s="17">
        <f t="shared" si="16"/>
        <v>32</v>
      </c>
      <c r="P57" s="17">
        <f t="shared" si="17"/>
        <v>1502.5000000000002</v>
      </c>
      <c r="Q57" s="22"/>
      <c r="R57" s="8"/>
      <c r="S57" s="9">
        <f t="shared" si="18"/>
        <v>42685.345138888886</v>
      </c>
      <c r="T57" s="8">
        <f t="shared" si="19"/>
        <v>32</v>
      </c>
      <c r="U57" s="17">
        <f t="shared" si="20"/>
        <v>1502.5000000000002</v>
      </c>
      <c r="V57" s="22"/>
      <c r="W57" s="8"/>
      <c r="X57" s="9">
        <f>IF(IF(W57,1,0),IF(IF(MOD((X56+TIME(0,D57,0)),1)&gt;D$1,1,0),IF(IF(MOD((X56+TIME(0,D57,0)),1)&lt;D$4,1,0),X56+TIME(0,D57,0),(MOD(X56+TIME(0,D57,0),1)-D$4)+D$1),"Under"),X56)</f>
        <v>42685.345138888886</v>
      </c>
      <c r="Y57" s="8">
        <f>IF(M57,O56+D57,O56)</f>
        <v>32</v>
      </c>
      <c r="Z57" s="17">
        <f>IF(M57,P56-D57,P56)</f>
        <v>1502.5000000000002</v>
      </c>
      <c r="AA57" s="22"/>
      <c r="AB57" s="8"/>
      <c r="AC57" s="9">
        <f>IF(IF(AB57,1,0),IF(IF(MOD((AC56+TIME(0,D57,0)),1)&gt;D$1,1,0),IF(IF(MOD((AC56+TIME(0,D57,0)),1)&lt;D$4,1,0),AC56+TIME(0,D57,0),(MOD(AC56+TIME(0,D57,0),1)-D$4)+D$1),"Under"),AC56)</f>
        <v>42685.345138888886</v>
      </c>
      <c r="AD57" s="8">
        <f>IF(AB57,AD56+D57,AD56)</f>
        <v>32</v>
      </c>
      <c r="AE57" s="17">
        <f>IF(AB57,AE56-D57,AE56)</f>
        <v>1502.5000000000002</v>
      </c>
      <c r="AF57" s="22"/>
      <c r="AG57" s="8"/>
      <c r="AH57" s="9">
        <f>IF(IF(AG57,1,0),IF(IF(MOD((AH56+TIME(0,D57,0)),1)&gt;D$1,1,0),IF(IF(MOD((AH56+TIME(0,D57,0)),1)&lt;D$4,1,0),AH56+TIME(0,D57,0),(MOD(AH56+TIME(0,D57,0),1)-D$4)+D$1),"Under"),AH56)</f>
        <v>42685.345138888886</v>
      </c>
      <c r="AI57" s="8">
        <f>IF(AG57,AI56+D57,AI56)</f>
        <v>32</v>
      </c>
      <c r="AJ57" s="17">
        <f>IF(AG57,AJ56-D57,AJ56)</f>
        <v>1502.5000000000002</v>
      </c>
      <c r="AK57" s="19"/>
      <c r="AL57" s="8"/>
      <c r="AM57" s="23">
        <f>IF(IF(AL57,1,0),IF(IF(MOD((AM56+TIME(0,D57,0)),1)&gt;D$1,1,0),IF(IF(MOD((AM56+TIME(0,D57,0)),1)&lt;D$4,1,0),AM56+TIME(0,D57,0),(MOD(AM56+TIME(0,D57,0),1)-D$4)+D$1),"Under"),AM56)</f>
        <v>42685.345138888886</v>
      </c>
      <c r="AN57" s="8">
        <f t="shared" si="5"/>
        <v>32</v>
      </c>
      <c r="AO57" s="8">
        <f>IF(AL57,AO56-#REF!,AO56)</f>
        <v>1506.5000000000002</v>
      </c>
      <c r="AP57" s="19"/>
      <c r="AQ57" s="8"/>
      <c r="AR57" s="9">
        <f>IF(IF(AQ57,1,0),IF(IF(MOD((AR56+TIME(0,D57,0)),1)&gt;D$1,1,0),IF(IF(MOD((AR56+TIME(0,D57,0)),1)&lt;D$4,1,0),AR56+TIME(0,D57,0),(MOD(AR56+TIME(0,D57,0),1)-D$4)+D$1),"Under"),AR56)</f>
        <v>42685.345138888886</v>
      </c>
      <c r="AS57" s="8">
        <f>IF(AQ57,AS56+D57,AS56)</f>
        <v>32</v>
      </c>
      <c r="AT57" s="8">
        <f>IF(AQ57,AT56-D57,AT56)</f>
        <v>1502.5000000000002</v>
      </c>
      <c r="AV57" s="17"/>
      <c r="AW57" s="9">
        <f>IF(IF(AV57,1,0),IF(IF(MOD((AW56+TIME(0,D57,0)),1)&gt;D$1,1,0),IF(IF(MOD((AW56+TIME(0,D57,0)),1)&lt;D$4,1,0),AW56+TIME(0,D57,0),(MOD(AW56+TIME(0,D57,0),1)-D$4)+D$1),"Under"),AW56)</f>
        <v>42685.345138888886</v>
      </c>
      <c r="AX57" s="8">
        <f>IF(AV57,AX56+D57,AX56)</f>
        <v>32</v>
      </c>
      <c r="AY57" s="17">
        <f>IF(AV57,AY56-D57,AY56)</f>
        <v>1502.5000000000002</v>
      </c>
      <c r="AZ57"/>
      <c r="BA57" s="17"/>
      <c r="BB57" s="9">
        <f>IF(IF(BA57,1,0),IF(IF(MOD((BB56+TIME(0,D57,0)),1)&gt;D$1,1,0),IF(IF(MOD((BB56+TIME(0,D57,0)),1)&lt;D$4,1,0),BB56+TIME(0,D57,0),(MOD(BB56+TIME(0,D57,0),1)-D$4)+D$1),"Under"),BB56)</f>
        <v>42685.345138888886</v>
      </c>
      <c r="BC57" s="7">
        <f>IF(BA57,BC56+D57,BC56)</f>
        <v>32</v>
      </c>
      <c r="BD57" s="17">
        <f>IF(BA57,BD56-D57,BD56)</f>
        <v>1502.5000000000002</v>
      </c>
      <c r="BE57"/>
    </row>
    <row r="58" spans="1:57" x14ac:dyDescent="0.2">
      <c r="A58" s="7">
        <f>'St5 Input'!A44</f>
        <v>0</v>
      </c>
      <c r="B58" s="7">
        <f>'St5 Input'!B44</f>
        <v>0</v>
      </c>
      <c r="C58" s="7">
        <f>'St5 Input'!C44</f>
        <v>0</v>
      </c>
      <c r="D58" s="7">
        <f>'St5 Input'!D44</f>
        <v>0</v>
      </c>
      <c r="E58" s="7">
        <f>'St5 Input'!E44</f>
        <v>0</v>
      </c>
      <c r="F58" s="9"/>
      <c r="G58" s="19"/>
      <c r="H58" s="17"/>
      <c r="I58" s="9">
        <f t="shared" si="12"/>
        <v>42685.345138888886</v>
      </c>
      <c r="J58" s="17">
        <f t="shared" si="13"/>
        <v>32</v>
      </c>
      <c r="K58" s="17">
        <f t="shared" si="14"/>
        <v>1502.5000000000002</v>
      </c>
      <c r="L58" s="19"/>
      <c r="M58" s="17"/>
      <c r="N58" s="9">
        <f t="shared" si="15"/>
        <v>42685.345138888886</v>
      </c>
      <c r="O58" s="17">
        <f t="shared" si="16"/>
        <v>32</v>
      </c>
      <c r="P58" s="17">
        <f t="shared" si="17"/>
        <v>1502.5000000000002</v>
      </c>
      <c r="Q58" s="22"/>
      <c r="R58" s="8"/>
      <c r="S58" s="9">
        <f t="shared" si="18"/>
        <v>42685.345138888886</v>
      </c>
      <c r="T58" s="8">
        <f t="shared" si="19"/>
        <v>32</v>
      </c>
      <c r="U58" s="17">
        <f t="shared" si="20"/>
        <v>1502.5000000000002</v>
      </c>
      <c r="V58" s="22"/>
      <c r="W58" s="8"/>
      <c r="X58" s="9">
        <f>IF(IF(W58,1,0),IF(IF(MOD((X57+TIME(0,D58,0)),1)&gt;D$1,1,0),IF(IF(MOD((X57+TIME(0,D58,0)),1)&lt;D$4,1,0),X57+TIME(0,D58,0),(MOD(X57+TIME(0,D58,0),1)-D$4)+D$1),"Under"),X57)</f>
        <v>42685.345138888886</v>
      </c>
      <c r="Y58" s="8">
        <f>IF(M58,O57+D58,O57)</f>
        <v>32</v>
      </c>
      <c r="Z58" s="17">
        <f>IF(M58,P57-D58,P57)</f>
        <v>1502.5000000000002</v>
      </c>
      <c r="AA58" s="22"/>
      <c r="AB58" s="8"/>
      <c r="AC58" s="9">
        <f>IF(IF(AB58,1,0),IF(IF(MOD((AC57+TIME(0,D58,0)),1)&gt;D$1,1,0),IF(IF(MOD((AC57+TIME(0,D58,0)),1)&lt;D$4,1,0),AC57+TIME(0,D58,0),(MOD(AC57+TIME(0,D58,0),1)-D$4)+D$1),"Under"),AC57)</f>
        <v>42685.345138888886</v>
      </c>
      <c r="AD58" s="8">
        <f>IF(AB58,AD57+D58,AD57)</f>
        <v>32</v>
      </c>
      <c r="AE58" s="17">
        <f>IF(AB58,AE57-D58,AE57)</f>
        <v>1502.5000000000002</v>
      </c>
      <c r="AF58" s="22"/>
      <c r="AG58" s="8"/>
      <c r="AH58" s="9">
        <f>IF(IF(AG58,1,0),IF(IF(MOD((AH57+TIME(0,D58,0)),1)&gt;D$1,1,0),IF(IF(MOD((AH57+TIME(0,D58,0)),1)&lt;D$4,1,0),AH57+TIME(0,D58,0),(MOD(AH57+TIME(0,D58,0),1)-D$4)+D$1),"Under"),AH57)</f>
        <v>42685.345138888886</v>
      </c>
      <c r="AI58" s="8">
        <f>IF(AG58,AI57+D58,AI57)</f>
        <v>32</v>
      </c>
      <c r="AJ58" s="17">
        <f>IF(AG58,AJ57-D58,AJ57)</f>
        <v>1502.5000000000002</v>
      </c>
      <c r="AK58" s="19"/>
      <c r="AL58" s="8"/>
      <c r="AM58" s="23">
        <f>IF(IF(AL58,1,0),IF(IF(MOD((AM57+TIME(0,D58,0)),1)&gt;D$1,1,0),IF(IF(MOD((AM57+TIME(0,D58,0)),1)&lt;D$4,1,0),AM57+TIME(0,D58,0),(MOD(AM57+TIME(0,D58,0),1)-D$4)+D$1),"Under"),AM57)</f>
        <v>42685.345138888886</v>
      </c>
      <c r="AN58" s="8">
        <f t="shared" si="5"/>
        <v>32</v>
      </c>
      <c r="AO58" s="8">
        <f>IF(AL58,AO57-#REF!,AO57)</f>
        <v>1506.5000000000002</v>
      </c>
      <c r="AP58" s="19"/>
      <c r="AQ58" s="8"/>
      <c r="AR58" s="9">
        <f>IF(IF(AQ58,1,0),IF(IF(MOD((AR57+TIME(0,D58,0)),1)&gt;D$1,1,0),IF(IF(MOD((AR57+TIME(0,D58,0)),1)&lt;D$4,1,0),AR57+TIME(0,D58,0),(MOD(AR57+TIME(0,D58,0),1)-D$4)+D$1),"Under"),AR57)</f>
        <v>42685.345138888886</v>
      </c>
      <c r="AS58" s="8">
        <f>IF(AQ58,AS57+D58,AS57)</f>
        <v>32</v>
      </c>
      <c r="AT58" s="8">
        <f>IF(AQ58,AT57-D58,AT57)</f>
        <v>1502.5000000000002</v>
      </c>
      <c r="AV58" s="17"/>
      <c r="AW58" s="9">
        <f>IF(IF(AV58,1,0),IF(IF(MOD((AW57+TIME(0,D58,0)),1)&gt;D$1,1,0),IF(IF(MOD((AW57+TIME(0,D58,0)),1)&lt;D$4,1,0),AW57+TIME(0,D58,0),(MOD(AW57+TIME(0,D58,0),1)-D$4)+D$1),"Under"),AW57)</f>
        <v>42685.345138888886</v>
      </c>
      <c r="AX58" s="8">
        <f>IF(AV58,AX57+D58,AX57)</f>
        <v>32</v>
      </c>
      <c r="AY58" s="17">
        <f>IF(AV58,AY57-D58,AY57)</f>
        <v>1502.5000000000002</v>
      </c>
      <c r="AZ58"/>
      <c r="BA58" s="17"/>
      <c r="BB58" s="9">
        <f>IF(IF(BA58,1,0),IF(IF(MOD((BB57+TIME(0,D58,0)),1)&gt;D$1,1,0),IF(IF(MOD((BB57+TIME(0,D58,0)),1)&lt;D$4,1,0),BB57+TIME(0,D58,0),(MOD(BB57+TIME(0,D58,0),1)-D$4)+D$1),"Under"),BB57)</f>
        <v>42685.345138888886</v>
      </c>
      <c r="BC58" s="7">
        <f>IF(BA58,BC57+D58,BC57)</f>
        <v>32</v>
      </c>
      <c r="BD58" s="17">
        <f>IF(BA58,BD57-D58,BD57)</f>
        <v>1502.5000000000002</v>
      </c>
      <c r="BE58"/>
    </row>
    <row r="59" spans="1:57" x14ac:dyDescent="0.2">
      <c r="A59" s="7">
        <f>'St5 Input'!A45</f>
        <v>0</v>
      </c>
      <c r="B59" s="7">
        <f>'St5 Input'!B45</f>
        <v>0</v>
      </c>
      <c r="C59" s="7">
        <f>'St5 Input'!C45</f>
        <v>0</v>
      </c>
      <c r="D59" s="7">
        <f>'St5 Input'!D45</f>
        <v>0</v>
      </c>
      <c r="E59" s="7">
        <f>'St5 Input'!E45</f>
        <v>0</v>
      </c>
      <c r="F59" s="9"/>
      <c r="G59" s="19"/>
      <c r="H59" s="17"/>
      <c r="I59" s="9">
        <f t="shared" si="12"/>
        <v>42685.345138888886</v>
      </c>
      <c r="J59" s="17">
        <f t="shared" si="13"/>
        <v>32</v>
      </c>
      <c r="K59" s="17">
        <f t="shared" si="14"/>
        <v>1502.5000000000002</v>
      </c>
      <c r="L59" s="19"/>
      <c r="M59" s="17"/>
      <c r="N59" s="9">
        <f t="shared" si="15"/>
        <v>42685.345138888886</v>
      </c>
      <c r="O59" s="17">
        <f t="shared" si="16"/>
        <v>32</v>
      </c>
      <c r="P59" s="17">
        <f t="shared" si="17"/>
        <v>1502.5000000000002</v>
      </c>
      <c r="Q59" s="22"/>
      <c r="R59" s="8"/>
      <c r="S59" s="9">
        <f t="shared" si="18"/>
        <v>42685.345138888886</v>
      </c>
      <c r="T59" s="8">
        <f t="shared" si="19"/>
        <v>32</v>
      </c>
      <c r="U59" s="17">
        <f t="shared" si="20"/>
        <v>1502.5000000000002</v>
      </c>
      <c r="V59" s="22"/>
      <c r="W59" s="8"/>
      <c r="X59" s="9">
        <f>IF(IF(W59,1,0),IF(IF(MOD((X58+TIME(0,D59,0)),1)&gt;D$1,1,0),IF(IF(MOD((X58+TIME(0,D59,0)),1)&lt;D$4,1,0),X58+TIME(0,D59,0),(MOD(X58+TIME(0,D59,0),1)-D$4)+D$1),"Under"),X58)</f>
        <v>42685.345138888886</v>
      </c>
      <c r="Y59" s="8">
        <f>IF(M59,O58+D59,O58)</f>
        <v>32</v>
      </c>
      <c r="Z59" s="17">
        <f>IF(M59,P58-D59,P58)</f>
        <v>1502.5000000000002</v>
      </c>
      <c r="AA59" s="22"/>
      <c r="AB59" s="8"/>
      <c r="AC59" s="9">
        <f>IF(IF(AB59,1,0),IF(IF(MOD((AC58+TIME(0,D59,0)),1)&gt;D$1,1,0),IF(IF(MOD((AC58+TIME(0,D59,0)),1)&lt;D$4,1,0),AC58+TIME(0,D59,0),(MOD(AC58+TIME(0,D59,0),1)-D$4)+D$1),"Under"),AC58)</f>
        <v>42685.345138888886</v>
      </c>
      <c r="AD59" s="8">
        <f>IF(AB59,AD58+D59,AD58)</f>
        <v>32</v>
      </c>
      <c r="AE59" s="17">
        <f>IF(AB59,AE58-D59,AE58)</f>
        <v>1502.5000000000002</v>
      </c>
      <c r="AF59" s="22"/>
      <c r="AG59" s="8"/>
      <c r="AH59" s="9">
        <f>IF(IF(AG59,1,0),IF(IF(MOD((AH58+TIME(0,D59,0)),1)&gt;D$1,1,0),IF(IF(MOD((AH58+TIME(0,D59,0)),1)&lt;D$4,1,0),AH58+TIME(0,D59,0),(MOD(AH58+TIME(0,D59,0),1)-D$4)+D$1),"Under"),AH58)</f>
        <v>42685.345138888886</v>
      </c>
      <c r="AI59" s="8">
        <f>IF(AG59,AI58+D59,AI58)</f>
        <v>32</v>
      </c>
      <c r="AJ59" s="17">
        <f>IF(AG59,AJ58-D59,AJ58)</f>
        <v>1502.5000000000002</v>
      </c>
      <c r="AK59" s="19"/>
      <c r="AL59" s="8"/>
      <c r="AM59" s="23">
        <f>IF(IF(AL59,1,0),IF(IF(MOD((AM58+TIME(0,D59,0)),1)&gt;D$1,1,0),IF(IF(MOD((AM58+TIME(0,D59,0)),1)&lt;D$4,1,0),AM58+TIME(0,D59,0),(MOD(AM58+TIME(0,D59,0),1)-D$4)+D$1),"Under"),AM58)</f>
        <v>42685.345138888886</v>
      </c>
      <c r="AN59" s="8">
        <f t="shared" si="5"/>
        <v>32</v>
      </c>
      <c r="AO59" s="8">
        <f>IF(AL59,AO58-#REF!,AO58)</f>
        <v>1506.5000000000002</v>
      </c>
      <c r="AP59" s="19"/>
      <c r="AQ59" s="8"/>
      <c r="AR59" s="9">
        <f>IF(IF(AQ59,1,0),IF(IF(MOD((AR58+TIME(0,D59,0)),1)&gt;D$1,1,0),IF(IF(MOD((AR58+TIME(0,D59,0)),1)&lt;D$4,1,0),AR58+TIME(0,D59,0),(MOD(AR58+TIME(0,D59,0),1)-D$4)+D$1),"Under"),AR58)</f>
        <v>42685.345138888886</v>
      </c>
      <c r="AS59" s="8">
        <f>IF(AQ59,AS58+D59,AS58)</f>
        <v>32</v>
      </c>
      <c r="AT59" s="8">
        <f>IF(AQ59,AT58-D59,AT58)</f>
        <v>1502.5000000000002</v>
      </c>
      <c r="AV59" s="17"/>
      <c r="AW59" s="9">
        <f>IF(IF(AV59,1,0),IF(IF(MOD((AW58+TIME(0,D59,0)),1)&gt;D$1,1,0),IF(IF(MOD((AW58+TIME(0,D59,0)),1)&lt;D$4,1,0),AW58+TIME(0,D59,0),(MOD(AW58+TIME(0,D59,0),1)-D$4)+D$1),"Under"),AW58)</f>
        <v>42685.345138888886</v>
      </c>
      <c r="AX59" s="8">
        <f>IF(AV59,AX58+D59,AX58)</f>
        <v>32</v>
      </c>
      <c r="AY59" s="17">
        <f>IF(AV59,AY58-D59,AY58)</f>
        <v>1502.5000000000002</v>
      </c>
      <c r="AZ59"/>
      <c r="BA59" s="17"/>
      <c r="BB59" s="9">
        <f>IF(IF(BA59,1,0),IF(IF(MOD((BB58+TIME(0,D59,0)),1)&gt;D$1,1,0),IF(IF(MOD((BB58+TIME(0,D59,0)),1)&lt;D$4,1,0),BB58+TIME(0,D59,0),(MOD(BB58+TIME(0,D59,0),1)-D$4)+D$1),"Under"),BB58)</f>
        <v>42685.345138888886</v>
      </c>
      <c r="BC59" s="7">
        <f>IF(BA59,BC58+D59,BC58)</f>
        <v>32</v>
      </c>
      <c r="BD59" s="17">
        <f>IF(BA59,BD58-D59,BD58)</f>
        <v>1502.5000000000002</v>
      </c>
      <c r="BE59"/>
    </row>
    <row r="60" spans="1:57" x14ac:dyDescent="0.2">
      <c r="A60" s="7">
        <f>'St5 Input'!A46</f>
        <v>0</v>
      </c>
      <c r="B60" s="7">
        <f>'St5 Input'!B46</f>
        <v>0</v>
      </c>
      <c r="C60" s="7">
        <f>'St5 Input'!C46</f>
        <v>0</v>
      </c>
      <c r="D60" s="7">
        <f>'St5 Input'!D46</f>
        <v>0</v>
      </c>
      <c r="E60" s="7">
        <f>'St5 Input'!E46</f>
        <v>0</v>
      </c>
      <c r="F60" s="9"/>
      <c r="G60" s="19"/>
      <c r="H60" s="17"/>
      <c r="I60" s="9">
        <f t="shared" si="12"/>
        <v>42685.345138888886</v>
      </c>
      <c r="J60" s="17">
        <f t="shared" si="13"/>
        <v>32</v>
      </c>
      <c r="K60" s="17">
        <f t="shared" si="14"/>
        <v>1502.5000000000002</v>
      </c>
      <c r="L60" s="19"/>
      <c r="M60" s="17"/>
      <c r="N60" s="9">
        <f t="shared" si="15"/>
        <v>42685.345138888886</v>
      </c>
      <c r="O60" s="17">
        <f t="shared" si="16"/>
        <v>32</v>
      </c>
      <c r="P60" s="17">
        <f t="shared" si="17"/>
        <v>1502.5000000000002</v>
      </c>
      <c r="Q60" s="22"/>
      <c r="R60" s="8"/>
      <c r="S60" s="9">
        <f t="shared" si="18"/>
        <v>42685.345138888886</v>
      </c>
      <c r="T60" s="8">
        <f t="shared" si="19"/>
        <v>32</v>
      </c>
      <c r="U60" s="17">
        <f t="shared" si="20"/>
        <v>1502.5000000000002</v>
      </c>
      <c r="V60" s="22"/>
      <c r="W60" s="8"/>
      <c r="X60" s="9">
        <f>IF(IF(W60,1,0),IF(IF(MOD((X59+TIME(0,D60,0)),1)&gt;D$1,1,0),IF(IF(MOD((X59+TIME(0,D60,0)),1)&lt;D$4,1,0),X59+TIME(0,D60,0),(MOD(X59+TIME(0,D60,0),1)-D$4)+D$1),"Under"),X59)</f>
        <v>42685.345138888886</v>
      </c>
      <c r="Y60" s="8">
        <f>IF(M60,O59+D60,O59)</f>
        <v>32</v>
      </c>
      <c r="Z60" s="17">
        <f>IF(M60,P59-D60,P59)</f>
        <v>1502.5000000000002</v>
      </c>
      <c r="AA60" s="22"/>
      <c r="AB60" s="8"/>
      <c r="AC60" s="9">
        <f>IF(IF(AB60,1,0),IF(IF(MOD((AC59+TIME(0,D60,0)),1)&gt;D$1,1,0),IF(IF(MOD((AC59+TIME(0,D60,0)),1)&lt;D$4,1,0),AC59+TIME(0,D60,0),(MOD(AC59+TIME(0,D60,0),1)-D$4)+D$1),"Under"),AC59)</f>
        <v>42685.345138888886</v>
      </c>
      <c r="AD60" s="8">
        <f>IF(AB60,AD59+D60,AD59)</f>
        <v>32</v>
      </c>
      <c r="AE60" s="17">
        <f>IF(AB60,AE59-D60,AE59)</f>
        <v>1502.5000000000002</v>
      </c>
      <c r="AF60" s="22"/>
      <c r="AG60" s="8"/>
      <c r="AH60" s="9">
        <f>IF(IF(AG60,1,0),IF(IF(MOD((AH59+TIME(0,D60,0)),1)&gt;D$1,1,0),IF(IF(MOD((AH59+TIME(0,D60,0)),1)&lt;D$4,1,0),AH59+TIME(0,D60,0),(MOD(AH59+TIME(0,D60,0),1)-D$4)+D$1),"Under"),AH59)</f>
        <v>42685.345138888886</v>
      </c>
      <c r="AI60" s="8">
        <f>IF(AG60,AI59+D60,AI59)</f>
        <v>32</v>
      </c>
      <c r="AJ60" s="17">
        <f>IF(AG60,AJ59-D60,AJ59)</f>
        <v>1502.5000000000002</v>
      </c>
      <c r="AK60" s="19"/>
      <c r="AL60" s="8"/>
      <c r="AM60" s="23">
        <f>IF(IF(AL60,1,0),IF(IF(MOD((AM59+TIME(0,D60,0)),1)&gt;D$1,1,0),IF(IF(MOD((AM59+TIME(0,D60,0)),1)&lt;D$4,1,0),AM59+TIME(0,D60,0),(MOD(AM59+TIME(0,D60,0),1)-D$4)+D$1),"Under"),AM59)</f>
        <v>42685.345138888886</v>
      </c>
      <c r="AN60" s="8">
        <f t="shared" si="5"/>
        <v>32</v>
      </c>
      <c r="AO60" s="8">
        <f>IF(AL60,AO59-#REF!,AO59)</f>
        <v>1506.5000000000002</v>
      </c>
      <c r="AP60" s="19"/>
      <c r="AQ60" s="8"/>
      <c r="AR60" s="9">
        <f>IF(IF(AQ60,1,0),IF(IF(MOD((AR59+TIME(0,D60,0)),1)&gt;D$1,1,0),IF(IF(MOD((AR59+TIME(0,D60,0)),1)&lt;D$4,1,0),AR59+TIME(0,D60,0),(MOD(AR59+TIME(0,D60,0),1)-D$4)+D$1),"Under"),AR59)</f>
        <v>42685.345138888886</v>
      </c>
      <c r="AS60" s="8">
        <f>IF(AQ60,AS59+D60,AS59)</f>
        <v>32</v>
      </c>
      <c r="AT60" s="8">
        <f>IF(AQ60,AT59-D60,AT59)</f>
        <v>1502.5000000000002</v>
      </c>
      <c r="AV60" s="17"/>
      <c r="AW60" s="9">
        <f>IF(IF(AV60,1,0),IF(IF(MOD((AW59+TIME(0,D60,0)),1)&gt;D$1,1,0),IF(IF(MOD((AW59+TIME(0,D60,0)),1)&lt;D$4,1,0),AW59+TIME(0,D60,0),(MOD(AW59+TIME(0,D60,0),1)-D$4)+D$1),"Under"),AW59)</f>
        <v>42685.345138888886</v>
      </c>
      <c r="AX60" s="8">
        <f>IF(AV60,AX59+D60,AX59)</f>
        <v>32</v>
      </c>
      <c r="AY60" s="17">
        <f>IF(AV60,AY59-D60,AY59)</f>
        <v>1502.5000000000002</v>
      </c>
      <c r="AZ60"/>
      <c r="BA60" s="17"/>
      <c r="BB60" s="9">
        <f>IF(IF(BA60,1,0),IF(IF(MOD((BB59+TIME(0,D60,0)),1)&gt;D$1,1,0),IF(IF(MOD((BB59+TIME(0,D60,0)),1)&lt;D$4,1,0),BB59+TIME(0,D60,0),(MOD(BB59+TIME(0,D60,0),1)-D$4)+D$1),"Under"),BB59)</f>
        <v>42685.345138888886</v>
      </c>
      <c r="BC60" s="7">
        <f>IF(BA60,BC59+D60,BC59)</f>
        <v>32</v>
      </c>
      <c r="BD60" s="17">
        <f>IF(BA60,BD59-D60,BD59)</f>
        <v>1502.5000000000002</v>
      </c>
      <c r="BE60"/>
    </row>
    <row r="61" spans="1:57" x14ac:dyDescent="0.2">
      <c r="A61" s="7">
        <f>'St5 Input'!A47</f>
        <v>0</v>
      </c>
      <c r="B61" s="7">
        <f>'St5 Input'!B47</f>
        <v>0</v>
      </c>
      <c r="C61" s="7">
        <f>'St5 Input'!C47</f>
        <v>0</v>
      </c>
      <c r="D61" s="7">
        <f>'St5 Input'!D47</f>
        <v>0</v>
      </c>
      <c r="E61" s="7">
        <f>'St5 Input'!E47</f>
        <v>0</v>
      </c>
      <c r="F61" s="9"/>
      <c r="G61" s="19"/>
      <c r="H61" s="17"/>
      <c r="I61" s="9">
        <f t="shared" si="12"/>
        <v>42685.345138888886</v>
      </c>
      <c r="J61" s="17">
        <f t="shared" si="13"/>
        <v>32</v>
      </c>
      <c r="K61" s="17">
        <f t="shared" si="14"/>
        <v>1502.5000000000002</v>
      </c>
      <c r="L61" s="19"/>
      <c r="M61" s="17"/>
      <c r="N61" s="9">
        <f t="shared" si="15"/>
        <v>42685.345138888886</v>
      </c>
      <c r="O61" s="17">
        <f t="shared" si="16"/>
        <v>32</v>
      </c>
      <c r="P61" s="17">
        <f t="shared" si="17"/>
        <v>1502.5000000000002</v>
      </c>
      <c r="Q61" s="22"/>
      <c r="R61" s="8"/>
      <c r="S61" s="9">
        <f t="shared" si="18"/>
        <v>42685.345138888886</v>
      </c>
      <c r="T61" s="8">
        <f t="shared" si="19"/>
        <v>32</v>
      </c>
      <c r="U61" s="17">
        <f t="shared" si="20"/>
        <v>1502.5000000000002</v>
      </c>
      <c r="V61" s="22"/>
      <c r="W61" s="8"/>
      <c r="X61" s="9">
        <f>IF(IF(W61,1,0),IF(IF(MOD((X60+TIME(0,D61,0)),1)&gt;D$1,1,0),IF(IF(MOD((X60+TIME(0,D61,0)),1)&lt;D$4,1,0),X60+TIME(0,D61,0),(MOD(X60+TIME(0,D61,0),1)-D$4)+D$1),"Under"),X60)</f>
        <v>42685.345138888886</v>
      </c>
      <c r="Y61" s="8">
        <f>IF(M61,O60+D61,O60)</f>
        <v>32</v>
      </c>
      <c r="Z61" s="17">
        <f>IF(M61,P60-D61,P60)</f>
        <v>1502.5000000000002</v>
      </c>
      <c r="AA61" s="22"/>
      <c r="AB61" s="8"/>
      <c r="AC61" s="9">
        <f>IF(IF(AB61,1,0),IF(IF(MOD((AC60+TIME(0,D61,0)),1)&gt;D$1,1,0),IF(IF(MOD((AC60+TIME(0,D61,0)),1)&lt;D$4,1,0),AC60+TIME(0,D61,0),(MOD(AC60+TIME(0,D61,0),1)-D$4)+D$1),"Under"),AC60)</f>
        <v>42685.345138888886</v>
      </c>
      <c r="AD61" s="8">
        <f>IF(AB61,AD60+D61,AD60)</f>
        <v>32</v>
      </c>
      <c r="AE61" s="17">
        <f>IF(AB61,AE60-D61,AE60)</f>
        <v>1502.5000000000002</v>
      </c>
      <c r="AF61" s="22"/>
      <c r="AG61" s="8"/>
      <c r="AH61" s="9">
        <f>IF(IF(AG61,1,0),IF(IF(MOD((AH60+TIME(0,D61,0)),1)&gt;D$1,1,0),IF(IF(MOD((AH60+TIME(0,D61,0)),1)&lt;D$4,1,0),AH60+TIME(0,D61,0),(MOD(AH60+TIME(0,D61,0),1)-D$4)+D$1),"Under"),AH60)</f>
        <v>42685.345138888886</v>
      </c>
      <c r="AI61" s="8">
        <f>IF(AG61,AI60+D61,AI60)</f>
        <v>32</v>
      </c>
      <c r="AJ61" s="17">
        <f>IF(AG61,AJ60-D61,AJ60)</f>
        <v>1502.5000000000002</v>
      </c>
      <c r="AK61" s="19"/>
      <c r="AL61" s="8"/>
      <c r="AM61" s="23">
        <f>IF(IF(AL61,1,0),IF(IF(MOD((AM60+TIME(0,D61,0)),1)&gt;D$1,1,0),IF(IF(MOD((AM60+TIME(0,D61,0)),1)&lt;D$4,1,0),AM60+TIME(0,D61,0),(MOD(AM60+TIME(0,D61,0),1)-D$4)+D$1),"Under"),AM60)</f>
        <v>42685.345138888886</v>
      </c>
      <c r="AN61" s="8">
        <f t="shared" si="5"/>
        <v>32</v>
      </c>
      <c r="AO61" s="8">
        <f>IF(AL61,AO60-#REF!,AO60)</f>
        <v>1506.5000000000002</v>
      </c>
      <c r="AP61" s="19"/>
      <c r="AQ61" s="8"/>
      <c r="AR61" s="9">
        <f>IF(IF(AQ61,1,0),IF(IF(MOD((AR60+TIME(0,D61,0)),1)&gt;D$1,1,0),IF(IF(MOD((AR60+TIME(0,D61,0)),1)&lt;D$4,1,0),AR60+TIME(0,D61,0),(MOD(AR60+TIME(0,D61,0),1)-D$4)+D$1),"Under"),AR60)</f>
        <v>42685.345138888886</v>
      </c>
      <c r="AS61" s="8">
        <f>IF(AQ61,AS60+D61,AS60)</f>
        <v>32</v>
      </c>
      <c r="AT61" s="8">
        <f>IF(AQ61,AT60-D61,AT60)</f>
        <v>1502.5000000000002</v>
      </c>
      <c r="AV61" s="17"/>
      <c r="AW61" s="9">
        <f>IF(IF(AV61,1,0),IF(IF(MOD((AW60+TIME(0,D61,0)),1)&gt;D$1,1,0),IF(IF(MOD((AW60+TIME(0,D61,0)),1)&lt;D$4,1,0),AW60+TIME(0,D61,0),(MOD(AW60+TIME(0,D61,0),1)-D$4)+D$1),"Under"),AW60)</f>
        <v>42685.345138888886</v>
      </c>
      <c r="AX61" s="8">
        <f>IF(AV61,AX60+D61,AX60)</f>
        <v>32</v>
      </c>
      <c r="AY61" s="17">
        <f>IF(AV61,AY60-D61,AY60)</f>
        <v>1502.5000000000002</v>
      </c>
      <c r="AZ61"/>
      <c r="BA61" s="17"/>
      <c r="BB61" s="9">
        <f>IF(IF(BA61,1,0),IF(IF(MOD((BB60+TIME(0,D61,0)),1)&gt;D$1,1,0),IF(IF(MOD((BB60+TIME(0,D61,0)),1)&lt;D$4,1,0),BB60+TIME(0,D61,0),(MOD(BB60+TIME(0,D61,0),1)-D$4)+D$1),"Under"),BB60)</f>
        <v>42685.345138888886</v>
      </c>
      <c r="BC61" s="7">
        <f>IF(BA61,BC60+D61,BC60)</f>
        <v>32</v>
      </c>
      <c r="BD61" s="17">
        <f>IF(BA61,BD60-D61,BD60)</f>
        <v>1502.5000000000002</v>
      </c>
      <c r="BE61"/>
    </row>
    <row r="62" spans="1:57" x14ac:dyDescent="0.2">
      <c r="A62" s="7">
        <f>'St5 Input'!A48</f>
        <v>0</v>
      </c>
      <c r="B62" s="7">
        <f>'St5 Input'!B48</f>
        <v>0</v>
      </c>
      <c r="C62" s="7">
        <f>'St5 Input'!C48</f>
        <v>0</v>
      </c>
      <c r="D62" s="7">
        <f>'St5 Input'!D48</f>
        <v>0</v>
      </c>
      <c r="E62" s="7">
        <f>'St5 Input'!E48</f>
        <v>0</v>
      </c>
      <c r="F62" s="9"/>
      <c r="G62" s="19"/>
      <c r="H62" s="17"/>
      <c r="I62" s="9">
        <f t="shared" si="12"/>
        <v>42685.345138888886</v>
      </c>
      <c r="J62" s="17">
        <f t="shared" si="13"/>
        <v>32</v>
      </c>
      <c r="K62" s="17">
        <f t="shared" si="14"/>
        <v>1502.5000000000002</v>
      </c>
      <c r="L62" s="19"/>
      <c r="M62" s="17"/>
      <c r="N62" s="9">
        <f t="shared" si="15"/>
        <v>42685.345138888886</v>
      </c>
      <c r="O62" s="17">
        <f t="shared" si="16"/>
        <v>32</v>
      </c>
      <c r="P62" s="17">
        <f t="shared" si="17"/>
        <v>1502.5000000000002</v>
      </c>
      <c r="Q62" s="22"/>
      <c r="R62" s="8"/>
      <c r="S62" s="9">
        <f t="shared" si="18"/>
        <v>42685.345138888886</v>
      </c>
      <c r="T62" s="8">
        <f t="shared" si="19"/>
        <v>32</v>
      </c>
      <c r="U62" s="17">
        <f t="shared" si="20"/>
        <v>1502.5000000000002</v>
      </c>
      <c r="V62" s="22"/>
      <c r="W62" s="8"/>
      <c r="X62" s="9">
        <f>IF(IF(W62,1,0),IF(IF(MOD((X61+TIME(0,D62,0)),1)&gt;D$1,1,0),IF(IF(MOD((X61+TIME(0,D62,0)),1)&lt;D$4,1,0),X61+TIME(0,D62,0),(MOD(X61+TIME(0,D62,0),1)-D$4)+D$1),"Under"),X61)</f>
        <v>42685.345138888886</v>
      </c>
      <c r="Y62" s="8">
        <f>IF(M62,O61+D62,O61)</f>
        <v>32</v>
      </c>
      <c r="Z62" s="17">
        <f>IF(M62,P61-D62,P61)</f>
        <v>1502.5000000000002</v>
      </c>
      <c r="AA62" s="22"/>
      <c r="AB62" s="8"/>
      <c r="AC62" s="9">
        <f>IF(IF(AB62,1,0),IF(IF(MOD((AC61+TIME(0,D62,0)),1)&gt;D$1,1,0),IF(IF(MOD((AC61+TIME(0,D62,0)),1)&lt;D$4,1,0),AC61+TIME(0,D62,0),(MOD(AC61+TIME(0,D62,0),1)-D$4)+D$1),"Under"),AC61)</f>
        <v>42685.345138888886</v>
      </c>
      <c r="AD62" s="8">
        <f>IF(AB62,AD61+D62,AD61)</f>
        <v>32</v>
      </c>
      <c r="AE62" s="17">
        <f>IF(AB62,AE61-D62,AE61)</f>
        <v>1502.5000000000002</v>
      </c>
      <c r="AF62" s="22"/>
      <c r="AG62" s="8"/>
      <c r="AH62" s="9">
        <f>IF(IF(AG62,1,0),IF(IF(MOD((AH61+TIME(0,D62,0)),1)&gt;D$1,1,0),IF(IF(MOD((AH61+TIME(0,D62,0)),1)&lt;D$4,1,0),AH61+TIME(0,D62,0),(MOD(AH61+TIME(0,D62,0),1)-D$4)+D$1),"Under"),AH61)</f>
        <v>42685.345138888886</v>
      </c>
      <c r="AI62" s="8">
        <f>IF(AG62,AI61+D62,AI61)</f>
        <v>32</v>
      </c>
      <c r="AJ62" s="17">
        <f>IF(AG62,AJ61-D62,AJ61)</f>
        <v>1502.5000000000002</v>
      </c>
      <c r="AK62" s="19"/>
      <c r="AL62" s="8"/>
      <c r="AM62" s="23">
        <f>IF(IF(AL62,1,0),IF(IF(MOD((AM61+TIME(0,D62,0)),1)&gt;D$1,1,0),IF(IF(MOD((AM61+TIME(0,D62,0)),1)&lt;D$4,1,0),AM61+TIME(0,D62,0),(MOD(AM61+TIME(0,D62,0),1)-D$4)+D$1),"Under"),AM61)</f>
        <v>42685.345138888886</v>
      </c>
      <c r="AN62" s="8">
        <f t="shared" si="5"/>
        <v>32</v>
      </c>
      <c r="AO62" s="8">
        <f>IF(AL62,AO61-#REF!,AO61)</f>
        <v>1506.5000000000002</v>
      </c>
      <c r="AP62" s="19"/>
      <c r="AQ62" s="8"/>
      <c r="AR62" s="9">
        <f>IF(IF(AQ62,1,0),IF(IF(MOD((AR61+TIME(0,D62,0)),1)&gt;D$1,1,0),IF(IF(MOD((AR61+TIME(0,D62,0)),1)&lt;D$4,1,0),AR61+TIME(0,D62,0),(MOD(AR61+TIME(0,D62,0),1)-D$4)+D$1),"Under"),AR61)</f>
        <v>42685.345138888886</v>
      </c>
      <c r="AS62" s="8">
        <f>IF(AQ62,AS61+D62,AS61)</f>
        <v>32</v>
      </c>
      <c r="AT62" s="8">
        <f>IF(AQ62,AT61-D62,AT61)</f>
        <v>1502.5000000000002</v>
      </c>
      <c r="AV62" s="17"/>
      <c r="AW62" s="9">
        <f>IF(IF(AV62,1,0),IF(IF(MOD((AW61+TIME(0,D62,0)),1)&gt;D$1,1,0),IF(IF(MOD((AW61+TIME(0,D62,0)),1)&lt;D$4,1,0),AW61+TIME(0,D62,0),(MOD(AW61+TIME(0,D62,0),1)-D$4)+D$1),"Under"),AW61)</f>
        <v>42685.345138888886</v>
      </c>
      <c r="AX62" s="8">
        <f>IF(AV62,AX61+D62,AX61)</f>
        <v>32</v>
      </c>
      <c r="AY62" s="17">
        <f>IF(AV62,AY61-D62,AY61)</f>
        <v>1502.5000000000002</v>
      </c>
      <c r="AZ62"/>
      <c r="BA62" s="17"/>
      <c r="BB62" s="9">
        <f>IF(IF(BA62,1,0),IF(IF(MOD((BB61+TIME(0,D62,0)),1)&gt;D$1,1,0),IF(IF(MOD((BB61+TIME(0,D62,0)),1)&lt;D$4,1,0),BB61+TIME(0,D62,0),(MOD(BB61+TIME(0,D62,0),1)-D$4)+D$1),"Under"),BB61)</f>
        <v>42685.345138888886</v>
      </c>
      <c r="BC62" s="7">
        <f>IF(BA62,BC61+D62,BC61)</f>
        <v>32</v>
      </c>
      <c r="BD62" s="17">
        <f>IF(BA62,BD61-D62,BD61)</f>
        <v>1502.5000000000002</v>
      </c>
      <c r="BE62"/>
    </row>
    <row r="63" spans="1:57" x14ac:dyDescent="0.2">
      <c r="A63" s="7">
        <f>'St5 Input'!A49</f>
        <v>0</v>
      </c>
      <c r="B63" s="7">
        <f>'St5 Input'!B49</f>
        <v>0</v>
      </c>
      <c r="C63" s="7">
        <f>'St5 Input'!C49</f>
        <v>0</v>
      </c>
      <c r="D63" s="7">
        <f>'St5 Input'!D49</f>
        <v>0</v>
      </c>
      <c r="E63" s="7">
        <f>'St5 Input'!E49</f>
        <v>0</v>
      </c>
      <c r="F63" s="9"/>
      <c r="G63" s="19"/>
      <c r="H63" s="17"/>
      <c r="I63" s="9">
        <f t="shared" si="12"/>
        <v>42685.345138888886</v>
      </c>
      <c r="J63" s="17">
        <f t="shared" si="13"/>
        <v>32</v>
      </c>
      <c r="K63" s="17">
        <f t="shared" si="14"/>
        <v>1502.5000000000002</v>
      </c>
      <c r="L63" s="19"/>
      <c r="M63" s="17"/>
      <c r="N63" s="9">
        <f t="shared" si="15"/>
        <v>42685.345138888886</v>
      </c>
      <c r="O63" s="17">
        <f t="shared" si="16"/>
        <v>32</v>
      </c>
      <c r="P63" s="17">
        <f t="shared" si="17"/>
        <v>1502.5000000000002</v>
      </c>
      <c r="Q63" s="22"/>
      <c r="R63" s="8"/>
      <c r="S63" s="9">
        <f t="shared" si="18"/>
        <v>42685.345138888886</v>
      </c>
      <c r="T63" s="8">
        <f t="shared" si="19"/>
        <v>32</v>
      </c>
      <c r="U63" s="17">
        <f t="shared" si="20"/>
        <v>1502.5000000000002</v>
      </c>
      <c r="V63" s="22"/>
      <c r="W63" s="8"/>
      <c r="X63" s="9">
        <f>IF(IF(W63,1,0),IF(IF(MOD((X62+TIME(0,D63,0)),1)&gt;D$1,1,0),IF(IF(MOD((X62+TIME(0,D63,0)),1)&lt;D$4,1,0),X62+TIME(0,D63,0),(MOD(X62+TIME(0,D63,0),1)-D$4)+D$1),"Under"),X62)</f>
        <v>42685.345138888886</v>
      </c>
      <c r="Y63" s="8">
        <f>IF(M63,O62+D63,O62)</f>
        <v>32</v>
      </c>
      <c r="Z63" s="17">
        <f>IF(M63,P62-D63,P62)</f>
        <v>1502.5000000000002</v>
      </c>
      <c r="AA63" s="22"/>
      <c r="AB63" s="8"/>
      <c r="AC63" s="9">
        <f>IF(IF(AB63,1,0),IF(IF(MOD((AC62+TIME(0,D63,0)),1)&gt;D$1,1,0),IF(IF(MOD((AC62+TIME(0,D63,0)),1)&lt;D$4,1,0),AC62+TIME(0,D63,0),(MOD(AC62+TIME(0,D63,0),1)-D$4)+D$1),"Under"),AC62)</f>
        <v>42685.345138888886</v>
      </c>
      <c r="AD63" s="8">
        <f>IF(AB63,AD62+D63,AD62)</f>
        <v>32</v>
      </c>
      <c r="AE63" s="17">
        <f>IF(AB63,AE62-D63,AE62)</f>
        <v>1502.5000000000002</v>
      </c>
      <c r="AF63" s="22"/>
      <c r="AG63" s="8"/>
      <c r="AH63" s="9">
        <f>IF(IF(AG63,1,0),IF(IF(MOD((AH62+TIME(0,D63,0)),1)&gt;D$1,1,0),IF(IF(MOD((AH62+TIME(0,D63,0)),1)&lt;D$4,1,0),AH62+TIME(0,D63,0),(MOD(AH62+TIME(0,D63,0),1)-D$4)+D$1),"Under"),AH62)</f>
        <v>42685.345138888886</v>
      </c>
      <c r="AI63" s="8">
        <f>IF(AG63,AI62+D63,AI62)</f>
        <v>32</v>
      </c>
      <c r="AJ63" s="17">
        <f>IF(AG63,AJ62-D63,AJ62)</f>
        <v>1502.5000000000002</v>
      </c>
      <c r="AK63" s="19"/>
      <c r="AL63" s="8"/>
      <c r="AM63" s="23">
        <f>IF(IF(AL63,1,0),IF(IF(MOD((AM62+TIME(0,D63,0)),1)&gt;D$1,1,0),IF(IF(MOD((AM62+TIME(0,D63,0)),1)&lt;D$4,1,0),AM62+TIME(0,D63,0),(MOD(AM62+TIME(0,D63,0),1)-D$4)+D$1),"Under"),AM62)</f>
        <v>42685.345138888886</v>
      </c>
      <c r="AN63" s="8">
        <f t="shared" si="5"/>
        <v>32</v>
      </c>
      <c r="AO63" s="8">
        <f>IF(AL63,AO62-#REF!,AO62)</f>
        <v>1506.5000000000002</v>
      </c>
      <c r="AP63" s="19"/>
      <c r="AQ63" s="8"/>
      <c r="AR63" s="9">
        <f>IF(IF(AQ63,1,0),IF(IF(MOD((AR62+TIME(0,D63,0)),1)&gt;D$1,1,0),IF(IF(MOD((AR62+TIME(0,D63,0)),1)&lt;D$4,1,0),AR62+TIME(0,D63,0),(MOD(AR62+TIME(0,D63,0),1)-D$4)+D$1),"Under"),AR62)</f>
        <v>42685.345138888886</v>
      </c>
      <c r="AS63" s="8">
        <f>IF(AQ63,AS62+D63,AS62)</f>
        <v>32</v>
      </c>
      <c r="AT63" s="8">
        <f>IF(AQ63,AT62-D63,AT62)</f>
        <v>1502.5000000000002</v>
      </c>
      <c r="AV63" s="17"/>
      <c r="AW63" s="9">
        <f>IF(IF(AV63,1,0),IF(IF(MOD((AW62+TIME(0,D63,0)),1)&gt;D$1,1,0),IF(IF(MOD((AW62+TIME(0,D63,0)),1)&lt;D$4,1,0),AW62+TIME(0,D63,0),(MOD(AW62+TIME(0,D63,0),1)-D$4)+D$1),"Under"),AW62)</f>
        <v>42685.345138888886</v>
      </c>
      <c r="AX63" s="8">
        <f>IF(AV63,AX62+D63,AX62)</f>
        <v>32</v>
      </c>
      <c r="AY63" s="17">
        <f>IF(AV63,AY62-D63,AY62)</f>
        <v>1502.5000000000002</v>
      </c>
      <c r="AZ63"/>
      <c r="BA63" s="17"/>
      <c r="BB63" s="9">
        <f>IF(IF(BA63,1,0),IF(IF(MOD((BB62+TIME(0,D63,0)),1)&gt;D$1,1,0),IF(IF(MOD((BB62+TIME(0,D63,0)),1)&lt;D$4,1,0),BB62+TIME(0,D63,0),(MOD(BB62+TIME(0,D63,0),1)-D$4)+D$1),"Under"),BB62)</f>
        <v>42685.345138888886</v>
      </c>
      <c r="BC63" s="7">
        <f>IF(BA63,BC62+D63,BC62)</f>
        <v>32</v>
      </c>
      <c r="BD63" s="17">
        <f>IF(BA63,BD62-D63,BD62)</f>
        <v>1502.5000000000002</v>
      </c>
      <c r="BE63"/>
    </row>
    <row r="64" spans="1:57" x14ac:dyDescent="0.2">
      <c r="A64" s="7">
        <f>'St5 Input'!A50</f>
        <v>0</v>
      </c>
      <c r="B64" s="7">
        <f>'St5 Input'!B50</f>
        <v>0</v>
      </c>
      <c r="C64" s="7">
        <f>'St5 Input'!C50</f>
        <v>0</v>
      </c>
      <c r="D64" s="7">
        <f>'St5 Input'!D50</f>
        <v>0</v>
      </c>
      <c r="E64" s="7">
        <f>'St5 Input'!E50</f>
        <v>0</v>
      </c>
      <c r="F64" s="9"/>
      <c r="G64" s="19"/>
      <c r="H64" s="17"/>
      <c r="I64" s="9">
        <f t="shared" si="12"/>
        <v>42685.345138888886</v>
      </c>
      <c r="J64" s="17">
        <f t="shared" si="13"/>
        <v>32</v>
      </c>
      <c r="K64" s="17">
        <f t="shared" si="14"/>
        <v>1502.5000000000002</v>
      </c>
      <c r="L64" s="19"/>
      <c r="M64" s="17"/>
      <c r="N64" s="9">
        <f t="shared" si="15"/>
        <v>42685.345138888886</v>
      </c>
      <c r="O64" s="17">
        <f t="shared" si="16"/>
        <v>32</v>
      </c>
      <c r="P64" s="17">
        <f t="shared" si="17"/>
        <v>1502.5000000000002</v>
      </c>
      <c r="Q64" s="22"/>
      <c r="R64" s="8"/>
      <c r="S64" s="9">
        <f t="shared" si="18"/>
        <v>42685.345138888886</v>
      </c>
      <c r="T64" s="8">
        <f t="shared" si="19"/>
        <v>32</v>
      </c>
      <c r="U64" s="17">
        <f t="shared" si="20"/>
        <v>1502.5000000000002</v>
      </c>
      <c r="V64" s="22"/>
      <c r="W64" s="8"/>
      <c r="X64" s="9">
        <f>IF(IF(W64,1,0),IF(IF(MOD((X63+TIME(0,D64,0)),1)&gt;D$1,1,0),IF(IF(MOD((X63+TIME(0,D64,0)),1)&lt;D$4,1,0),X63+TIME(0,D64,0),(MOD(X63+TIME(0,D64,0),1)-D$4)+D$1),"Under"),X63)</f>
        <v>42685.345138888886</v>
      </c>
      <c r="Y64" s="8">
        <f>IF(M64,O63+D64,O63)</f>
        <v>32</v>
      </c>
      <c r="Z64" s="17">
        <f>IF(M64,P63-D64,P63)</f>
        <v>1502.5000000000002</v>
      </c>
      <c r="AA64" s="22"/>
      <c r="AB64" s="8"/>
      <c r="AC64" s="9">
        <f>IF(IF(AB64,1,0),IF(IF(MOD((AC63+TIME(0,D64,0)),1)&gt;D$1,1,0),IF(IF(MOD((AC63+TIME(0,D64,0)),1)&lt;D$4,1,0),AC63+TIME(0,D64,0),(MOD(AC63+TIME(0,D64,0),1)-D$4)+D$1),"Under"),AC63)</f>
        <v>42685.345138888886</v>
      </c>
      <c r="AD64" s="8">
        <f>IF(AB64,AD63+D64,AD63)</f>
        <v>32</v>
      </c>
      <c r="AE64" s="17">
        <f>IF(AB64,AE63-D64,AE63)</f>
        <v>1502.5000000000002</v>
      </c>
      <c r="AF64" s="22"/>
      <c r="AG64" s="8"/>
      <c r="AH64" s="9">
        <f>IF(IF(AG64,1,0),IF(IF(MOD((AH63+TIME(0,D64,0)),1)&gt;D$1,1,0),IF(IF(MOD((AH63+TIME(0,D64,0)),1)&lt;D$4,1,0),AH63+TIME(0,D64,0),(MOD(AH63+TIME(0,D64,0),1)-D$4)+D$1),"Under"),AH63)</f>
        <v>42685.345138888886</v>
      </c>
      <c r="AI64" s="8">
        <f>IF(AG64,AI63+D64,AI63)</f>
        <v>32</v>
      </c>
      <c r="AJ64" s="17">
        <f>IF(AG64,AJ63-D64,AJ63)</f>
        <v>1502.5000000000002</v>
      </c>
      <c r="AK64" s="19"/>
      <c r="AL64" s="8"/>
      <c r="AM64" s="23">
        <f>IF(IF(AL64,1,0),IF(IF(MOD((AM63+TIME(0,D64,0)),1)&gt;D$1,1,0),IF(IF(MOD((AM63+TIME(0,D64,0)),1)&lt;D$4,1,0),AM63+TIME(0,D64,0),(MOD(AM63+TIME(0,D64,0),1)-D$4)+D$1),"Under"),AM63)</f>
        <v>42685.345138888886</v>
      </c>
      <c r="AN64" s="8">
        <f t="shared" si="5"/>
        <v>32</v>
      </c>
      <c r="AO64" s="8">
        <f>IF(AL64,AO63-#REF!,AO63)</f>
        <v>1506.5000000000002</v>
      </c>
      <c r="AP64" s="19"/>
      <c r="AQ64" s="8"/>
      <c r="AR64" s="9">
        <f>IF(IF(AQ64,1,0),IF(IF(MOD((AR63+TIME(0,D64,0)),1)&gt;D$1,1,0),IF(IF(MOD((AR63+TIME(0,D64,0)),1)&lt;D$4,1,0),AR63+TIME(0,D64,0),(MOD(AR63+TIME(0,D64,0),1)-D$4)+D$1),"Under"),AR63)</f>
        <v>42685.345138888886</v>
      </c>
      <c r="AS64" s="8">
        <f>IF(AQ64,AS63+D64,AS63)</f>
        <v>32</v>
      </c>
      <c r="AT64" s="8">
        <f>IF(AQ64,AT63-D64,AT63)</f>
        <v>1502.5000000000002</v>
      </c>
      <c r="AV64" s="17"/>
      <c r="AW64" s="9">
        <f>IF(IF(AV64,1,0),IF(IF(MOD((AW63+TIME(0,D64,0)),1)&gt;D$1,1,0),IF(IF(MOD((AW63+TIME(0,D64,0)),1)&lt;D$4,1,0),AW63+TIME(0,D64,0),(MOD(AW63+TIME(0,D64,0),1)-D$4)+D$1),"Under"),AW63)</f>
        <v>42685.345138888886</v>
      </c>
      <c r="AX64" s="8">
        <f>IF(AV64,AX63+D64,AX63)</f>
        <v>32</v>
      </c>
      <c r="AY64" s="17">
        <f>IF(AV64,AY63-D64,AY63)</f>
        <v>1502.5000000000002</v>
      </c>
      <c r="AZ64"/>
      <c r="BA64" s="17"/>
      <c r="BB64" s="9">
        <f>IF(IF(BA64,1,0),IF(IF(MOD((BB63+TIME(0,D64,0)),1)&gt;D$1,1,0),IF(IF(MOD((BB63+TIME(0,D64,0)),1)&lt;D$4,1,0),BB63+TIME(0,D64,0),(MOD(BB63+TIME(0,D64,0),1)-D$4)+D$1),"Under"),BB63)</f>
        <v>42685.345138888886</v>
      </c>
      <c r="BC64" s="7">
        <f>IF(BA64,BC63+D64,BC63)</f>
        <v>32</v>
      </c>
      <c r="BD64" s="17">
        <f>IF(BA64,BD63-D64,BD63)</f>
        <v>1502.5000000000002</v>
      </c>
      <c r="BE64"/>
    </row>
    <row r="65" spans="1:57" x14ac:dyDescent="0.2">
      <c r="A65" s="7">
        <f>'St5 Input'!A51</f>
        <v>0</v>
      </c>
      <c r="B65" s="7">
        <f>'St5 Input'!B51</f>
        <v>0</v>
      </c>
      <c r="C65" s="7">
        <f>'St5 Input'!C51</f>
        <v>0</v>
      </c>
      <c r="D65" s="7">
        <f>'St5 Input'!D51</f>
        <v>0</v>
      </c>
      <c r="E65" s="7">
        <f>'St5 Input'!E51</f>
        <v>0</v>
      </c>
      <c r="F65" s="9"/>
      <c r="G65" s="19"/>
      <c r="H65" s="17"/>
      <c r="I65" s="9">
        <f t="shared" si="12"/>
        <v>42685.345138888886</v>
      </c>
      <c r="J65" s="17">
        <f t="shared" si="13"/>
        <v>32</v>
      </c>
      <c r="K65" s="17">
        <f t="shared" si="14"/>
        <v>1502.5000000000002</v>
      </c>
      <c r="L65" s="19"/>
      <c r="M65" s="17"/>
      <c r="N65" s="9">
        <f t="shared" si="15"/>
        <v>42685.345138888886</v>
      </c>
      <c r="O65" s="17">
        <f t="shared" si="16"/>
        <v>32</v>
      </c>
      <c r="P65" s="17">
        <f t="shared" si="17"/>
        <v>1502.5000000000002</v>
      </c>
      <c r="Q65" s="22"/>
      <c r="R65" s="8"/>
      <c r="S65" s="9">
        <f t="shared" si="18"/>
        <v>42685.345138888886</v>
      </c>
      <c r="T65" s="8">
        <f t="shared" si="19"/>
        <v>32</v>
      </c>
      <c r="U65" s="17">
        <f t="shared" si="20"/>
        <v>1502.5000000000002</v>
      </c>
      <c r="V65" s="22"/>
      <c r="W65" s="8"/>
      <c r="X65" s="9">
        <f>IF(IF(W65,1,0),IF(IF(MOD((X64+TIME(0,D65,0)),1)&gt;D$1,1,0),IF(IF(MOD((X64+TIME(0,D65,0)),1)&lt;D$4,1,0),X64+TIME(0,D65,0),(MOD(X64+TIME(0,D65,0),1)-D$4)+D$1),"Under"),X64)</f>
        <v>42685.345138888886</v>
      </c>
      <c r="Y65" s="8">
        <f>IF(M65,O64+D65,O64)</f>
        <v>32</v>
      </c>
      <c r="Z65" s="17">
        <f>IF(M65,P64-D65,P64)</f>
        <v>1502.5000000000002</v>
      </c>
      <c r="AA65" s="22"/>
      <c r="AB65" s="8"/>
      <c r="AC65" s="9">
        <f>IF(IF(AB65,1,0),IF(IF(MOD((AC64+TIME(0,D65,0)),1)&gt;D$1,1,0),IF(IF(MOD((AC64+TIME(0,D65,0)),1)&lt;D$4,1,0),AC64+TIME(0,D65,0),(MOD(AC64+TIME(0,D65,0),1)-D$4)+D$1),"Under"),AC64)</f>
        <v>42685.345138888886</v>
      </c>
      <c r="AD65" s="8">
        <f>IF(AB65,AD64+D65,AD64)</f>
        <v>32</v>
      </c>
      <c r="AE65" s="17">
        <f>IF(AB65,AE64-D65,AE64)</f>
        <v>1502.5000000000002</v>
      </c>
      <c r="AF65" s="22"/>
      <c r="AG65" s="8"/>
      <c r="AH65" s="9">
        <f>IF(IF(AG65,1,0),IF(IF(MOD((AH64+TIME(0,D65,0)),1)&gt;D$1,1,0),IF(IF(MOD((AH64+TIME(0,D65,0)),1)&lt;D$4,1,0),AH64+TIME(0,D65,0),(MOD(AH64+TIME(0,D65,0),1)-D$4)+D$1),"Under"),AH64)</f>
        <v>42685.345138888886</v>
      </c>
      <c r="AI65" s="8">
        <f>IF(AG65,AI64+D65,AI64)</f>
        <v>32</v>
      </c>
      <c r="AJ65" s="17">
        <f>IF(AG65,AJ64-D65,AJ64)</f>
        <v>1502.5000000000002</v>
      </c>
      <c r="AK65" s="19"/>
      <c r="AL65" s="8"/>
      <c r="AM65" s="23">
        <f>IF(IF(AL65,1,0),IF(IF(MOD((AM64+TIME(0,D65,0)),1)&gt;D$1,1,0),IF(IF(MOD((AM64+TIME(0,D65,0)),1)&lt;D$4,1,0),AM64+TIME(0,D65,0),(MOD(AM64+TIME(0,D65,0),1)-D$4)+D$1),"Under"),AM64)</f>
        <v>42685.345138888886</v>
      </c>
      <c r="AN65" s="8">
        <f t="shared" si="5"/>
        <v>32</v>
      </c>
      <c r="AO65" s="8">
        <f>IF(AL65,AO64-#REF!,AO64)</f>
        <v>1506.5000000000002</v>
      </c>
      <c r="AP65" s="19"/>
      <c r="AQ65" s="8"/>
      <c r="AR65" s="9">
        <f>IF(IF(AQ65,1,0),IF(IF(MOD((AR64+TIME(0,D65,0)),1)&gt;D$1,1,0),IF(IF(MOD((AR64+TIME(0,D65,0)),1)&lt;D$4,1,0),AR64+TIME(0,D65,0),(MOD(AR64+TIME(0,D65,0),1)-D$4)+D$1),"Under"),AR64)</f>
        <v>42685.345138888886</v>
      </c>
      <c r="AS65" s="8">
        <f>IF(AQ65,AS64+D65,AS64)</f>
        <v>32</v>
      </c>
      <c r="AT65" s="8">
        <f>IF(AQ65,AT64-D65,AT64)</f>
        <v>1502.5000000000002</v>
      </c>
      <c r="AV65" s="17"/>
      <c r="AW65" s="9">
        <f>IF(IF(AV65,1,0),IF(IF(MOD((AW64+TIME(0,D65,0)),1)&gt;D$1,1,0),IF(IF(MOD((AW64+TIME(0,D65,0)),1)&lt;D$4,1,0),AW64+TIME(0,D65,0),(MOD(AW64+TIME(0,D65,0),1)-D$4)+D$1),"Under"),AW64)</f>
        <v>42685.345138888886</v>
      </c>
      <c r="AX65" s="8">
        <f>IF(AV65,AX64+D65,AX64)</f>
        <v>32</v>
      </c>
      <c r="AY65" s="17">
        <f>IF(AV65,AY64-D65,AY64)</f>
        <v>1502.5000000000002</v>
      </c>
      <c r="AZ65"/>
      <c r="BA65" s="17"/>
      <c r="BB65" s="9">
        <f>IF(IF(BA65,1,0),IF(IF(MOD((BB64+TIME(0,D65,0)),1)&gt;D$1,1,0),IF(IF(MOD((BB64+TIME(0,D65,0)),1)&lt;D$4,1,0),BB64+TIME(0,D65,0),(MOD(BB64+TIME(0,D65,0),1)-D$4)+D$1),"Under"),BB64)</f>
        <v>42685.345138888886</v>
      </c>
      <c r="BC65" s="7">
        <f>IF(BA65,BC64+D65,BC64)</f>
        <v>32</v>
      </c>
      <c r="BD65" s="17">
        <f>IF(BA65,BD64-D65,BD64)</f>
        <v>1502.5000000000002</v>
      </c>
      <c r="BE65"/>
    </row>
    <row r="66" spans="1:57" x14ac:dyDescent="0.2">
      <c r="A66" s="7">
        <f>'St5 Input'!A52</f>
        <v>0</v>
      </c>
      <c r="B66" s="7">
        <f>'St5 Input'!B52</f>
        <v>0</v>
      </c>
      <c r="C66" s="7">
        <f>'St5 Input'!C52</f>
        <v>0</v>
      </c>
      <c r="D66" s="7">
        <f>'St5 Input'!D52</f>
        <v>0</v>
      </c>
      <c r="E66" s="7">
        <f>'St5 Input'!E52</f>
        <v>0</v>
      </c>
      <c r="F66" s="9"/>
      <c r="G66" s="19"/>
      <c r="H66" s="17"/>
      <c r="I66" s="9">
        <f t="shared" si="12"/>
        <v>42685.345138888886</v>
      </c>
      <c r="J66" s="17">
        <f t="shared" si="13"/>
        <v>32</v>
      </c>
      <c r="K66" s="17">
        <f t="shared" si="14"/>
        <v>1502.5000000000002</v>
      </c>
      <c r="L66" s="19"/>
      <c r="M66" s="17"/>
      <c r="N66" s="9">
        <f t="shared" si="15"/>
        <v>42685.345138888886</v>
      </c>
      <c r="O66" s="17">
        <f t="shared" si="16"/>
        <v>32</v>
      </c>
      <c r="P66" s="17">
        <f t="shared" si="17"/>
        <v>1502.5000000000002</v>
      </c>
      <c r="Q66" s="22"/>
      <c r="R66" s="8"/>
      <c r="S66" s="9">
        <f t="shared" si="18"/>
        <v>42685.345138888886</v>
      </c>
      <c r="T66" s="8">
        <f t="shared" si="19"/>
        <v>32</v>
      </c>
      <c r="U66" s="17">
        <f t="shared" si="20"/>
        <v>1502.5000000000002</v>
      </c>
      <c r="V66" s="22"/>
      <c r="W66" s="8"/>
      <c r="X66" s="9">
        <f>IF(IF(W66,1,0),IF(IF(MOD((X65+TIME(0,D66,0)),1)&gt;D$1,1,0),IF(IF(MOD((X65+TIME(0,D66,0)),1)&lt;D$4,1,0),X65+TIME(0,D66,0),(MOD(X65+TIME(0,D66,0),1)-D$4)+D$1),"Under"),X65)</f>
        <v>42685.345138888886</v>
      </c>
      <c r="Y66" s="8">
        <f>IF(M66,O65+D66,O65)</f>
        <v>32</v>
      </c>
      <c r="Z66" s="17">
        <f>IF(M66,P65-D66,P65)</f>
        <v>1502.5000000000002</v>
      </c>
      <c r="AA66" s="22"/>
      <c r="AB66" s="8"/>
      <c r="AC66" s="9">
        <f>IF(IF(AB66,1,0),IF(IF(MOD((AC65+TIME(0,D66,0)),1)&gt;D$1,1,0),IF(IF(MOD((AC65+TIME(0,D66,0)),1)&lt;D$4,1,0),AC65+TIME(0,D66,0),(MOD(AC65+TIME(0,D66,0),1)-D$4)+D$1),"Under"),AC65)</f>
        <v>42685.345138888886</v>
      </c>
      <c r="AD66" s="8">
        <f>IF(AB66,AD65+D66,AD65)</f>
        <v>32</v>
      </c>
      <c r="AE66" s="17">
        <f>IF(AB66,AE65-D66,AE65)</f>
        <v>1502.5000000000002</v>
      </c>
      <c r="AF66" s="22"/>
      <c r="AG66" s="8"/>
      <c r="AH66" s="9">
        <f>IF(IF(AG66,1,0),IF(IF(MOD((AH65+TIME(0,D66,0)),1)&gt;D$1,1,0),IF(IF(MOD((AH65+TIME(0,D66,0)),1)&lt;D$4,1,0),AH65+TIME(0,D66,0),(MOD(AH65+TIME(0,D66,0),1)-D$4)+D$1),"Under"),AH65)</f>
        <v>42685.345138888886</v>
      </c>
      <c r="AI66" s="8">
        <f>IF(AG66,AI65+D66,AI65)</f>
        <v>32</v>
      </c>
      <c r="AJ66" s="17">
        <f>IF(AG66,AJ65-D66,AJ65)</f>
        <v>1502.5000000000002</v>
      </c>
      <c r="AK66" s="19"/>
      <c r="AL66" s="8"/>
      <c r="AM66" s="23">
        <f>IF(IF(AL66,1,0),IF(IF(MOD((AM65+TIME(0,D66,0)),1)&gt;D$1,1,0),IF(IF(MOD((AM65+TIME(0,D66,0)),1)&lt;D$4,1,0),AM65+TIME(0,D66,0),(MOD(AM65+TIME(0,D66,0),1)-D$4)+D$1),"Under"),AM65)</f>
        <v>42685.345138888886</v>
      </c>
      <c r="AN66" s="8">
        <f t="shared" si="5"/>
        <v>32</v>
      </c>
      <c r="AO66" s="8">
        <f>IF(AL66,AO65-#REF!,AO65)</f>
        <v>1506.5000000000002</v>
      </c>
      <c r="AP66" s="19"/>
      <c r="AQ66" s="8"/>
      <c r="AR66" s="9">
        <f>IF(IF(AQ66,1,0),IF(IF(MOD((AR65+TIME(0,D66,0)),1)&gt;D$1,1,0),IF(IF(MOD((AR65+TIME(0,D66,0)),1)&lt;D$4,1,0),AR65+TIME(0,D66,0),(MOD(AR65+TIME(0,D66,0),1)-D$4)+D$1),"Under"),AR65)</f>
        <v>42685.345138888886</v>
      </c>
      <c r="AS66" s="8">
        <f>IF(AQ66,AS65+D66,AS65)</f>
        <v>32</v>
      </c>
      <c r="AT66" s="8">
        <f>IF(AQ66,AT65-D66,AT65)</f>
        <v>1502.5000000000002</v>
      </c>
      <c r="AV66" s="17"/>
      <c r="AW66" s="9">
        <f>IF(IF(AV66,1,0),IF(IF(MOD((AW65+TIME(0,D66,0)),1)&gt;D$1,1,0),IF(IF(MOD((AW65+TIME(0,D66,0)),1)&lt;D$4,1,0),AW65+TIME(0,D66,0),(MOD(AW65+TIME(0,D66,0),1)-D$4)+D$1),"Under"),AW65)</f>
        <v>42685.345138888886</v>
      </c>
      <c r="AX66" s="8">
        <f>IF(AV66,AX65+D66,AX65)</f>
        <v>32</v>
      </c>
      <c r="AY66" s="17">
        <f>IF(AV66,AY65-D66,AY65)</f>
        <v>1502.5000000000002</v>
      </c>
      <c r="AZ66"/>
      <c r="BA66" s="17"/>
      <c r="BB66" s="9">
        <f>IF(IF(BA66,1,0),IF(IF(MOD((BB65+TIME(0,D66,0)),1)&gt;D$1,1,0),IF(IF(MOD((BB65+TIME(0,D66,0)),1)&lt;D$4,1,0),BB65+TIME(0,D66,0),(MOD(BB65+TIME(0,D66,0),1)-D$4)+D$1),"Under"),BB65)</f>
        <v>42685.345138888886</v>
      </c>
      <c r="BC66" s="7">
        <f>IF(BA66,BC65+D66,BC65)</f>
        <v>32</v>
      </c>
      <c r="BD66" s="17">
        <f>IF(BA66,BD65-D66,BD65)</f>
        <v>1502.5000000000002</v>
      </c>
      <c r="BE66"/>
    </row>
    <row r="67" spans="1:57" x14ac:dyDescent="0.2">
      <c r="A67" s="7">
        <f>'St5 Input'!A53</f>
        <v>0</v>
      </c>
      <c r="B67" s="7">
        <f>'St5 Input'!B53</f>
        <v>0</v>
      </c>
      <c r="C67" s="7">
        <f>'St5 Input'!C53</f>
        <v>0</v>
      </c>
      <c r="D67" s="7">
        <f>'St5 Input'!D53</f>
        <v>0</v>
      </c>
      <c r="E67" s="7">
        <f>'St5 Input'!E53</f>
        <v>0</v>
      </c>
      <c r="F67" s="9"/>
      <c r="G67" s="19"/>
      <c r="H67" s="17"/>
      <c r="I67" s="9">
        <f t="shared" si="12"/>
        <v>42685.345138888886</v>
      </c>
      <c r="J67" s="17">
        <f t="shared" si="13"/>
        <v>32</v>
      </c>
      <c r="K67" s="17">
        <f t="shared" si="14"/>
        <v>1502.5000000000002</v>
      </c>
      <c r="L67" s="19"/>
      <c r="M67" s="17"/>
      <c r="N67" s="9">
        <f t="shared" si="15"/>
        <v>42685.345138888886</v>
      </c>
      <c r="O67" s="17">
        <f t="shared" si="16"/>
        <v>32</v>
      </c>
      <c r="P67" s="17">
        <f t="shared" si="17"/>
        <v>1502.5000000000002</v>
      </c>
      <c r="Q67" s="22"/>
      <c r="R67" s="8"/>
      <c r="S67" s="9">
        <f t="shared" ref="S67" si="21">IF(IF(R67,1,0),IF(IF(MOD((S66+TIME(0,D67,0)),1)&gt;D$1,1,0),IF(IF(MOD((S66+TIME(0,D67,0)),1)&lt;D$4,1,0),S66+TIME(0,D67,0),(MOD(S66+TIME(0,D67,0),1)-D$4)+D$1),"Under"),S66)</f>
        <v>42685.345138888886</v>
      </c>
      <c r="T67" s="8">
        <f t="shared" ref="T67" si="22">IF(M67,O66+D67,O66)</f>
        <v>32</v>
      </c>
      <c r="U67" s="17">
        <f t="shared" ref="U67" si="23">IF(M67,P66-D67,P66)</f>
        <v>1502.5000000000002</v>
      </c>
      <c r="V67" s="22"/>
      <c r="W67" s="8"/>
      <c r="X67" s="9">
        <f>IF(IF(W67,1,0),IF(IF(MOD((X66+TIME(0,D67,0)),1)&gt;D$1,1,0),IF(IF(MOD((X66+TIME(0,D67,0)),1)&lt;D$4,1,0),X66+TIME(0,D67,0),(MOD(X66+TIME(0,D67,0),1)-D$4)+D$1),"Under"),X66)</f>
        <v>42685.345138888886</v>
      </c>
      <c r="Y67" s="8">
        <f>IF(M67,O66+D67,O66)</f>
        <v>32</v>
      </c>
      <c r="Z67" s="17">
        <f>IF(M67,P66-D67,P66)</f>
        <v>1502.5000000000002</v>
      </c>
      <c r="AA67" s="22"/>
      <c r="AB67" s="8"/>
      <c r="AC67" s="9">
        <f>IF(IF(AB67,1,0),IF(IF(MOD((AC66+TIME(0,D67,0)),1)&gt;D$1,1,0),IF(IF(MOD((AC66+TIME(0,D67,0)),1)&lt;D$4,1,0),AC66+TIME(0,D67,0),(MOD(AC66+TIME(0,D67,0),1)-D$4)+D$1),"Under"),AC66)</f>
        <v>42685.345138888886</v>
      </c>
      <c r="AD67" s="8">
        <f>IF(AB67,AD66+D67,AD66)</f>
        <v>32</v>
      </c>
      <c r="AE67" s="17">
        <f>IF(AB67,AE66-D67,AE66)</f>
        <v>1502.5000000000002</v>
      </c>
      <c r="AF67" s="22"/>
      <c r="AG67" s="8"/>
      <c r="AH67" s="9">
        <f>IF(IF(AG67,1,0),IF(IF(MOD((AH66+TIME(0,D67,0)),1)&gt;D$1,1,0),IF(IF(MOD((AH66+TIME(0,D67,0)),1)&lt;D$4,1,0),AH66+TIME(0,D67,0),(MOD(AH66+TIME(0,D67,0),1)-D$4)+D$1),"Under"),AH66)</f>
        <v>42685.345138888886</v>
      </c>
      <c r="AI67" s="8">
        <f>IF(AG67,AI66+D67,AI66)</f>
        <v>32</v>
      </c>
      <c r="AJ67" s="17">
        <f>IF(AG67,AJ66-D67,AJ66)</f>
        <v>1502.5000000000002</v>
      </c>
      <c r="AK67" s="19"/>
      <c r="AL67" s="8"/>
      <c r="AM67" s="23">
        <f>IF(IF(AL67,1,0),IF(IF(MOD((AM66+TIME(0,D67,0)),1)&gt;D$1,1,0),IF(IF(MOD((AM66+TIME(0,D67,0)),1)&lt;D$4,1,0),AM66+TIME(0,D67,0),(MOD(AM66+TIME(0,D67,0),1)-D$4)+D$1),"Under"),AM66)</f>
        <v>42685.345138888886</v>
      </c>
      <c r="AN67" s="8">
        <f t="shared" si="5"/>
        <v>32</v>
      </c>
      <c r="AO67" s="8">
        <f>IF(AL67,AO66-#REF!,AO66)</f>
        <v>1506.5000000000002</v>
      </c>
      <c r="AP67" s="19"/>
      <c r="AQ67" s="8"/>
      <c r="AR67" s="9">
        <f>IF(IF(AQ67,1,0),IF(IF(MOD((AR66+TIME(0,D67,0)),1)&gt;D$1,1,0),IF(IF(MOD((AR66+TIME(0,D67,0)),1)&lt;D$4,1,0),AR66+TIME(0,D67,0),(MOD(AR66+TIME(0,D67,0),1)-D$4)+D$1),"Under"),AR66)</f>
        <v>42685.345138888886</v>
      </c>
      <c r="AS67" s="8">
        <f>IF(AQ67,AS66+D67,AS66)</f>
        <v>32</v>
      </c>
      <c r="AT67" s="8">
        <f>IF(AQ67,AT66-D67,AT66)</f>
        <v>1502.5000000000002</v>
      </c>
      <c r="AV67" s="17"/>
      <c r="AW67" s="9">
        <f>IF(IF(AV67,1,0),IF(IF(MOD((AW66+TIME(0,D67,0)),1)&gt;D$1,1,0),IF(IF(MOD((AW66+TIME(0,D67,0)),1)&lt;D$4,1,0),AW66+TIME(0,D67,0),(MOD(AW66+TIME(0,D67,0),1)-D$4)+D$1),"Under"),AW66)</f>
        <v>42685.345138888886</v>
      </c>
      <c r="AX67" s="8">
        <f>IF(AV67,AX66+D67,AX66)</f>
        <v>32</v>
      </c>
      <c r="AY67" s="17">
        <f>IF(AV67,AY66-D67,AY66)</f>
        <v>1502.5000000000002</v>
      </c>
      <c r="AZ67"/>
      <c r="BA67" s="17"/>
      <c r="BB67" s="9">
        <f>IF(IF(BA67,1,0),IF(IF(MOD((BB66+TIME(0,D67,0)),1)&gt;D$1,1,0),IF(IF(MOD((BB66+TIME(0,D67,0)),1)&lt;D$4,1,0),BB66+TIME(0,D67,0),(MOD(BB66+TIME(0,D67,0),1)-D$4)+D$1),"Under"),BB66)</f>
        <v>42685.345138888886</v>
      </c>
      <c r="BC67" s="7">
        <f>IF(BA67,BC66+D67,BC66)</f>
        <v>32</v>
      </c>
      <c r="BD67" s="17">
        <f>IF(BA67,BD66-D67,BD66)</f>
        <v>1502.5000000000002</v>
      </c>
      <c r="BE67"/>
    </row>
    <row r="68" spans="1:57" x14ac:dyDescent="0.2">
      <c r="A68" s="7">
        <f>'St5 Input'!A54</f>
        <v>0</v>
      </c>
      <c r="B68" s="7">
        <f>'St5 Input'!B54</f>
        <v>0</v>
      </c>
      <c r="C68" s="7">
        <f>'St5 Input'!C54</f>
        <v>0</v>
      </c>
      <c r="D68" s="7">
        <f>'St5 Input'!D54</f>
        <v>0</v>
      </c>
      <c r="E68" s="7">
        <f>'St5 Input'!E54</f>
        <v>0</v>
      </c>
    </row>
    <row r="69" spans="1:57" x14ac:dyDescent="0.2">
      <c r="A69" s="7">
        <f>'St5 Input'!A55</f>
        <v>0</v>
      </c>
      <c r="B69" s="7">
        <f>'St5 Input'!B55</f>
        <v>0</v>
      </c>
      <c r="C69" s="7">
        <f>'St5 Input'!C55</f>
        <v>0</v>
      </c>
      <c r="D69" s="7">
        <f>'St5 Input'!D55</f>
        <v>0</v>
      </c>
      <c r="E69" s="7">
        <f>'St5 Input'!E55</f>
        <v>0</v>
      </c>
    </row>
    <row r="70" spans="1:57" x14ac:dyDescent="0.2">
      <c r="A70" s="7">
        <f>'St5 Input'!A56</f>
        <v>0</v>
      </c>
      <c r="B70" s="7">
        <f>'St5 Input'!B56</f>
        <v>0</v>
      </c>
      <c r="C70" s="7">
        <f>'St5 Input'!C56</f>
        <v>0</v>
      </c>
      <c r="D70" s="7">
        <f>'St5 Input'!D56</f>
        <v>0</v>
      </c>
      <c r="E70" s="7">
        <f>'St5 Input'!E56</f>
        <v>0</v>
      </c>
    </row>
    <row r="71" spans="1:57" x14ac:dyDescent="0.2">
      <c r="A71" s="7">
        <f>'St5 Input'!A57</f>
        <v>0</v>
      </c>
      <c r="B71" s="7">
        <f>'St5 Input'!B57</f>
        <v>0</v>
      </c>
      <c r="C71" s="7">
        <f>'St5 Input'!C57</f>
        <v>0</v>
      </c>
      <c r="D71" s="7">
        <f>'St5 Input'!D57</f>
        <v>0</v>
      </c>
      <c r="E71" s="7">
        <f>'St5 Input'!E57</f>
        <v>0</v>
      </c>
    </row>
    <row r="72" spans="1:57" x14ac:dyDescent="0.2">
      <c r="A72" s="7">
        <f>'St5 Input'!A58</f>
        <v>0</v>
      </c>
      <c r="B72" s="7">
        <f>'St5 Input'!B58</f>
        <v>0</v>
      </c>
      <c r="C72" s="7">
        <f>'St5 Input'!C58</f>
        <v>0</v>
      </c>
      <c r="D72" s="7">
        <f>'St5 Input'!D58</f>
        <v>0</v>
      </c>
      <c r="E72" s="7">
        <f>'St5 Input'!E58</f>
        <v>0</v>
      </c>
    </row>
    <row r="73" spans="1:57" x14ac:dyDescent="0.2">
      <c r="A73" s="7">
        <f>'St5 Input'!A59</f>
        <v>0</v>
      </c>
      <c r="B73" s="7">
        <f>'St5 Input'!B59</f>
        <v>0</v>
      </c>
      <c r="C73" s="7">
        <f>'St5 Input'!C59</f>
        <v>0</v>
      </c>
      <c r="D73" s="7">
        <f>'St5 Input'!D59</f>
        <v>0</v>
      </c>
      <c r="E73" s="7">
        <f>'St5 Input'!E59</f>
        <v>0</v>
      </c>
    </row>
    <row r="74" spans="1:57" x14ac:dyDescent="0.2">
      <c r="A74" s="7">
        <f>'St5 Input'!A60</f>
        <v>0</v>
      </c>
      <c r="B74" s="7">
        <f>'St5 Input'!B60</f>
        <v>0</v>
      </c>
      <c r="C74" s="7">
        <f>'St5 Input'!C60</f>
        <v>0</v>
      </c>
      <c r="D74" s="7">
        <f>'St5 Input'!D60</f>
        <v>0</v>
      </c>
      <c r="E74" s="7">
        <f>'St5 Input'!E60</f>
        <v>0</v>
      </c>
    </row>
    <row r="75" spans="1:57" x14ac:dyDescent="0.2">
      <c r="A75" s="7">
        <f>'St5 Input'!A61</f>
        <v>0</v>
      </c>
      <c r="B75" s="7">
        <f>'St5 Input'!B61</f>
        <v>0</v>
      </c>
      <c r="C75" s="7">
        <f>'St5 Input'!C61</f>
        <v>0</v>
      </c>
      <c r="D75" s="7">
        <f>'St5 Input'!D61</f>
        <v>0</v>
      </c>
      <c r="E75" s="7">
        <f>'St5 Input'!E61</f>
        <v>0</v>
      </c>
    </row>
    <row r="76" spans="1:57" x14ac:dyDescent="0.2">
      <c r="A76" s="7">
        <f>'St5 Input'!A62</f>
        <v>0</v>
      </c>
      <c r="B76" s="7">
        <f>'St5 Input'!B62</f>
        <v>0</v>
      </c>
      <c r="C76" s="7">
        <f>'St5 Input'!C62</f>
        <v>0</v>
      </c>
      <c r="D76" s="7">
        <f>'St5 Input'!D62</f>
        <v>0</v>
      </c>
      <c r="E76" s="7">
        <f>'St5 Input'!E62</f>
        <v>0</v>
      </c>
    </row>
    <row r="77" spans="1:57" x14ac:dyDescent="0.2">
      <c r="A77" s="7">
        <f>'St5 Input'!A63</f>
        <v>0</v>
      </c>
      <c r="B77" s="7">
        <f>'St5 Input'!B63</f>
        <v>0</v>
      </c>
      <c r="C77" s="7">
        <f>'St5 Input'!C63</f>
        <v>0</v>
      </c>
      <c r="D77" s="7">
        <f>'St5 Input'!D63</f>
        <v>0</v>
      </c>
      <c r="E77" s="7">
        <f>'St5 Input'!E63</f>
        <v>0</v>
      </c>
    </row>
    <row r="78" spans="1:57" x14ac:dyDescent="0.2">
      <c r="A78" s="7">
        <f>'St5 Input'!A64</f>
        <v>0</v>
      </c>
      <c r="B78" s="7">
        <f>'St5 Input'!B64</f>
        <v>0</v>
      </c>
      <c r="C78" s="7">
        <f>'St5 Input'!C64</f>
        <v>0</v>
      </c>
      <c r="D78" s="7">
        <f>'St5 Input'!D64</f>
        <v>0</v>
      </c>
      <c r="E78" s="7">
        <f>'St5 Input'!E64</f>
        <v>0</v>
      </c>
    </row>
    <row r="79" spans="1:57" x14ac:dyDescent="0.2">
      <c r="A79" s="26">
        <f>'St5 Input'!A65</f>
        <v>0</v>
      </c>
      <c r="B79" s="26">
        <f>'St5 Input'!B65</f>
        <v>0</v>
      </c>
      <c r="C79" s="26">
        <f>'St5 Input'!C65</f>
        <v>0</v>
      </c>
      <c r="D79" s="26">
        <f>'St5 Input'!D65</f>
        <v>0</v>
      </c>
      <c r="E79" s="26">
        <f>'St5 Input'!E65</f>
        <v>0</v>
      </c>
    </row>
    <row r="80" spans="1:57" x14ac:dyDescent="0.2">
      <c r="A80" s="18"/>
      <c r="B80" s="18"/>
      <c r="C80" s="18"/>
      <c r="D80" s="18"/>
      <c r="E80" s="18"/>
    </row>
    <row r="81" spans="1:5" x14ac:dyDescent="0.2">
      <c r="A81" s="27" t="str">
        <f>'ST4 Input'!A1</f>
        <v>Station</v>
      </c>
      <c r="B81" s="27" t="str">
        <f>'ST4 Input'!B1</f>
        <v xml:space="preserve"> Process_#</v>
      </c>
      <c r="C81" s="27" t="str">
        <f>'ST4 Input'!C1</f>
        <v xml:space="preserve"> Process_Name</v>
      </c>
      <c r="D81" s="27" t="str">
        <f>'ST4 Input'!D1</f>
        <v xml:space="preserve"> 8.5x20</v>
      </c>
      <c r="E81" s="27">
        <f>'ST4 Input'!E1</f>
        <v>0</v>
      </c>
    </row>
    <row r="82" spans="1:5" x14ac:dyDescent="0.2">
      <c r="A82" s="27">
        <f>'ST4 Input'!A2</f>
        <v>4</v>
      </c>
      <c r="B82" s="27">
        <f>'ST4 Input'!B2</f>
        <v>4010</v>
      </c>
      <c r="C82" s="27" t="str">
        <f>'ST4 Input'!C2</f>
        <v xml:space="preserve"> Finish Water Heater</v>
      </c>
      <c r="D82" s="27">
        <f>'ST4 Input'!D2</f>
        <v>10</v>
      </c>
      <c r="E82" s="27">
        <f>'ST4 Input'!E2</f>
        <v>0</v>
      </c>
    </row>
    <row r="83" spans="1:5" x14ac:dyDescent="0.2">
      <c r="A83" s="27">
        <f>'ST4 Input'!A3</f>
        <v>4</v>
      </c>
      <c r="B83" s="27">
        <f>'ST4 Input'!B3</f>
        <v>4020</v>
      </c>
      <c r="C83" s="27" t="str">
        <f>'ST4 Input'!C3</f>
        <v xml:space="preserve"> Outside Water Fill</v>
      </c>
      <c r="D83" s="27">
        <f>'ST4 Input'!D3</f>
        <v>6</v>
      </c>
      <c r="E83" s="27">
        <f>'ST4 Input'!E3</f>
        <v>0</v>
      </c>
    </row>
    <row r="84" spans="1:5" x14ac:dyDescent="0.2">
      <c r="A84" s="27">
        <f>'ST4 Input'!A4</f>
        <v>4</v>
      </c>
      <c r="B84" s="27">
        <f>'ST4 Input'!B4</f>
        <v>4040</v>
      </c>
      <c r="C84" s="27" t="str">
        <f>'ST4 Input'!C4</f>
        <v xml:space="preserve"> LP Tray and Tanks</v>
      </c>
      <c r="D84" s="27">
        <f>'ST4 Input'!D4</f>
        <v>7</v>
      </c>
      <c r="E84" s="27">
        <f>'ST4 Input'!E4</f>
        <v>0</v>
      </c>
    </row>
    <row r="85" spans="1:5" x14ac:dyDescent="0.2">
      <c r="A85" s="27">
        <f>'ST4 Input'!A5</f>
        <v>4</v>
      </c>
      <c r="B85" s="27">
        <f>'ST4 Input'!B5</f>
        <v>4050</v>
      </c>
      <c r="C85" s="27" t="str">
        <f>'ST4 Input'!C5</f>
        <v xml:space="preserve"> install intellipower</v>
      </c>
      <c r="D85" s="27">
        <f>'ST4 Input'!D5</f>
        <v>120</v>
      </c>
      <c r="E85" s="27">
        <f>'ST4 Input'!E5</f>
        <v>0</v>
      </c>
    </row>
    <row r="86" spans="1:5" x14ac:dyDescent="0.2">
      <c r="A86" s="27">
        <f>'ST4 Input'!A6</f>
        <v>4</v>
      </c>
      <c r="B86" s="27">
        <f>'ST4 Input'!B6</f>
        <v>4060</v>
      </c>
      <c r="C86" s="27" t="str">
        <f>'ST4 Input'!C6</f>
        <v xml:space="preserve"> install battery disconnect &amp; divider panal</v>
      </c>
      <c r="D86" s="27">
        <f>'ST4 Input'!D6</f>
        <v>20</v>
      </c>
      <c r="E86" s="27">
        <f>'ST4 Input'!E6</f>
        <v>0</v>
      </c>
    </row>
    <row r="87" spans="1:5" x14ac:dyDescent="0.2">
      <c r="A87" s="27">
        <f>'ST4 Input'!A7</f>
        <v>3</v>
      </c>
      <c r="B87" s="27">
        <f>'ST4 Input'!B7</f>
        <v>4080</v>
      </c>
      <c r="C87" s="27" t="str">
        <f>'ST4 Input'!C7</f>
        <v xml:space="preserve"> Interior Hook Up</v>
      </c>
      <c r="D87" s="27">
        <f>'ST4 Input'!D7</f>
        <v>120</v>
      </c>
      <c r="E87" s="27">
        <f>'ST4 Input'!E7</f>
        <v>0</v>
      </c>
    </row>
    <row r="88" spans="1:5" x14ac:dyDescent="0.2">
      <c r="A88" s="27">
        <f>'ST4 Input'!A8</f>
        <v>4</v>
      </c>
      <c r="B88" s="27">
        <f>'ST4 Input'!B8</f>
        <v>4100</v>
      </c>
      <c r="C88" s="27" t="str">
        <f>'ST4 Input'!C8</f>
        <v xml:space="preserve"> Trim Exterior Metal for Wheel Wells (8.5' wide only)</v>
      </c>
      <c r="D88" s="27">
        <f>'ST4 Input'!D8</f>
        <v>15</v>
      </c>
      <c r="E88" s="27">
        <f>'ST4 Input'!E8</f>
        <v>0</v>
      </c>
    </row>
    <row r="89" spans="1:5" x14ac:dyDescent="0.2">
      <c r="A89" s="27">
        <f>'ST4 Input'!A9</f>
        <v>4</v>
      </c>
      <c r="B89" s="27">
        <f>'ST4 Input'!B9</f>
        <v>4110</v>
      </c>
      <c r="C89" s="27" t="str">
        <f>'ST4 Input'!C9</f>
        <v xml:space="preserve"> Install LP Lines</v>
      </c>
      <c r="D89" s="27">
        <f>'ST4 Input'!D9</f>
        <v>30</v>
      </c>
      <c r="E89" s="27">
        <f>'ST4 Input'!E9</f>
        <v>0</v>
      </c>
    </row>
    <row r="90" spans="1:5" x14ac:dyDescent="0.2">
      <c r="A90" s="27">
        <f>'ST4 Input'!A10</f>
        <v>4</v>
      </c>
      <c r="B90" s="27">
        <f>'ST4 Input'!B10</f>
        <v>4120</v>
      </c>
      <c r="C90" s="27" t="str">
        <f>'ST4 Input'!C10</f>
        <v xml:space="preserve"> Main Switch Panel Hook Up      No Stereo 45 </v>
      </c>
      <c r="D90" s="27">
        <f>'ST4 Input'!D10</f>
        <v>45</v>
      </c>
      <c r="E90" s="27">
        <f>'ST4 Input'!E10</f>
        <v>0</v>
      </c>
    </row>
    <row r="91" spans="1:5" x14ac:dyDescent="0.2">
      <c r="A91" s="27">
        <f>'ST4 Input'!A11</f>
        <v>4</v>
      </c>
      <c r="B91" s="27" t="str">
        <f>'ST4 Input'!B11</f>
        <v xml:space="preserve"> ***4130***</v>
      </c>
      <c r="C91" s="27" t="str">
        <f>'ST4 Input'!C11</f>
        <v xml:space="preserve"> 3 Season Plumbing</v>
      </c>
      <c r="D91" s="27">
        <f>'ST4 Input'!D11</f>
        <v>5</v>
      </c>
      <c r="E91" s="27">
        <f>'ST4 Input'!E11</f>
        <v>0</v>
      </c>
    </row>
    <row r="92" spans="1:5" x14ac:dyDescent="0.2">
      <c r="A92" s="27">
        <f>'ST4 Input'!A12</f>
        <v>4</v>
      </c>
      <c r="B92" s="27">
        <f>'ST4 Input'!B12</f>
        <v>4160</v>
      </c>
      <c r="C92" s="27" t="str">
        <f>'ST4 Input'!C12</f>
        <v xml:space="preserve"> Lower Rub Rail</v>
      </c>
      <c r="D92" s="27">
        <f>'ST4 Input'!D12</f>
        <v>40</v>
      </c>
      <c r="E92" s="27">
        <f>'ST4 Input'!E12</f>
        <v>0</v>
      </c>
    </row>
    <row r="93" spans="1:5" x14ac:dyDescent="0.2">
      <c r="A93" s="27">
        <f>'ST4 Input'!A13</f>
        <v>4</v>
      </c>
      <c r="B93" s="27" t="str">
        <f>'ST4 Input'!B13</f>
        <v xml:space="preserve"> ***4170***</v>
      </c>
      <c r="C93" s="27" t="str">
        <f>'ST4 Input'!C13</f>
        <v xml:space="preserve"> Cut Fenders to Proper Length and Front Trim - 8.5 Wide</v>
      </c>
      <c r="D93" s="27">
        <f>'ST4 Input'!D13</f>
        <v>10</v>
      </c>
      <c r="E93" s="27">
        <f>'ST4 Input'!E13</f>
        <v>0</v>
      </c>
    </row>
    <row r="94" spans="1:5" x14ac:dyDescent="0.2">
      <c r="A94" s="27">
        <f>'ST4 Input'!A14</f>
        <v>4</v>
      </c>
      <c r="B94" s="27">
        <f>'ST4 Input'!B14</f>
        <v>4180</v>
      </c>
      <c r="C94" s="27" t="str">
        <f>'ST4 Input'!C14</f>
        <v xml:space="preserve"> Wire Lower Clearance Lights</v>
      </c>
      <c r="D94" s="27">
        <f>'ST4 Input'!D14</f>
        <v>15</v>
      </c>
      <c r="E94" s="27">
        <f>'ST4 Input'!E14</f>
        <v>0</v>
      </c>
    </row>
    <row r="95" spans="1:5" x14ac:dyDescent="0.2">
      <c r="A95" s="27">
        <f>'ST4 Input'!A15</f>
        <v>4</v>
      </c>
      <c r="B95" s="27">
        <f>'ST4 Input'!B15</f>
        <v>4200</v>
      </c>
      <c r="C95" s="27" t="str">
        <f>'ST4 Input'!C15</f>
        <v xml:space="preserve"> Flow Through Vents</v>
      </c>
      <c r="D95" s="27">
        <f>'ST4 Input'!D15</f>
        <v>20</v>
      </c>
      <c r="E95" s="27">
        <f>'ST4 Input'!E15</f>
        <v>0</v>
      </c>
    </row>
    <row r="96" spans="1:5" x14ac:dyDescent="0.2">
      <c r="A96" s="27">
        <f>'ST4 Input'!A16</f>
        <v>4</v>
      </c>
      <c r="B96" s="27">
        <f>'ST4 Input'!B16</f>
        <v>4220</v>
      </c>
      <c r="C96" s="27" t="str">
        <f>'ST4 Input'!C16</f>
        <v xml:space="preserve"> Install Motorbase</v>
      </c>
      <c r="D96" s="27">
        <f>'ST4 Input'!D16</f>
        <v>15</v>
      </c>
      <c r="E96" s="27">
        <f>'ST4 Input'!E16</f>
        <v>0</v>
      </c>
    </row>
    <row r="97" spans="1:5" x14ac:dyDescent="0.2">
      <c r="A97" s="27">
        <f>'ST4 Input'!A17</f>
        <v>4</v>
      </c>
      <c r="B97" s="27">
        <f>'ST4 Input'!B17</f>
        <v>4240</v>
      </c>
      <c r="C97" s="27" t="str">
        <f>'ST4 Input'!C17</f>
        <v xml:space="preserve"> Install Outside Coax</v>
      </c>
      <c r="D97" s="27">
        <f>'ST4 Input'!D17</f>
        <v>15</v>
      </c>
      <c r="E97" s="27">
        <f>'ST4 Input'!E17</f>
        <v>0</v>
      </c>
    </row>
    <row r="98" spans="1:5" x14ac:dyDescent="0.2">
      <c r="A98" s="27">
        <f>'ST4 Input'!A18</f>
        <v>4</v>
      </c>
      <c r="B98" s="27">
        <f>'ST4 Input'!B18</f>
        <v>4260</v>
      </c>
      <c r="C98" s="27" t="str">
        <f>'ST4 Input'!C18</f>
        <v xml:space="preserve"> Exterior Recept Install</v>
      </c>
      <c r="D98" s="27">
        <f>'ST4 Input'!D18</f>
        <v>15</v>
      </c>
      <c r="E98" s="27">
        <f>'ST4 Input'!E18</f>
        <v>0</v>
      </c>
    </row>
    <row r="99" spans="1:5" x14ac:dyDescent="0.2">
      <c r="A99" s="27">
        <f>'ST4 Input'!A19</f>
        <v>4</v>
      </c>
      <c r="B99" s="27">
        <f>'ST4 Input'!B19</f>
        <v>4280</v>
      </c>
      <c r="C99" s="27" t="str">
        <f>'ST4 Input'!C19</f>
        <v xml:space="preserve"> Exterior 12V Outlet</v>
      </c>
      <c r="D99" s="27">
        <f>'ST4 Input'!D19</f>
        <v>10</v>
      </c>
      <c r="E99" s="27">
        <f>'ST4 Input'!E19</f>
        <v>0</v>
      </c>
    </row>
    <row r="100" spans="1:5" x14ac:dyDescent="0.2">
      <c r="A100" s="27">
        <f>'ST4 Input'!A20</f>
        <v>4</v>
      </c>
      <c r="B100" s="27">
        <f>'ST4 Input'!B20</f>
        <v>4300</v>
      </c>
      <c r="C100" s="27" t="str">
        <f>'ST4 Input'!C20</f>
        <v xml:space="preserve"> Install Kitchen Overhead</v>
      </c>
      <c r="D100" s="27">
        <f>'ST4 Input'!D20</f>
        <v>17</v>
      </c>
      <c r="E100" s="27">
        <f>'ST4 Input'!E20</f>
        <v>0</v>
      </c>
    </row>
    <row r="101" spans="1:5" x14ac:dyDescent="0.2">
      <c r="A101" s="27">
        <f>'ST4 Input'!A21</f>
        <v>4</v>
      </c>
      <c r="B101" s="27">
        <f>'ST4 Input'!B21</f>
        <v>4310</v>
      </c>
      <c r="C101" s="27" t="str">
        <f>'ST4 Input'!C21</f>
        <v xml:space="preserve"> Set Refer</v>
      </c>
      <c r="D101" s="27">
        <f>'ST4 Input'!D21</f>
        <v>30</v>
      </c>
      <c r="E101" s="27">
        <f>'ST4 Input'!E21</f>
        <v>0</v>
      </c>
    </row>
    <row r="102" spans="1:5" x14ac:dyDescent="0.2">
      <c r="A102" s="27">
        <f>'ST4 Input'!A22</f>
        <v>4</v>
      </c>
      <c r="B102" s="27">
        <f>'ST4 Input'!B22</f>
        <v>4320</v>
      </c>
      <c r="C102" s="27" t="str">
        <f>'ST4 Input'!C22</f>
        <v xml:space="preserve"> "Tail Lights</v>
      </c>
      <c r="D102" s="27">
        <f>'ST4 Input'!D22</f>
        <v>60</v>
      </c>
      <c r="E102" s="27">
        <f>'ST4 Input'!E22</f>
        <v>0</v>
      </c>
    </row>
    <row r="103" spans="1:5" x14ac:dyDescent="0.2">
      <c r="A103" s="27">
        <f>'ST4 Input'!A23</f>
        <v>4</v>
      </c>
      <c r="B103" s="27">
        <f>'ST4 Input'!B23</f>
        <v>4340</v>
      </c>
      <c r="C103" s="27" t="str">
        <f>'ST4 Input'!C23</f>
        <v xml:space="preserve"> Refer Hook Up</v>
      </c>
      <c r="D103" s="27">
        <f>'ST4 Input'!D23</f>
        <v>14</v>
      </c>
      <c r="E103" s="27">
        <f>'ST4 Input'!E23</f>
        <v>0</v>
      </c>
    </row>
    <row r="104" spans="1:5" x14ac:dyDescent="0.2">
      <c r="A104" s="27">
        <f>'ST4 Input'!A24</f>
        <v>4</v>
      </c>
      <c r="B104" s="27">
        <f>'ST4 Input'!B24</f>
        <v>4350</v>
      </c>
      <c r="C104" s="27" t="str">
        <f>'ST4 Input'!C24</f>
        <v xml:space="preserve"> Outside Refer Vent</v>
      </c>
      <c r="D104" s="27">
        <f>'ST4 Input'!D24</f>
        <v>5</v>
      </c>
      <c r="E104" s="27">
        <f>'ST4 Input'!E24</f>
        <v>0</v>
      </c>
    </row>
    <row r="105" spans="1:5" x14ac:dyDescent="0.2">
      <c r="A105" s="27">
        <f>'ST4 Input'!A25</f>
        <v>4</v>
      </c>
      <c r="B105" s="27">
        <f>'ST4 Input'!B25</f>
        <v>4360</v>
      </c>
      <c r="C105" s="27" t="str">
        <f>'ST4 Input'!C25</f>
        <v xml:space="preserve"> Outside Water Heater and Furnace Vent</v>
      </c>
      <c r="D105" s="27">
        <f>'ST4 Input'!D25</f>
        <v>15</v>
      </c>
      <c r="E105" s="27">
        <f>'ST4 Input'!E25</f>
        <v>0</v>
      </c>
    </row>
    <row r="106" spans="1:5" x14ac:dyDescent="0.2">
      <c r="A106" s="27">
        <f>'ST4 Input'!A26</f>
        <v>4</v>
      </c>
      <c r="B106" s="27">
        <f>'ST4 Input'!B26</f>
        <v>4380</v>
      </c>
      <c r="C106" s="27" t="str">
        <f>'ST4 Input'!C26</f>
        <v xml:space="preserve"> Install Outside Water Heater Door</v>
      </c>
      <c r="D106" s="27">
        <f>'ST4 Input'!D26</f>
        <v>5</v>
      </c>
      <c r="E106" s="27">
        <f>'ST4 Input'!E26</f>
        <v>0</v>
      </c>
    </row>
    <row r="107" spans="1:5" x14ac:dyDescent="0.2">
      <c r="A107" s="27">
        <f>'ST4 Input'!A27</f>
        <v>4</v>
      </c>
      <c r="B107" s="27">
        <f>'ST4 Input'!B27</f>
        <v>4390</v>
      </c>
      <c r="C107" s="27" t="str">
        <f>'ST4 Input'!C27</f>
        <v xml:space="preserve"> wire upper clearance lights</v>
      </c>
      <c r="D107" s="27">
        <f>'ST4 Input'!D27</f>
        <v>35</v>
      </c>
      <c r="E107" s="27">
        <f>'ST4 Input'!E27</f>
        <v>0</v>
      </c>
    </row>
    <row r="108" spans="1:5" x14ac:dyDescent="0.2">
      <c r="A108" s="27">
        <f>'ST4 Input'!A28</f>
        <v>4</v>
      </c>
      <c r="B108" s="27" t="str">
        <f>'ST4 Input'!B28</f>
        <v xml:space="preserve"> ***4400***</v>
      </c>
      <c r="C108" s="27" t="str">
        <f>'ST4 Input'!C28</f>
        <v xml:space="preserve"> Wire Loading Lights</v>
      </c>
      <c r="D108" s="27">
        <f>'ST4 Input'!D28</f>
        <v>2</v>
      </c>
      <c r="E108" s="27">
        <f>'ST4 Input'!E28</f>
        <v>0</v>
      </c>
    </row>
    <row r="109" spans="1:5" x14ac:dyDescent="0.2">
      <c r="A109" s="27">
        <f>'ST4 Input'!A29</f>
        <v>4</v>
      </c>
      <c r="B109" s="27">
        <f>'ST4 Input'!B29</f>
        <v>4410</v>
      </c>
      <c r="C109" s="27" t="str">
        <f>'ST4 Input'!C29</f>
        <v xml:space="preserve"> Trim Ramp Door Opening</v>
      </c>
      <c r="D109" s="27">
        <f>'ST4 Input'!D29</f>
        <v>20</v>
      </c>
      <c r="E109" s="27">
        <f>'ST4 Input'!E29</f>
        <v>0</v>
      </c>
    </row>
    <row r="110" spans="1:5" x14ac:dyDescent="0.2">
      <c r="A110" s="27">
        <f>'ST4 Input'!A30</f>
        <v>4</v>
      </c>
      <c r="B110" s="27">
        <f>'ST4 Input'!B30</f>
        <v>4420</v>
      </c>
      <c r="C110" s="27" t="str">
        <f>'ST4 Input'!C30</f>
        <v xml:space="preserve"> Install Windows (All Std)</v>
      </c>
      <c r="D110" s="27">
        <f>'ST4 Input'!D30</f>
        <v>30</v>
      </c>
      <c r="E110" s="27">
        <f>'ST4 Input'!E30</f>
        <v>0</v>
      </c>
    </row>
    <row r="111" spans="1:5" x14ac:dyDescent="0.2">
      <c r="A111" s="27">
        <f>'ST4 Input'!A31</f>
        <v>4</v>
      </c>
      <c r="B111" s="27">
        <f>'ST4 Input'!B31</f>
        <v>4450</v>
      </c>
      <c r="C111" s="27" t="str">
        <f>'ST4 Input'!C31</f>
        <v xml:space="preserve"> Day and Night Shades</v>
      </c>
      <c r="D111" s="27">
        <f>'ST4 Input'!D31</f>
        <v>20</v>
      </c>
      <c r="E111" s="27">
        <f>'ST4 Input'!E31</f>
        <v>0</v>
      </c>
    </row>
    <row r="112" spans="1:5" x14ac:dyDescent="0.2">
      <c r="A112" s="27">
        <f>'ST4 Input'!A32</f>
        <v>4</v>
      </c>
      <c r="B112" s="27">
        <f>'ST4 Input'!B32</f>
        <v>4460</v>
      </c>
      <c r="C112" s="27" t="str">
        <f>'ST4 Input'!C32</f>
        <v xml:space="preserve"> ATP Kickplate</v>
      </c>
      <c r="D112" s="27">
        <f>'ST4 Input'!D32</f>
        <v>45</v>
      </c>
      <c r="E112" s="27">
        <f>'ST4 Input'!E32</f>
        <v>0</v>
      </c>
    </row>
    <row r="113" spans="1:5" x14ac:dyDescent="0.2">
      <c r="A113" s="27">
        <f>'ST4 Input'!A33</f>
        <v>4</v>
      </c>
      <c r="B113" s="27" t="str">
        <f>'ST4 Input'!B33</f>
        <v xml:space="preserve"> ***4470***</v>
      </c>
      <c r="C113" s="27" t="str">
        <f>'ST4 Input'!C33</f>
        <v xml:space="preserve"> Hook Up A/C (1st)</v>
      </c>
      <c r="D113" s="27">
        <f>'ST4 Input'!D33</f>
        <v>31</v>
      </c>
      <c r="E113" s="27">
        <f>'ST4 Input'!E33</f>
        <v>0</v>
      </c>
    </row>
    <row r="114" spans="1:5" x14ac:dyDescent="0.2">
      <c r="A114" s="27">
        <f>'ST4 Input'!A34</f>
        <v>4</v>
      </c>
      <c r="B114" s="27">
        <f>'ST4 Input'!B34</f>
        <v>4490</v>
      </c>
      <c r="C114" s="27" t="str">
        <f>'ST4 Input'!C34</f>
        <v xml:space="preserve"> Cove</v>
      </c>
      <c r="D114" s="27">
        <f>'ST4 Input'!D34</f>
        <v>120</v>
      </c>
      <c r="E114" s="27">
        <f>'ST4 Input'!E34</f>
        <v>0</v>
      </c>
    </row>
    <row r="115" spans="1:5" x14ac:dyDescent="0.2">
      <c r="A115" s="27">
        <f>'ST4 Input'!A35</f>
        <v>4</v>
      </c>
      <c r="B115" s="27">
        <f>'ST4 Input'!B35</f>
        <v>4500</v>
      </c>
      <c r="C115" s="27" t="str">
        <f>'ST4 Input'!C35</f>
        <v xml:space="preserve"> Trim Interior</v>
      </c>
      <c r="D115" s="27">
        <f>'ST4 Input'!D35</f>
        <v>60</v>
      </c>
      <c r="E115" s="27">
        <f>'ST4 Input'!E35</f>
        <v>0</v>
      </c>
    </row>
    <row r="116" spans="1:5" x14ac:dyDescent="0.2">
      <c r="A116" s="27">
        <f>'ST4 Input'!A36</f>
        <v>4</v>
      </c>
      <c r="B116" s="27">
        <f>'ST4 Input'!B36</f>
        <v>4520</v>
      </c>
      <c r="C116" s="27" t="str">
        <f>'ST4 Input'!C36</f>
        <v xml:space="preserve"> Vents Garnish - Roof</v>
      </c>
      <c r="D116" s="27">
        <f>'ST4 Input'!D36</f>
        <v>5</v>
      </c>
      <c r="E116" s="27">
        <f>'ST4 Input'!E36</f>
        <v>0</v>
      </c>
    </row>
    <row r="117" spans="1:5" x14ac:dyDescent="0.2">
      <c r="A117" s="27">
        <f>'ST4 Input'!A37</f>
        <v>4</v>
      </c>
      <c r="B117" s="27">
        <f>'ST4 Input'!B37</f>
        <v>4580</v>
      </c>
      <c r="C117" s="27" t="str">
        <f>'ST4 Input'!C37</f>
        <v xml:space="preserve"> Towel Bar</v>
      </c>
      <c r="D117" s="27">
        <f>'ST4 Input'!D37</f>
        <v>8</v>
      </c>
      <c r="E117" s="27">
        <f>'ST4 Input'!E37</f>
        <v>0</v>
      </c>
    </row>
    <row r="118" spans="1:5" x14ac:dyDescent="0.2">
      <c r="A118" s="27">
        <f>'ST4 Input'!A38</f>
        <v>4</v>
      </c>
      <c r="B118" s="27">
        <f>'ST4 Input'!B38</f>
        <v>4590</v>
      </c>
      <c r="C118" s="27" t="str">
        <f>'ST4 Input'!C38</f>
        <v xml:space="preserve"> Install Mirror</v>
      </c>
      <c r="D118" s="27">
        <f>'ST4 Input'!D38</f>
        <v>5</v>
      </c>
      <c r="E118" s="27">
        <f>'ST4 Input'!E38</f>
        <v>0</v>
      </c>
    </row>
    <row r="119" spans="1:5" x14ac:dyDescent="0.2">
      <c r="A119" s="27">
        <f>'ST4 Input'!A39</f>
        <v>4</v>
      </c>
      <c r="B119" s="27">
        <f>'ST4 Input'!B39</f>
        <v>4600</v>
      </c>
      <c r="C119" s="27" t="str">
        <f>'ST4 Input'!C39</f>
        <v xml:space="preserve"> Shower Curtain Rod</v>
      </c>
      <c r="D119" s="27">
        <f>'ST4 Input'!D39</f>
        <v>5</v>
      </c>
      <c r="E119" s="27">
        <f>'ST4 Input'!E39</f>
        <v>0</v>
      </c>
    </row>
    <row r="120" spans="1:5" x14ac:dyDescent="0.2">
      <c r="A120" s="27">
        <f>'ST4 Input'!A40</f>
        <v>4</v>
      </c>
      <c r="B120" s="27">
        <f>'ST4 Input'!B40</f>
        <v>4610</v>
      </c>
      <c r="C120" s="27" t="str">
        <f>'ST4 Input'!C40</f>
        <v xml:space="preserve"> Install Toilet</v>
      </c>
      <c r="D120" s="27">
        <f>'ST4 Input'!D40</f>
        <v>7</v>
      </c>
      <c r="E120" s="27">
        <f>'ST4 Input'!E40</f>
        <v>0</v>
      </c>
    </row>
    <row r="121" spans="1:5" x14ac:dyDescent="0.2">
      <c r="A121" s="27">
        <f>'ST4 Input'!A41</f>
        <v>4</v>
      </c>
      <c r="B121" s="27">
        <f>'ST4 Input'!B41</f>
        <v>4620</v>
      </c>
      <c r="C121" s="27" t="str">
        <f>'ST4 Input'!C41</f>
        <v xml:space="preserve"> "LP Test</v>
      </c>
      <c r="D121" s="27">
        <f>'ST4 Input'!D41</f>
        <v>25</v>
      </c>
      <c r="E121" s="27">
        <f>'ST4 Input'!E41</f>
        <v>0</v>
      </c>
    </row>
    <row r="122" spans="1:5" x14ac:dyDescent="0.2">
      <c r="A122" s="27">
        <f>'ST4 Input'!A42</f>
        <v>4</v>
      </c>
      <c r="B122" s="27">
        <f>'ST4 Input'!B42</f>
        <v>4650</v>
      </c>
      <c r="C122" s="27" t="str">
        <f>'ST4 Input'!C42</f>
        <v xml:space="preserve"> Install Entrance Door</v>
      </c>
      <c r="D122" s="27">
        <f>'ST4 Input'!D42</f>
        <v>7</v>
      </c>
      <c r="E122" s="27">
        <f>'ST4 Input'!E42</f>
        <v>0</v>
      </c>
    </row>
    <row r="123" spans="1:5" x14ac:dyDescent="0.2">
      <c r="A123" s="27">
        <f>'ST4 Input'!A43</f>
        <v>4</v>
      </c>
      <c r="B123" s="27">
        <f>'ST4 Input'!B43</f>
        <v>4670</v>
      </c>
      <c r="C123" s="27" t="str">
        <f>'ST4 Input'!C43</f>
        <v xml:space="preserve"> Grab Handle Entrance Door</v>
      </c>
      <c r="D123" s="27">
        <f>'ST4 Input'!D43</f>
        <v>5</v>
      </c>
      <c r="E123" s="27">
        <f>'ST4 Input'!E43</f>
        <v>0</v>
      </c>
    </row>
    <row r="124" spans="1:5" x14ac:dyDescent="0.2">
      <c r="A124" s="27">
        <f>'ST4 Input'!A44</f>
        <v>4</v>
      </c>
      <c r="B124" s="27">
        <f>'ST4 Input'!B44</f>
        <v>4680</v>
      </c>
      <c r="C124" s="27" t="str">
        <f>'ST4 Input'!C44</f>
        <v xml:space="preserve"> Trim Entrance Door</v>
      </c>
      <c r="D124" s="27">
        <f>'ST4 Input'!D44</f>
        <v>20</v>
      </c>
      <c r="E124" s="27">
        <f>'ST4 Input'!E44</f>
        <v>0</v>
      </c>
    </row>
    <row r="125" spans="1:5" x14ac:dyDescent="0.2">
      <c r="A125" s="27">
        <f>'ST4 Input'!A45</f>
        <v>4</v>
      </c>
      <c r="B125" s="27">
        <f>'ST4 Input'!B45</f>
        <v>4690</v>
      </c>
      <c r="C125" s="27" t="str">
        <f>'ST4 Input'!C45</f>
        <v xml:space="preserve"> Refer Panels</v>
      </c>
      <c r="D125" s="27">
        <f>'ST4 Input'!D45</f>
        <v>5</v>
      </c>
      <c r="E125" s="27">
        <f>'ST4 Input'!E45</f>
        <v>0</v>
      </c>
    </row>
    <row r="126" spans="1:5" x14ac:dyDescent="0.2">
      <c r="A126" s="27">
        <f>'ST4 Input'!A46</f>
        <v>4</v>
      </c>
      <c r="B126" s="27">
        <f>'ST4 Input'!B46</f>
        <v>4700</v>
      </c>
      <c r="C126" s="27" t="str">
        <f>'ST4 Input'!C46</f>
        <v xml:space="preserve"> Awning cradle                                                             </v>
      </c>
      <c r="D126" s="27">
        <f>'ST4 Input'!D46</f>
        <v>5</v>
      </c>
      <c r="E126" s="27">
        <f>'ST4 Input'!E46</f>
        <v>0</v>
      </c>
    </row>
    <row r="127" spans="1:5" x14ac:dyDescent="0.2">
      <c r="A127" s="27">
        <f>'ST4 Input'!A47</f>
        <v>4</v>
      </c>
      <c r="B127" s="27">
        <f>'ST4 Input'!B47</f>
        <v>4710</v>
      </c>
      <c r="C127" s="27" t="str">
        <f>'ST4 Input'!C47</f>
        <v xml:space="preserve"> Awning</v>
      </c>
      <c r="D127" s="27">
        <f>'ST4 Input'!D47</f>
        <v>30</v>
      </c>
      <c r="E127" s="27">
        <f>'ST4 Input'!E47</f>
        <v>0</v>
      </c>
    </row>
    <row r="128" spans="1:5" x14ac:dyDescent="0.2">
      <c r="A128" s="27">
        <f>'ST4 Input'!A48</f>
        <v>4</v>
      </c>
      <c r="B128" s="27">
        <f>'ST4 Input'!B48</f>
        <v>4720</v>
      </c>
      <c r="C128" s="27" t="str">
        <f>'ST4 Input'!C48</f>
        <v xml:space="preserve"> Front Baggage Door</v>
      </c>
      <c r="D128" s="27">
        <f>'ST4 Input'!D48</f>
        <v>10</v>
      </c>
      <c r="E128" s="27">
        <f>'ST4 Input'!E48</f>
        <v>0</v>
      </c>
    </row>
    <row r="129" spans="1:5" x14ac:dyDescent="0.2">
      <c r="A129" s="27">
        <f>'ST4 Input'!A49</f>
        <v>4</v>
      </c>
      <c r="B129" s="27">
        <f>'ST4 Input'!B49</f>
        <v>4730</v>
      </c>
      <c r="C129" s="27" t="str">
        <f>'ST4 Input'!C49</f>
        <v xml:space="preserve"> Bathdoor</v>
      </c>
      <c r="D129" s="27">
        <f>'ST4 Input'!D49</f>
        <v>10</v>
      </c>
      <c r="E129" s="27">
        <f>'ST4 Input'!E49</f>
        <v>0</v>
      </c>
    </row>
    <row r="130" spans="1:5" x14ac:dyDescent="0.2">
      <c r="A130" s="27">
        <f>'ST4 Input'!A50</f>
        <v>4</v>
      </c>
      <c r="B130" s="27">
        <f>'ST4 Input'!B50</f>
        <v>4740</v>
      </c>
      <c r="C130" s="27" t="str">
        <f>'ST4 Input'!C50</f>
        <v xml:space="preserve"> Trim Bathroom Door</v>
      </c>
      <c r="D130" s="27">
        <f>'ST4 Input'!D50</f>
        <v>15</v>
      </c>
      <c r="E130" s="27">
        <f>'ST4 Input'!E50</f>
        <v>0</v>
      </c>
    </row>
    <row r="131" spans="1:5" x14ac:dyDescent="0.2">
      <c r="A131" s="27">
        <f>'ST4 Input'!A51</f>
        <v>4</v>
      </c>
      <c r="B131" s="27" t="str">
        <f>'ST4 Input'!B51</f>
        <v xml:space="preserve"> ***4850***</v>
      </c>
      <c r="C131" s="27" t="str">
        <f>'ST4 Input'!C51</f>
        <v xml:space="preserve"> Install Sofa - RS - Rear </v>
      </c>
      <c r="D131" s="27">
        <f>'ST4 Input'!D51</f>
        <v>30</v>
      </c>
      <c r="E131" s="27">
        <f>'ST4 Input'!E51</f>
        <v>0</v>
      </c>
    </row>
    <row r="132" spans="1:5" x14ac:dyDescent="0.2">
      <c r="A132" s="27">
        <f>'ST4 Input'!A52</f>
        <v>4</v>
      </c>
      <c r="B132" s="27" t="str">
        <f>'ST4 Input'!B52</f>
        <v xml:space="preserve"> ***4860***</v>
      </c>
      <c r="C132" s="27" t="str">
        <f>'ST4 Input'!C52</f>
        <v xml:space="preserve"> Install Dinette CS - Front</v>
      </c>
      <c r="D132" s="27">
        <f>'ST4 Input'!D52</f>
        <v>45</v>
      </c>
      <c r="E132" s="27">
        <f>'ST4 Input'!E52</f>
        <v>0</v>
      </c>
    </row>
    <row r="133" spans="1:5" x14ac:dyDescent="0.2">
      <c r="A133" s="27">
        <f>'ST4 Input'!A53</f>
        <v>4</v>
      </c>
      <c r="B133" s="27" t="str">
        <f>'ST4 Input'!B53</f>
        <v xml:space="preserve"> ***4910***</v>
      </c>
      <c r="C133" s="27" t="str">
        <f>'ST4 Input'!C53</f>
        <v xml:space="preserve"> Install Vinyl Zippered Rear Opening</v>
      </c>
      <c r="D133" s="27">
        <f>'ST4 Input'!D53</f>
        <v>20</v>
      </c>
      <c r="E133" s="27">
        <f>'ST4 Input'!E53</f>
        <v>0</v>
      </c>
    </row>
    <row r="134" spans="1:5" x14ac:dyDescent="0.2">
      <c r="A134" s="27">
        <f>'ST4 Input'!A54</f>
        <v>4</v>
      </c>
      <c r="B134" s="27">
        <f>'ST4 Input'!B54</f>
        <v>4920</v>
      </c>
      <c r="C134" s="27" t="str">
        <f>'ST4 Input'!C54</f>
        <v xml:space="preserve"> Flood Test</v>
      </c>
      <c r="D134" s="27">
        <f>'ST4 Input'!D54</f>
        <v>80</v>
      </c>
      <c r="E134" s="27">
        <f>'ST4 Input'!E54</f>
        <v>0</v>
      </c>
    </row>
    <row r="135" spans="1:5" x14ac:dyDescent="0.2">
      <c r="A135" s="27">
        <f>'ST4 Input'!A55</f>
        <v>4</v>
      </c>
      <c r="B135" s="27">
        <f>'ST4 Input'!B55</f>
        <v>4970</v>
      </c>
      <c r="C135" s="27" t="str">
        <f>'ST4 Input'!C55</f>
        <v xml:space="preserve"> install &amp; hook up LP tanks</v>
      </c>
      <c r="D135" s="27">
        <f>'ST4 Input'!D55</f>
        <v>15</v>
      </c>
      <c r="E135" s="27">
        <f>'ST4 Input'!E55</f>
        <v>0</v>
      </c>
    </row>
    <row r="136" spans="1:5" x14ac:dyDescent="0.2">
      <c r="A136" s="27">
        <f>'ST4 Input'!A56</f>
        <v>0</v>
      </c>
      <c r="B136" s="27">
        <f>'ST4 Input'!B56</f>
        <v>0</v>
      </c>
      <c r="C136" s="27">
        <f>'ST4 Input'!C56</f>
        <v>0</v>
      </c>
      <c r="D136" s="27">
        <f>'ST4 Input'!D56</f>
        <v>0</v>
      </c>
      <c r="E136" s="27">
        <f>'ST4 Input'!E56</f>
        <v>0</v>
      </c>
    </row>
    <row r="137" spans="1:5" x14ac:dyDescent="0.2">
      <c r="A137" s="27">
        <f>'ST4 Input'!A57</f>
        <v>0</v>
      </c>
      <c r="B137" s="27">
        <f>'ST4 Input'!B57</f>
        <v>0</v>
      </c>
      <c r="C137" s="27">
        <f>'ST4 Input'!C57</f>
        <v>0</v>
      </c>
      <c r="D137" s="27">
        <f>'ST4 Input'!D57</f>
        <v>0</v>
      </c>
      <c r="E137" s="27">
        <f>'ST4 Input'!E57</f>
        <v>0</v>
      </c>
    </row>
    <row r="138" spans="1:5" x14ac:dyDescent="0.2">
      <c r="A138" s="27">
        <f>'ST4 Input'!A58</f>
        <v>0</v>
      </c>
      <c r="B138" s="27">
        <f>'ST4 Input'!B58</f>
        <v>0</v>
      </c>
      <c r="C138" s="27">
        <f>'ST4 Input'!C58</f>
        <v>0</v>
      </c>
      <c r="D138" s="27">
        <f>'ST4 Input'!D58</f>
        <v>0</v>
      </c>
      <c r="E138" s="27">
        <f>'ST4 Input'!E58</f>
        <v>0</v>
      </c>
    </row>
    <row r="139" spans="1:5" x14ac:dyDescent="0.2">
      <c r="A139" s="27">
        <f>'ST4 Input'!A59</f>
        <v>0</v>
      </c>
      <c r="B139" s="27">
        <f>'ST4 Input'!B59</f>
        <v>0</v>
      </c>
      <c r="C139" s="27">
        <f>'ST4 Input'!C59</f>
        <v>0</v>
      </c>
      <c r="D139" s="27">
        <f>'ST4 Input'!D59</f>
        <v>0</v>
      </c>
      <c r="E139" s="27">
        <f>'ST4 Input'!E59</f>
        <v>0</v>
      </c>
    </row>
    <row r="140" spans="1:5" x14ac:dyDescent="0.2">
      <c r="A140" s="27">
        <f>'ST4 Input'!A60</f>
        <v>0</v>
      </c>
      <c r="B140" s="27">
        <f>'ST4 Input'!B60</f>
        <v>0</v>
      </c>
      <c r="C140" s="27">
        <f>'ST4 Input'!C60</f>
        <v>0</v>
      </c>
      <c r="D140" s="27">
        <f>'ST4 Input'!D60</f>
        <v>0</v>
      </c>
      <c r="E140" s="27">
        <f>'ST4 Input'!E60</f>
        <v>0</v>
      </c>
    </row>
    <row r="141" spans="1:5" x14ac:dyDescent="0.2">
      <c r="A141" s="27">
        <f>'ST4 Input'!A61</f>
        <v>0</v>
      </c>
      <c r="B141" s="27">
        <f>'ST4 Input'!B61</f>
        <v>0</v>
      </c>
      <c r="C141" s="27">
        <f>'ST4 Input'!C61</f>
        <v>0</v>
      </c>
      <c r="D141" s="27">
        <f>'ST4 Input'!D61</f>
        <v>0</v>
      </c>
      <c r="E141" s="27">
        <f>'ST4 Input'!E61</f>
        <v>0</v>
      </c>
    </row>
    <row r="142" spans="1:5" x14ac:dyDescent="0.2">
      <c r="A142" s="27">
        <f>'ST4 Input'!A62</f>
        <v>0</v>
      </c>
      <c r="B142" s="27">
        <f>'ST4 Input'!B62</f>
        <v>0</v>
      </c>
      <c r="C142" s="27">
        <f>'ST4 Input'!C62</f>
        <v>0</v>
      </c>
      <c r="D142" s="27">
        <f>'ST4 Input'!D62</f>
        <v>0</v>
      </c>
      <c r="E142" s="27">
        <f>'ST4 Input'!E62</f>
        <v>0</v>
      </c>
    </row>
    <row r="143" spans="1:5" x14ac:dyDescent="0.2">
      <c r="A143" s="27">
        <f>'ST4 Input'!A63</f>
        <v>0</v>
      </c>
      <c r="B143" s="27">
        <f>'ST4 Input'!B63</f>
        <v>0</v>
      </c>
      <c r="C143" s="27">
        <f>'ST4 Input'!C63</f>
        <v>0</v>
      </c>
      <c r="D143" s="27">
        <f>'ST4 Input'!D63</f>
        <v>0</v>
      </c>
      <c r="E143" s="27">
        <f>'ST4 Input'!E63</f>
        <v>0</v>
      </c>
    </row>
    <row r="144" spans="1:5" x14ac:dyDescent="0.2">
      <c r="A144" s="27">
        <f>'ST4 Input'!A64</f>
        <v>0</v>
      </c>
      <c r="B144" s="27">
        <f>'ST4 Input'!B64</f>
        <v>0</v>
      </c>
      <c r="C144" s="27">
        <f>'ST4 Input'!C64</f>
        <v>0</v>
      </c>
      <c r="D144" s="27">
        <f>'ST4 Input'!D64</f>
        <v>0</v>
      </c>
      <c r="E144" s="27">
        <f>'ST4 Input'!E64</f>
        <v>0</v>
      </c>
    </row>
    <row r="145" spans="1:5" x14ac:dyDescent="0.2">
      <c r="A145" s="27">
        <f>'ST4 Input'!A65</f>
        <v>0</v>
      </c>
      <c r="B145" s="27">
        <f>'ST4 Input'!B65</f>
        <v>0</v>
      </c>
      <c r="C145" s="27">
        <f>'ST4 Input'!C65</f>
        <v>0</v>
      </c>
      <c r="D145" s="27">
        <f>'ST4 Input'!D65</f>
        <v>0</v>
      </c>
      <c r="E145" s="27">
        <f>'ST4 Input'!E65</f>
        <v>0</v>
      </c>
    </row>
    <row r="146" spans="1:5" x14ac:dyDescent="0.2">
      <c r="A146" s="27">
        <f>'ST4 Input'!A66</f>
        <v>0</v>
      </c>
      <c r="B146" s="27">
        <f>'ST4 Input'!B66</f>
        <v>0</v>
      </c>
      <c r="C146" s="27">
        <f>'ST4 Input'!C66</f>
        <v>0</v>
      </c>
      <c r="D146" s="27">
        <f>'ST4 Input'!D66</f>
        <v>0</v>
      </c>
      <c r="E146" s="27">
        <f>'ST4 Input'!E66</f>
        <v>0</v>
      </c>
    </row>
    <row r="147" spans="1:5" x14ac:dyDescent="0.2">
      <c r="A147" s="27">
        <f>'ST4 Input'!A67</f>
        <v>0</v>
      </c>
      <c r="B147" s="27">
        <f>'ST4 Input'!B67</f>
        <v>0</v>
      </c>
      <c r="C147" s="27">
        <f>'ST4 Input'!C67</f>
        <v>0</v>
      </c>
      <c r="D147" s="27">
        <f>'ST4 Input'!D67</f>
        <v>0</v>
      </c>
      <c r="E147" s="27">
        <f>'ST4 Input'!E67</f>
        <v>0</v>
      </c>
    </row>
    <row r="148" spans="1:5" x14ac:dyDescent="0.2">
      <c r="A148" s="27">
        <f>'ST4 Input'!A68</f>
        <v>0</v>
      </c>
      <c r="B148" s="27">
        <f>'ST4 Input'!B68</f>
        <v>0</v>
      </c>
      <c r="C148" s="27">
        <f>'ST4 Input'!C68</f>
        <v>0</v>
      </c>
      <c r="D148" s="27">
        <f>'ST4 Input'!D68</f>
        <v>0</v>
      </c>
      <c r="E148" s="27">
        <f>'ST4 Input'!E68</f>
        <v>0</v>
      </c>
    </row>
    <row r="149" spans="1:5" x14ac:dyDescent="0.2">
      <c r="A149" s="27">
        <f>'ST4 Input'!A69</f>
        <v>0</v>
      </c>
      <c r="B149" s="27">
        <f>'ST4 Input'!B69</f>
        <v>0</v>
      </c>
      <c r="C149" s="27">
        <f>'ST4 Input'!C69</f>
        <v>0</v>
      </c>
      <c r="D149" s="27">
        <f>'ST4 Input'!D69</f>
        <v>0</v>
      </c>
      <c r="E149" s="27">
        <f>'ST4 Input'!E69</f>
        <v>0</v>
      </c>
    </row>
    <row r="150" spans="1:5" x14ac:dyDescent="0.2">
      <c r="A150" s="27">
        <f>'ST4 Input'!A70</f>
        <v>0</v>
      </c>
      <c r="B150" s="27">
        <f>'ST4 Input'!B70</f>
        <v>0</v>
      </c>
      <c r="C150" s="27">
        <f>'ST4 Input'!C70</f>
        <v>0</v>
      </c>
      <c r="D150" s="27">
        <f>'ST4 Input'!D70</f>
        <v>0</v>
      </c>
      <c r="E150" s="27">
        <f>'ST4 Input'!E70</f>
        <v>0</v>
      </c>
    </row>
    <row r="151" spans="1:5" x14ac:dyDescent="0.2">
      <c r="A151" s="27">
        <f>'ST4 Input'!A71</f>
        <v>0</v>
      </c>
      <c r="B151" s="27">
        <f>'ST4 Input'!B71</f>
        <v>0</v>
      </c>
      <c r="C151" s="27">
        <f>'ST4 Input'!C71</f>
        <v>0</v>
      </c>
      <c r="D151" s="27">
        <f>'ST4 Input'!D71</f>
        <v>0</v>
      </c>
      <c r="E151" s="27">
        <f>'ST4 Input'!E71</f>
        <v>0</v>
      </c>
    </row>
    <row r="152" spans="1:5" x14ac:dyDescent="0.2">
      <c r="A152" s="27">
        <f>'ST4 Input'!A72</f>
        <v>0</v>
      </c>
      <c r="B152" s="27">
        <f>'ST4 Input'!B72</f>
        <v>0</v>
      </c>
      <c r="C152" s="27">
        <f>'ST4 Input'!C72</f>
        <v>0</v>
      </c>
      <c r="D152" s="27">
        <f>'ST4 Input'!D72</f>
        <v>0</v>
      </c>
      <c r="E152" s="27">
        <f>'ST4 Input'!E72</f>
        <v>0</v>
      </c>
    </row>
    <row r="153" spans="1:5" x14ac:dyDescent="0.2">
      <c r="A153" s="27">
        <f>'ST4 Input'!A73</f>
        <v>0</v>
      </c>
      <c r="B153" s="27">
        <f>'ST4 Input'!B73</f>
        <v>0</v>
      </c>
      <c r="C153" s="27">
        <f>'ST4 Input'!C73</f>
        <v>0</v>
      </c>
      <c r="D153" s="27">
        <f>'ST4 Input'!D73</f>
        <v>0</v>
      </c>
      <c r="E153" s="27">
        <f>'ST4 Input'!E73</f>
        <v>0</v>
      </c>
    </row>
    <row r="154" spans="1:5" x14ac:dyDescent="0.2">
      <c r="A154" s="27">
        <f>'ST4 Input'!A74</f>
        <v>0</v>
      </c>
      <c r="B154" s="27">
        <f>'ST4 Input'!B74</f>
        <v>0</v>
      </c>
      <c r="C154" s="27">
        <f>'ST4 Input'!C74</f>
        <v>0</v>
      </c>
      <c r="D154" s="27">
        <f>'ST4 Input'!D74</f>
        <v>0</v>
      </c>
      <c r="E154" s="27">
        <f>'ST4 Input'!E74</f>
        <v>0</v>
      </c>
    </row>
    <row r="155" spans="1:5" x14ac:dyDescent="0.2">
      <c r="A155" s="27">
        <f>'ST4 Input'!A75</f>
        <v>0</v>
      </c>
      <c r="B155" s="27">
        <f>'ST4 Input'!B75</f>
        <v>0</v>
      </c>
      <c r="C155" s="27">
        <f>'ST4 Input'!C75</f>
        <v>0</v>
      </c>
      <c r="D155" s="27">
        <f>'ST4 Input'!D75</f>
        <v>0</v>
      </c>
      <c r="E155" s="27">
        <f>'ST4 Input'!E75</f>
        <v>0</v>
      </c>
    </row>
    <row r="156" spans="1:5" x14ac:dyDescent="0.2">
      <c r="A156" s="27">
        <f>'ST4 Input'!A76</f>
        <v>0</v>
      </c>
      <c r="B156" s="27">
        <f>'ST4 Input'!B76</f>
        <v>0</v>
      </c>
      <c r="C156" s="27">
        <f>'ST4 Input'!C76</f>
        <v>0</v>
      </c>
      <c r="D156" s="27">
        <f>'ST4 Input'!D76</f>
        <v>0</v>
      </c>
      <c r="E156" s="27">
        <f>'ST4 Input'!E76</f>
        <v>0</v>
      </c>
    </row>
    <row r="157" spans="1:5" x14ac:dyDescent="0.2">
      <c r="A157" s="27">
        <f>'ST4 Input'!A77</f>
        <v>0</v>
      </c>
      <c r="B157" s="27">
        <f>'ST4 Input'!B77</f>
        <v>0</v>
      </c>
      <c r="C157" s="27">
        <f>'ST4 Input'!C77</f>
        <v>0</v>
      </c>
      <c r="D157" s="27">
        <f>'ST4 Input'!D77</f>
        <v>0</v>
      </c>
      <c r="E157" s="27">
        <f>'ST4 Input'!E77</f>
        <v>0</v>
      </c>
    </row>
    <row r="158" spans="1:5" x14ac:dyDescent="0.2">
      <c r="A158" s="27">
        <f>'ST4 Input'!A78</f>
        <v>0</v>
      </c>
      <c r="B158" s="27">
        <f>'ST4 Input'!B78</f>
        <v>0</v>
      </c>
      <c r="C158" s="27">
        <f>'ST4 Input'!C78</f>
        <v>0</v>
      </c>
      <c r="D158" s="27">
        <f>'ST4 Input'!D78</f>
        <v>0</v>
      </c>
      <c r="E158" s="27">
        <f>'ST4 Input'!E78</f>
        <v>0</v>
      </c>
    </row>
    <row r="159" spans="1:5" x14ac:dyDescent="0.2">
      <c r="A159" s="27">
        <f>'ST4 Input'!A79</f>
        <v>0</v>
      </c>
      <c r="B159" s="27">
        <f>'ST4 Input'!B79</f>
        <v>0</v>
      </c>
      <c r="C159" s="27">
        <f>'ST4 Input'!C79</f>
        <v>0</v>
      </c>
      <c r="D159" s="27">
        <f>'ST4 Input'!D79</f>
        <v>0</v>
      </c>
      <c r="E159" s="27">
        <f>'ST4 Input'!E79</f>
        <v>0</v>
      </c>
    </row>
    <row r="160" spans="1:5" x14ac:dyDescent="0.2">
      <c r="A160" s="27">
        <f>'ST4 Input'!A80</f>
        <v>0</v>
      </c>
      <c r="B160" s="27">
        <f>'ST4 Input'!B80</f>
        <v>0</v>
      </c>
      <c r="C160" s="27">
        <f>'ST4 Input'!C80</f>
        <v>0</v>
      </c>
      <c r="D160" s="27">
        <f>'ST4 Input'!D80</f>
        <v>0</v>
      </c>
      <c r="E160" s="27">
        <f>'ST4 Input'!E80</f>
        <v>0</v>
      </c>
    </row>
    <row r="161" spans="1:5" x14ac:dyDescent="0.2">
      <c r="A161" s="27">
        <f>'ST4 Input'!A81</f>
        <v>0</v>
      </c>
      <c r="B161" s="27">
        <f>'ST4 Input'!B81</f>
        <v>0</v>
      </c>
      <c r="C161" s="27">
        <f>'ST4 Input'!C81</f>
        <v>0</v>
      </c>
      <c r="D161" s="27">
        <f>'ST4 Input'!D81</f>
        <v>0</v>
      </c>
      <c r="E161" s="27">
        <f>'ST4 Input'!E81</f>
        <v>0</v>
      </c>
    </row>
    <row r="162" spans="1:5" x14ac:dyDescent="0.2">
      <c r="A162" s="27">
        <f>'ST4 Input'!A82</f>
        <v>0</v>
      </c>
      <c r="B162" s="27">
        <f>'ST4 Input'!B82</f>
        <v>0</v>
      </c>
      <c r="C162" s="27">
        <f>'ST4 Input'!C82</f>
        <v>0</v>
      </c>
      <c r="D162" s="27">
        <f>'ST4 Input'!D82</f>
        <v>0</v>
      </c>
      <c r="E162" s="27">
        <f>'ST4 Input'!E82</f>
        <v>0</v>
      </c>
    </row>
    <row r="163" spans="1:5" x14ac:dyDescent="0.2">
      <c r="A163" s="27">
        <f>'ST4 Input'!A83</f>
        <v>0</v>
      </c>
      <c r="B163" s="27">
        <f>'ST4 Input'!B83</f>
        <v>0</v>
      </c>
      <c r="C163" s="27">
        <f>'ST4 Input'!C83</f>
        <v>0</v>
      </c>
      <c r="D163" s="27">
        <f>'ST4 Input'!D83</f>
        <v>0</v>
      </c>
      <c r="E163" s="27">
        <f>'ST4 Input'!E83</f>
        <v>0</v>
      </c>
    </row>
    <row r="164" spans="1:5" x14ac:dyDescent="0.2">
      <c r="A164" s="27">
        <f>'ST4 Input'!A84</f>
        <v>0</v>
      </c>
      <c r="B164" s="27">
        <f>'ST4 Input'!B84</f>
        <v>0</v>
      </c>
      <c r="C164" s="27">
        <f>'ST4 Input'!C84</f>
        <v>0</v>
      </c>
      <c r="D164" s="27">
        <f>'ST4 Input'!D84</f>
        <v>0</v>
      </c>
      <c r="E164" s="27">
        <f>'ST4 Input'!E84</f>
        <v>0</v>
      </c>
    </row>
    <row r="165" spans="1:5" x14ac:dyDescent="0.2">
      <c r="A165" s="27">
        <f>'ST4 Input'!A85</f>
        <v>0</v>
      </c>
      <c r="B165" s="27">
        <f>'ST4 Input'!B85</f>
        <v>0</v>
      </c>
      <c r="C165" s="27">
        <f>'ST4 Input'!C85</f>
        <v>0</v>
      </c>
      <c r="D165" s="27">
        <f>'ST4 Input'!D85</f>
        <v>0</v>
      </c>
      <c r="E165" s="27">
        <f>'ST4 Input'!E85</f>
        <v>0</v>
      </c>
    </row>
    <row r="166" spans="1:5" x14ac:dyDescent="0.2">
      <c r="A166" s="27">
        <f>'ST4 Input'!A86</f>
        <v>0</v>
      </c>
      <c r="B166" s="27">
        <f>'ST4 Input'!B86</f>
        <v>0</v>
      </c>
      <c r="C166" s="27">
        <f>'ST4 Input'!C86</f>
        <v>0</v>
      </c>
      <c r="D166" s="27">
        <f>'ST4 Input'!D86</f>
        <v>0</v>
      </c>
      <c r="E166" s="27">
        <f>'ST4 Input'!E86</f>
        <v>0</v>
      </c>
    </row>
    <row r="167" spans="1:5" x14ac:dyDescent="0.2">
      <c r="A167" s="27">
        <f>'ST4 Input'!A87</f>
        <v>0</v>
      </c>
      <c r="B167" s="27">
        <f>'ST4 Input'!B87</f>
        <v>0</v>
      </c>
      <c r="C167" s="27">
        <f>'ST4 Input'!C87</f>
        <v>0</v>
      </c>
      <c r="D167" s="27">
        <f>'ST4 Input'!D87</f>
        <v>0</v>
      </c>
      <c r="E167" s="27">
        <f>'ST4 Input'!E87</f>
        <v>0</v>
      </c>
    </row>
    <row r="168" spans="1:5" x14ac:dyDescent="0.2">
      <c r="A168" s="27">
        <f>'ST4 Input'!A88</f>
        <v>0</v>
      </c>
      <c r="B168" s="27">
        <f>'ST4 Input'!B88</f>
        <v>0</v>
      </c>
      <c r="C168" s="27">
        <f>'ST4 Input'!C88</f>
        <v>0</v>
      </c>
      <c r="D168" s="27">
        <f>'ST4 Input'!D88</f>
        <v>0</v>
      </c>
      <c r="E168" s="27">
        <f>'ST4 Input'!E88</f>
        <v>0</v>
      </c>
    </row>
    <row r="169" spans="1:5" x14ac:dyDescent="0.2">
      <c r="A169" s="27">
        <f>'ST4 Input'!A89</f>
        <v>0</v>
      </c>
      <c r="B169" s="27">
        <f>'ST4 Input'!B89</f>
        <v>0</v>
      </c>
      <c r="C169" s="27">
        <f>'ST4 Input'!C89</f>
        <v>0</v>
      </c>
      <c r="D169" s="27">
        <f>'ST4 Input'!D89</f>
        <v>0</v>
      </c>
      <c r="E169" s="27">
        <f>'ST4 Input'!E89</f>
        <v>0</v>
      </c>
    </row>
    <row r="170" spans="1:5" x14ac:dyDescent="0.2">
      <c r="A170" s="27">
        <f>'ST4 Input'!A90</f>
        <v>0</v>
      </c>
      <c r="B170" s="27">
        <f>'ST4 Input'!B90</f>
        <v>0</v>
      </c>
      <c r="C170" s="27">
        <f>'ST4 Input'!C90</f>
        <v>0</v>
      </c>
      <c r="D170" s="27">
        <f>'ST4 Input'!D90</f>
        <v>0</v>
      </c>
      <c r="E170" s="27">
        <f>'ST4 Input'!E90</f>
        <v>0</v>
      </c>
    </row>
    <row r="171" spans="1:5" x14ac:dyDescent="0.2">
      <c r="A171" s="27">
        <f>'ST4 Input'!A91</f>
        <v>0</v>
      </c>
      <c r="B171" s="27">
        <f>'ST4 Input'!B91</f>
        <v>0</v>
      </c>
      <c r="C171" s="27">
        <f>'ST4 Input'!C91</f>
        <v>0</v>
      </c>
      <c r="D171" s="27">
        <f>'ST4 Input'!D91</f>
        <v>0</v>
      </c>
      <c r="E171" s="27">
        <f>'ST4 Input'!E91</f>
        <v>0</v>
      </c>
    </row>
    <row r="172" spans="1:5" x14ac:dyDescent="0.2">
      <c r="A172" s="27">
        <f>'ST4 Input'!A92</f>
        <v>0</v>
      </c>
      <c r="B172" s="27">
        <f>'ST4 Input'!B92</f>
        <v>0</v>
      </c>
      <c r="C172" s="27">
        <f>'ST4 Input'!C92</f>
        <v>0</v>
      </c>
      <c r="D172" s="27">
        <f>'ST4 Input'!D92</f>
        <v>0</v>
      </c>
      <c r="E172" s="27">
        <f>'ST4 Input'!E92</f>
        <v>0</v>
      </c>
    </row>
    <row r="173" spans="1:5" x14ac:dyDescent="0.2">
      <c r="A173" s="27">
        <f>'ST4 Input'!A93</f>
        <v>0</v>
      </c>
      <c r="B173" s="27">
        <f>'ST4 Input'!B93</f>
        <v>0</v>
      </c>
      <c r="C173" s="27">
        <f>'ST4 Input'!C93</f>
        <v>0</v>
      </c>
      <c r="D173" s="27">
        <f>'ST4 Input'!D93</f>
        <v>0</v>
      </c>
      <c r="E173" s="27">
        <f>'ST4 Input'!E93</f>
        <v>0</v>
      </c>
    </row>
    <row r="174" spans="1:5" x14ac:dyDescent="0.2">
      <c r="A174" s="27">
        <f>'ST4 Input'!A94</f>
        <v>0</v>
      </c>
      <c r="B174" s="27">
        <f>'ST4 Input'!B94</f>
        <v>0</v>
      </c>
      <c r="C174" s="27">
        <f>'ST4 Input'!C94</f>
        <v>0</v>
      </c>
      <c r="D174" s="27">
        <f>'ST4 Input'!D94</f>
        <v>0</v>
      </c>
      <c r="E174" s="27">
        <f>'ST4 Input'!E94</f>
        <v>0</v>
      </c>
    </row>
    <row r="175" spans="1:5" x14ac:dyDescent="0.2">
      <c r="A175" s="27">
        <f>'ST4 Input'!A95</f>
        <v>0</v>
      </c>
      <c r="B175" s="27">
        <f>'ST4 Input'!B95</f>
        <v>0</v>
      </c>
      <c r="C175" s="27">
        <f>'ST4 Input'!C95</f>
        <v>0</v>
      </c>
      <c r="D175" s="27">
        <f>'ST4 Input'!D95</f>
        <v>0</v>
      </c>
      <c r="E175" s="27">
        <f>'ST4 Input'!E95</f>
        <v>0</v>
      </c>
    </row>
    <row r="176" spans="1:5" x14ac:dyDescent="0.2">
      <c r="A176" s="27">
        <f>'ST4 Input'!A96</f>
        <v>0</v>
      </c>
      <c r="B176" s="27">
        <f>'ST4 Input'!B96</f>
        <v>0</v>
      </c>
      <c r="C176" s="27">
        <f>'ST4 Input'!C96</f>
        <v>0</v>
      </c>
      <c r="D176" s="27">
        <f>'ST4 Input'!D96</f>
        <v>0</v>
      </c>
      <c r="E176" s="27">
        <f>'ST4 Input'!E96</f>
        <v>0</v>
      </c>
    </row>
    <row r="177" spans="1:5" x14ac:dyDescent="0.2">
      <c r="A177" s="27">
        <f>'ST4 Input'!A97</f>
        <v>0</v>
      </c>
      <c r="B177" s="27">
        <f>'ST4 Input'!B97</f>
        <v>0</v>
      </c>
      <c r="C177" s="27">
        <f>'ST4 Input'!C97</f>
        <v>0</v>
      </c>
      <c r="D177" s="27">
        <f>'ST4 Input'!D97</f>
        <v>0</v>
      </c>
      <c r="E177" s="27">
        <f>'ST4 Input'!E97</f>
        <v>0</v>
      </c>
    </row>
    <row r="178" spans="1:5" x14ac:dyDescent="0.2">
      <c r="A178" s="27">
        <f>'ST4 Input'!A98</f>
        <v>0</v>
      </c>
      <c r="B178" s="27">
        <f>'ST4 Input'!B98</f>
        <v>0</v>
      </c>
      <c r="C178" s="27">
        <f>'ST4 Input'!C98</f>
        <v>0</v>
      </c>
      <c r="D178" s="27">
        <f>'ST4 Input'!D98</f>
        <v>0</v>
      </c>
      <c r="E178" s="27">
        <f>'ST4 Input'!E98</f>
        <v>0</v>
      </c>
    </row>
    <row r="179" spans="1:5" x14ac:dyDescent="0.2">
      <c r="A179" s="27">
        <f>'ST4 Input'!A99</f>
        <v>0</v>
      </c>
      <c r="B179" s="27">
        <f>'ST4 Input'!B99</f>
        <v>0</v>
      </c>
      <c r="C179" s="27">
        <f>'ST4 Input'!C99</f>
        <v>0</v>
      </c>
      <c r="D179" s="27">
        <f>'ST4 Input'!D99</f>
        <v>0</v>
      </c>
      <c r="E179" s="27">
        <f>'ST4 Input'!E99</f>
        <v>0</v>
      </c>
    </row>
    <row r="180" spans="1:5" x14ac:dyDescent="0.2">
      <c r="A180" s="28">
        <f>'ST4 Input'!A100</f>
        <v>0</v>
      </c>
      <c r="B180" s="28">
        <f>'ST4 Input'!B100</f>
        <v>0</v>
      </c>
      <c r="C180" s="28">
        <f>'ST4 Input'!C100</f>
        <v>0</v>
      </c>
      <c r="D180" s="28">
        <f>'ST4 Input'!D100</f>
        <v>0</v>
      </c>
      <c r="E180" s="28">
        <f>'ST4 Input'!E100</f>
        <v>0</v>
      </c>
    </row>
    <row r="181" spans="1:5" x14ac:dyDescent="0.2">
      <c r="A181" s="18"/>
      <c r="B181" s="18"/>
      <c r="C181" s="18"/>
      <c r="D181" s="18"/>
      <c r="E181" s="18"/>
    </row>
    <row r="182" spans="1:5" x14ac:dyDescent="0.2">
      <c r="A182" s="27">
        <f>'ST4 Input'!A102</f>
        <v>0</v>
      </c>
      <c r="B182" s="27">
        <f>'ST4 Input'!B102</f>
        <v>0</v>
      </c>
      <c r="C182" s="27">
        <f>'ST4 Input'!C102</f>
        <v>0</v>
      </c>
      <c r="D182" s="27">
        <f>'ST4 Input'!D102</f>
        <v>0</v>
      </c>
      <c r="E182" s="27">
        <f>'ST4 Input'!E102</f>
        <v>0</v>
      </c>
    </row>
    <row r="183" spans="1:5" x14ac:dyDescent="0.2">
      <c r="A183" s="27">
        <f>'ST4 Input'!A103</f>
        <v>0</v>
      </c>
      <c r="B183" s="27">
        <f>'ST4 Input'!B103</f>
        <v>0</v>
      </c>
      <c r="C183" s="27">
        <f>'ST4 Input'!C103</f>
        <v>0</v>
      </c>
      <c r="D183" s="27">
        <f>'ST4 Input'!D103</f>
        <v>0</v>
      </c>
      <c r="E183" s="27">
        <f>'ST4 Input'!E103</f>
        <v>0</v>
      </c>
    </row>
    <row r="184" spans="1:5" x14ac:dyDescent="0.2">
      <c r="A184" s="27">
        <f>'ST4 Input'!A104</f>
        <v>0</v>
      </c>
      <c r="B184" s="27">
        <f>'ST4 Input'!B104</f>
        <v>0</v>
      </c>
      <c r="C184" s="27">
        <f>'ST4 Input'!C104</f>
        <v>0</v>
      </c>
      <c r="D184" s="27">
        <f>'ST4 Input'!D104</f>
        <v>0</v>
      </c>
      <c r="E184" s="27">
        <f>'ST4 Input'!E104</f>
        <v>0</v>
      </c>
    </row>
    <row r="185" spans="1:5" x14ac:dyDescent="0.2">
      <c r="A185" s="27">
        <f>'ST4 Input'!A105</f>
        <v>0</v>
      </c>
      <c r="B185" s="27">
        <f>'ST4 Input'!B105</f>
        <v>0</v>
      </c>
      <c r="C185" s="27">
        <f>'ST4 Input'!C105</f>
        <v>0</v>
      </c>
      <c r="D185" s="27">
        <f>'ST4 Input'!D105</f>
        <v>0</v>
      </c>
      <c r="E185" s="27">
        <f>'ST4 Input'!E105</f>
        <v>0</v>
      </c>
    </row>
    <row r="186" spans="1:5" x14ac:dyDescent="0.2">
      <c r="A186" s="27">
        <f>'ST4 Input'!A106</f>
        <v>0</v>
      </c>
      <c r="B186" s="27">
        <f>'ST4 Input'!B106</f>
        <v>0</v>
      </c>
      <c r="C186" s="27">
        <f>'ST4 Input'!C106</f>
        <v>0</v>
      </c>
      <c r="D186" s="27">
        <f>'ST4 Input'!D106</f>
        <v>0</v>
      </c>
      <c r="E186" s="27">
        <f>'ST4 Input'!E106</f>
        <v>0</v>
      </c>
    </row>
    <row r="187" spans="1:5" x14ac:dyDescent="0.2">
      <c r="A187" s="27">
        <f>'ST4 Input'!A107</f>
        <v>0</v>
      </c>
      <c r="B187" s="27">
        <f>'ST4 Input'!B107</f>
        <v>0</v>
      </c>
      <c r="C187" s="27">
        <f>'ST4 Input'!C107</f>
        <v>0</v>
      </c>
      <c r="D187" s="27">
        <f>'ST4 Input'!D107</f>
        <v>0</v>
      </c>
      <c r="E187" s="27">
        <f>'ST4 Input'!E107</f>
        <v>0</v>
      </c>
    </row>
    <row r="188" spans="1:5" x14ac:dyDescent="0.2">
      <c r="A188" s="27">
        <f>'ST4 Input'!A108</f>
        <v>0</v>
      </c>
      <c r="B188" s="27">
        <f>'ST4 Input'!B108</f>
        <v>0</v>
      </c>
      <c r="C188" s="27">
        <f>'ST4 Input'!C108</f>
        <v>0</v>
      </c>
      <c r="D188" s="27">
        <f>'ST4 Input'!D108</f>
        <v>0</v>
      </c>
      <c r="E188" s="27">
        <f>'ST4 Input'!E108</f>
        <v>0</v>
      </c>
    </row>
    <row r="189" spans="1:5" x14ac:dyDescent="0.2">
      <c r="A189" s="27">
        <f>'ST4 Input'!A109</f>
        <v>0</v>
      </c>
      <c r="B189" s="27">
        <f>'ST4 Input'!B109</f>
        <v>0</v>
      </c>
      <c r="C189" s="27">
        <f>'ST4 Input'!C109</f>
        <v>0</v>
      </c>
      <c r="D189" s="27">
        <f>'ST4 Input'!D109</f>
        <v>0</v>
      </c>
      <c r="E189" s="27">
        <f>'ST4 Input'!E109</f>
        <v>0</v>
      </c>
    </row>
    <row r="190" spans="1:5" x14ac:dyDescent="0.2">
      <c r="A190" s="27">
        <f>'ST4 Input'!A110</f>
        <v>0</v>
      </c>
      <c r="B190" s="27">
        <f>'ST4 Input'!B110</f>
        <v>0</v>
      </c>
      <c r="C190" s="27">
        <f>'ST4 Input'!C110</f>
        <v>0</v>
      </c>
      <c r="D190" s="27">
        <f>'ST4 Input'!D110</f>
        <v>0</v>
      </c>
      <c r="E190" s="27">
        <f>'ST4 Input'!E110</f>
        <v>0</v>
      </c>
    </row>
  </sheetData>
  <mergeCells count="10">
    <mergeCell ref="AQ15:AT15"/>
    <mergeCell ref="AV15:AY15"/>
    <mergeCell ref="BA15:BD15"/>
    <mergeCell ref="R15:U15"/>
    <mergeCell ref="H15:K15"/>
    <mergeCell ref="M15:P15"/>
    <mergeCell ref="W15:Z15"/>
    <mergeCell ref="AB15:AE15"/>
    <mergeCell ref="AG15:AJ15"/>
    <mergeCell ref="AL15:AO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G20" sqref="G20"/>
    </sheetView>
  </sheetViews>
  <sheetFormatPr baseColWidth="10" defaultRowHeight="16" x14ac:dyDescent="0.2"/>
  <cols>
    <col min="1" max="1" width="6.83203125" bestFit="1" customWidth="1"/>
    <col min="2" max="2" width="10.5" bestFit="1" customWidth="1"/>
    <col min="3" max="3" width="52.1640625" bestFit="1" customWidth="1"/>
    <col min="4" max="4" width="10.1640625" bestFit="1" customWidth="1"/>
    <col min="5" max="5" width="7.1640625" bestFit="1" customWidth="1"/>
  </cols>
  <sheetData>
    <row r="1" spans="1:6" x14ac:dyDescent="0.2">
      <c r="A1" s="16" t="s">
        <v>0</v>
      </c>
      <c r="B1" s="16" t="s">
        <v>1</v>
      </c>
      <c r="C1" s="16" t="s">
        <v>2</v>
      </c>
      <c r="D1" s="16" t="s">
        <v>3</v>
      </c>
      <c r="E1" t="s">
        <v>4</v>
      </c>
    </row>
    <row r="2" spans="1:6" x14ac:dyDescent="0.2">
      <c r="A2" s="16">
        <v>5</v>
      </c>
      <c r="B2" s="16">
        <v>5060</v>
      </c>
      <c r="C2" s="16" t="s">
        <v>29</v>
      </c>
      <c r="D2" s="16">
        <v>30</v>
      </c>
      <c r="E2" t="s">
        <v>5</v>
      </c>
      <c r="F2" s="15" t="s">
        <v>59</v>
      </c>
    </row>
    <row r="3" spans="1:6" x14ac:dyDescent="0.2">
      <c r="A3" s="16">
        <v>5</v>
      </c>
      <c r="B3" s="16">
        <v>5080</v>
      </c>
      <c r="C3" s="16" t="s">
        <v>30</v>
      </c>
      <c r="D3" s="16">
        <v>2</v>
      </c>
      <c r="E3" t="s">
        <v>5</v>
      </c>
      <c r="F3" s="15" t="s">
        <v>59</v>
      </c>
    </row>
    <row r="4" spans="1:6" x14ac:dyDescent="0.2">
      <c r="A4" s="16">
        <v>5</v>
      </c>
      <c r="B4" s="16">
        <v>5090</v>
      </c>
      <c r="C4" s="16" t="s">
        <v>31</v>
      </c>
      <c r="D4" s="16">
        <v>10</v>
      </c>
      <c r="E4" t="s">
        <v>5</v>
      </c>
      <c r="F4" s="15" t="s">
        <v>59</v>
      </c>
    </row>
    <row r="5" spans="1:6" x14ac:dyDescent="0.2">
      <c r="A5" s="16">
        <v>5</v>
      </c>
      <c r="B5" s="16">
        <v>5100</v>
      </c>
      <c r="C5" s="16" t="s">
        <v>32</v>
      </c>
      <c r="D5" s="16">
        <v>15</v>
      </c>
      <c r="E5" t="s">
        <v>5</v>
      </c>
      <c r="F5" s="15" t="s">
        <v>59</v>
      </c>
    </row>
    <row r="6" spans="1:6" x14ac:dyDescent="0.2">
      <c r="A6" s="16">
        <v>5</v>
      </c>
      <c r="B6" s="16">
        <v>5110</v>
      </c>
      <c r="C6" s="16" t="s">
        <v>33</v>
      </c>
      <c r="D6" s="16">
        <v>35</v>
      </c>
      <c r="E6" t="s">
        <v>5</v>
      </c>
      <c r="F6" s="15" t="s">
        <v>59</v>
      </c>
    </row>
    <row r="7" spans="1:6" x14ac:dyDescent="0.2">
      <c r="A7" s="16">
        <v>5</v>
      </c>
      <c r="B7" s="16">
        <v>5120</v>
      </c>
      <c r="C7" s="16" t="s">
        <v>34</v>
      </c>
      <c r="D7" s="16">
        <v>20</v>
      </c>
      <c r="E7" t="s">
        <v>5</v>
      </c>
      <c r="F7" s="15" t="s">
        <v>60</v>
      </c>
    </row>
    <row r="8" spans="1:6" x14ac:dyDescent="0.2">
      <c r="A8" s="16">
        <v>5</v>
      </c>
      <c r="B8" s="16">
        <v>5130</v>
      </c>
      <c r="C8" s="16" t="s">
        <v>35</v>
      </c>
      <c r="D8" s="16">
        <v>40</v>
      </c>
      <c r="E8" t="s">
        <v>5</v>
      </c>
      <c r="F8" s="15"/>
    </row>
    <row r="9" spans="1:6" x14ac:dyDescent="0.2">
      <c r="A9" s="16">
        <v>5</v>
      </c>
      <c r="B9" s="16">
        <v>5140</v>
      </c>
      <c r="C9" s="16" t="s">
        <v>36</v>
      </c>
      <c r="D9" s="16">
        <v>70</v>
      </c>
      <c r="E9" t="s">
        <v>5</v>
      </c>
      <c r="F9" s="15" t="s">
        <v>60</v>
      </c>
    </row>
    <row r="10" spans="1:6" x14ac:dyDescent="0.2">
      <c r="A10" s="16">
        <v>5</v>
      </c>
      <c r="B10" s="16" t="s">
        <v>37</v>
      </c>
      <c r="C10" s="16" t="s">
        <v>38</v>
      </c>
      <c r="D10" s="16">
        <v>5</v>
      </c>
      <c r="E10">
        <v>15</v>
      </c>
      <c r="F10" s="15" t="s">
        <v>60</v>
      </c>
    </row>
    <row r="11" spans="1:6" x14ac:dyDescent="0.2">
      <c r="A11" s="16">
        <v>5</v>
      </c>
      <c r="B11" s="16" t="s">
        <v>39</v>
      </c>
      <c r="C11" s="16" t="s">
        <v>6</v>
      </c>
      <c r="D11" s="16">
        <v>5</v>
      </c>
      <c r="E11" t="s">
        <v>5</v>
      </c>
      <c r="F11" s="15" t="s">
        <v>61</v>
      </c>
    </row>
    <row r="12" spans="1:6" x14ac:dyDescent="0.2">
      <c r="A12" s="16">
        <v>5</v>
      </c>
      <c r="B12" s="16" t="s">
        <v>40</v>
      </c>
      <c r="C12" s="16" t="s">
        <v>41</v>
      </c>
      <c r="D12" s="16">
        <v>10</v>
      </c>
      <c r="E12" t="s">
        <v>5</v>
      </c>
      <c r="F12" s="15" t="s">
        <v>61</v>
      </c>
    </row>
    <row r="13" spans="1:6" x14ac:dyDescent="0.2">
      <c r="A13" s="16">
        <v>5</v>
      </c>
      <c r="B13" s="16">
        <v>5350</v>
      </c>
      <c r="C13" s="16" t="s">
        <v>42</v>
      </c>
      <c r="D13" s="16">
        <v>11</v>
      </c>
      <c r="E13" t="s">
        <v>5</v>
      </c>
      <c r="F13" s="15" t="s">
        <v>61</v>
      </c>
    </row>
    <row r="14" spans="1:6" x14ac:dyDescent="0.2">
      <c r="A14" s="16">
        <v>5</v>
      </c>
      <c r="B14" s="16">
        <v>5360</v>
      </c>
      <c r="C14" s="16" t="s">
        <v>43</v>
      </c>
      <c r="D14" s="16">
        <v>60</v>
      </c>
      <c r="E14" t="s">
        <v>5</v>
      </c>
      <c r="F14" s="15" t="s">
        <v>61</v>
      </c>
    </row>
    <row r="15" spans="1:6" x14ac:dyDescent="0.2">
      <c r="A15" s="16">
        <v>5</v>
      </c>
      <c r="B15" s="16">
        <v>5370</v>
      </c>
      <c r="C15" s="16" t="s">
        <v>44</v>
      </c>
      <c r="D15" s="16">
        <v>5</v>
      </c>
      <c r="E15" t="s">
        <v>5</v>
      </c>
      <c r="F15" s="15" t="s">
        <v>61</v>
      </c>
    </row>
    <row r="16" spans="1:6" x14ac:dyDescent="0.2">
      <c r="A16" s="16">
        <v>5</v>
      </c>
      <c r="B16" s="16">
        <v>5380</v>
      </c>
      <c r="C16" s="16" t="s">
        <v>45</v>
      </c>
      <c r="D16" s="16">
        <v>2</v>
      </c>
      <c r="E16" t="s">
        <v>5</v>
      </c>
    </row>
    <row r="17" spans="1:5" x14ac:dyDescent="0.2">
      <c r="A17" s="16">
        <v>5</v>
      </c>
      <c r="B17" s="16">
        <v>5390</v>
      </c>
      <c r="C17" s="16" t="s">
        <v>46</v>
      </c>
      <c r="D17" s="16">
        <v>5</v>
      </c>
      <c r="E17" t="s">
        <v>5</v>
      </c>
    </row>
    <row r="18" spans="1:5" x14ac:dyDescent="0.2">
      <c r="A18" s="16">
        <v>5</v>
      </c>
      <c r="B18" s="16" t="s">
        <v>47</v>
      </c>
      <c r="C18" s="16" t="s">
        <v>48</v>
      </c>
      <c r="D18" s="16">
        <v>120</v>
      </c>
      <c r="E18" t="s">
        <v>5</v>
      </c>
    </row>
    <row r="19" spans="1:5" x14ac:dyDescent="0.2">
      <c r="A19" s="16">
        <v>5</v>
      </c>
      <c r="B19" s="16">
        <v>5440</v>
      </c>
      <c r="C19" s="16" t="s">
        <v>49</v>
      </c>
      <c r="D19" s="16">
        <v>2</v>
      </c>
      <c r="E19" t="s">
        <v>5</v>
      </c>
    </row>
    <row r="20" spans="1:5" x14ac:dyDescent="0.2">
      <c r="A20" s="16">
        <v>5</v>
      </c>
      <c r="B20" s="16">
        <v>5450</v>
      </c>
      <c r="C20" s="16" t="s">
        <v>50</v>
      </c>
      <c r="D20" s="16">
        <v>10</v>
      </c>
      <c r="E20" t="s">
        <v>5</v>
      </c>
    </row>
    <row r="21" spans="1:5" x14ac:dyDescent="0.2">
      <c r="A21" s="16">
        <v>5</v>
      </c>
      <c r="B21" s="16">
        <v>5460</v>
      </c>
      <c r="C21" s="16" t="s">
        <v>51</v>
      </c>
      <c r="D21" s="16">
        <v>45</v>
      </c>
      <c r="E21" t="s">
        <v>5</v>
      </c>
    </row>
    <row r="22" spans="1:5" x14ac:dyDescent="0.2">
      <c r="A22" s="16">
        <v>5</v>
      </c>
      <c r="B22" s="16">
        <v>5470</v>
      </c>
      <c r="C22" s="16" t="s">
        <v>52</v>
      </c>
      <c r="D22" s="16">
        <v>20</v>
      </c>
      <c r="E22" t="s">
        <v>5</v>
      </c>
    </row>
    <row r="23" spans="1:5" x14ac:dyDescent="0.2">
      <c r="A23" s="16">
        <v>5</v>
      </c>
      <c r="B23" s="16" t="s">
        <v>53</v>
      </c>
      <c r="C23" s="16" t="s">
        <v>38</v>
      </c>
      <c r="D23" s="16">
        <v>5</v>
      </c>
      <c r="E23" t="s">
        <v>5</v>
      </c>
    </row>
    <row r="24" spans="1:5" x14ac:dyDescent="0.2">
      <c r="A24" s="16">
        <v>5</v>
      </c>
      <c r="B24" s="16" t="s">
        <v>54</v>
      </c>
      <c r="C24" s="16" t="s">
        <v>6</v>
      </c>
      <c r="D24" s="16">
        <v>5</v>
      </c>
      <c r="E24" t="s">
        <v>5</v>
      </c>
    </row>
    <row r="25" spans="1:5" x14ac:dyDescent="0.2">
      <c r="A25" s="16">
        <v>5</v>
      </c>
      <c r="B25" s="16" t="s">
        <v>55</v>
      </c>
      <c r="C25" s="16" t="s">
        <v>56</v>
      </c>
      <c r="D25" s="16">
        <v>5</v>
      </c>
      <c r="E2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A42" sqref="A42:XFD43"/>
    </sheetView>
  </sheetViews>
  <sheetFormatPr baseColWidth="10" defaultRowHeight="16" x14ac:dyDescent="0.2"/>
  <cols>
    <col min="1" max="1" width="6.83203125" bestFit="1" customWidth="1"/>
    <col min="2" max="2" width="11.5" style="1" bestFit="1" customWidth="1"/>
    <col min="3" max="3" width="46.6640625" bestFit="1" customWidth="1"/>
    <col min="4" max="4" width="7" bestFit="1" customWidth="1"/>
  </cols>
  <sheetData>
    <row r="1" spans="1:4" x14ac:dyDescent="0.2">
      <c r="A1" t="s">
        <v>0</v>
      </c>
      <c r="B1" s="1" t="s">
        <v>1</v>
      </c>
      <c r="C1" t="s">
        <v>2</v>
      </c>
      <c r="D1" t="s">
        <v>3</v>
      </c>
    </row>
    <row r="2" spans="1:4" x14ac:dyDescent="0.2">
      <c r="A2">
        <v>4</v>
      </c>
      <c r="B2" s="1">
        <v>4010</v>
      </c>
      <c r="C2" t="s">
        <v>77</v>
      </c>
      <c r="D2">
        <v>10</v>
      </c>
    </row>
    <row r="3" spans="1:4" x14ac:dyDescent="0.2">
      <c r="A3">
        <v>4</v>
      </c>
      <c r="B3" s="1">
        <v>4020</v>
      </c>
      <c r="C3" t="s">
        <v>78</v>
      </c>
      <c r="D3">
        <v>6</v>
      </c>
    </row>
    <row r="4" spans="1:4" x14ac:dyDescent="0.2">
      <c r="A4">
        <v>4</v>
      </c>
      <c r="B4" s="1">
        <v>4040</v>
      </c>
      <c r="C4" t="s">
        <v>79</v>
      </c>
      <c r="D4">
        <v>7</v>
      </c>
    </row>
    <row r="5" spans="1:4" x14ac:dyDescent="0.2">
      <c r="A5">
        <v>4</v>
      </c>
      <c r="B5" s="1">
        <v>4050</v>
      </c>
      <c r="C5" t="s">
        <v>80</v>
      </c>
      <c r="D5">
        <v>120</v>
      </c>
    </row>
    <row r="6" spans="1:4" x14ac:dyDescent="0.2">
      <c r="A6">
        <v>4</v>
      </c>
      <c r="B6" s="1">
        <v>4060</v>
      </c>
      <c r="C6" t="s">
        <v>81</v>
      </c>
      <c r="D6">
        <v>20</v>
      </c>
    </row>
    <row r="7" spans="1:4" x14ac:dyDescent="0.2">
      <c r="A7">
        <v>3</v>
      </c>
      <c r="B7" s="1">
        <v>4080</v>
      </c>
      <c r="C7" t="s">
        <v>82</v>
      </c>
      <c r="D7">
        <v>120</v>
      </c>
    </row>
    <row r="8" spans="1:4" x14ac:dyDescent="0.2">
      <c r="A8">
        <v>4</v>
      </c>
      <c r="B8" s="1">
        <v>4100</v>
      </c>
      <c r="C8" t="s">
        <v>83</v>
      </c>
      <c r="D8">
        <v>15</v>
      </c>
    </row>
    <row r="9" spans="1:4" x14ac:dyDescent="0.2">
      <c r="A9">
        <v>4</v>
      </c>
      <c r="B9" s="1">
        <v>4110</v>
      </c>
      <c r="C9" t="s">
        <v>84</v>
      </c>
      <c r="D9">
        <v>30</v>
      </c>
    </row>
    <row r="10" spans="1:4" x14ac:dyDescent="0.2">
      <c r="A10">
        <v>4</v>
      </c>
      <c r="B10" s="1">
        <v>4120</v>
      </c>
      <c r="C10" t="s">
        <v>85</v>
      </c>
      <c r="D10">
        <v>45</v>
      </c>
    </row>
    <row r="11" spans="1:4" x14ac:dyDescent="0.2">
      <c r="A11">
        <v>4</v>
      </c>
      <c r="B11" s="1" t="s">
        <v>86</v>
      </c>
      <c r="C11" t="s">
        <v>7</v>
      </c>
      <c r="D11">
        <v>5</v>
      </c>
    </row>
    <row r="12" spans="1:4" x14ac:dyDescent="0.2">
      <c r="A12">
        <v>4</v>
      </c>
      <c r="B12" s="1">
        <v>4160</v>
      </c>
      <c r="C12" t="s">
        <v>87</v>
      </c>
      <c r="D12">
        <v>40</v>
      </c>
    </row>
    <row r="13" spans="1:4" x14ac:dyDescent="0.2">
      <c r="A13">
        <v>4</v>
      </c>
      <c r="B13" s="1" t="s">
        <v>88</v>
      </c>
      <c r="C13" t="s">
        <v>89</v>
      </c>
      <c r="D13">
        <v>10</v>
      </c>
    </row>
    <row r="14" spans="1:4" x14ac:dyDescent="0.2">
      <c r="A14">
        <v>4</v>
      </c>
      <c r="B14" s="1">
        <v>4180</v>
      </c>
      <c r="C14" t="s">
        <v>90</v>
      </c>
      <c r="D14">
        <v>15</v>
      </c>
    </row>
    <row r="15" spans="1:4" x14ac:dyDescent="0.2">
      <c r="A15">
        <v>4</v>
      </c>
      <c r="B15" s="1">
        <v>4200</v>
      </c>
      <c r="C15" t="s">
        <v>91</v>
      </c>
      <c r="D15">
        <v>20</v>
      </c>
    </row>
    <row r="16" spans="1:4" x14ac:dyDescent="0.2">
      <c r="A16">
        <v>4</v>
      </c>
      <c r="B16" s="1">
        <v>4220</v>
      </c>
      <c r="C16" t="s">
        <v>92</v>
      </c>
      <c r="D16">
        <v>15</v>
      </c>
    </row>
    <row r="17" spans="1:4" x14ac:dyDescent="0.2">
      <c r="A17">
        <v>4</v>
      </c>
      <c r="B17" s="1">
        <v>4240</v>
      </c>
      <c r="C17" t="s">
        <v>93</v>
      </c>
      <c r="D17">
        <v>15</v>
      </c>
    </row>
    <row r="18" spans="1:4" x14ac:dyDescent="0.2">
      <c r="A18">
        <v>4</v>
      </c>
      <c r="B18" s="1">
        <v>4260</v>
      </c>
      <c r="C18" t="s">
        <v>94</v>
      </c>
      <c r="D18">
        <v>15</v>
      </c>
    </row>
    <row r="19" spans="1:4" x14ac:dyDescent="0.2">
      <c r="A19">
        <v>4</v>
      </c>
      <c r="B19" s="1">
        <v>4280</v>
      </c>
      <c r="C19" t="s">
        <v>95</v>
      </c>
      <c r="D19">
        <v>10</v>
      </c>
    </row>
    <row r="20" spans="1:4" x14ac:dyDescent="0.2">
      <c r="A20">
        <v>4</v>
      </c>
      <c r="B20" s="1">
        <v>4300</v>
      </c>
      <c r="C20" t="s">
        <v>96</v>
      </c>
      <c r="D20">
        <v>17</v>
      </c>
    </row>
    <row r="21" spans="1:4" x14ac:dyDescent="0.2">
      <c r="A21">
        <v>4</v>
      </c>
      <c r="B21" s="1">
        <v>4310</v>
      </c>
      <c r="C21" t="s">
        <v>97</v>
      </c>
      <c r="D21">
        <v>30</v>
      </c>
    </row>
    <row r="22" spans="1:4" x14ac:dyDescent="0.2">
      <c r="A22">
        <v>4</v>
      </c>
      <c r="B22" s="1">
        <v>4320</v>
      </c>
      <c r="C22" t="s">
        <v>98</v>
      </c>
      <c r="D22">
        <v>60</v>
      </c>
    </row>
    <row r="23" spans="1:4" x14ac:dyDescent="0.2">
      <c r="A23">
        <v>4</v>
      </c>
      <c r="B23" s="1">
        <v>4340</v>
      </c>
      <c r="C23" t="s">
        <v>99</v>
      </c>
      <c r="D23">
        <v>14</v>
      </c>
    </row>
    <row r="24" spans="1:4" x14ac:dyDescent="0.2">
      <c r="A24">
        <v>4</v>
      </c>
      <c r="B24" s="1">
        <v>4350</v>
      </c>
      <c r="C24" t="s">
        <v>100</v>
      </c>
      <c r="D24">
        <v>5</v>
      </c>
    </row>
    <row r="25" spans="1:4" x14ac:dyDescent="0.2">
      <c r="A25">
        <v>4</v>
      </c>
      <c r="B25" s="1">
        <v>4360</v>
      </c>
      <c r="C25" t="s">
        <v>101</v>
      </c>
      <c r="D25">
        <v>15</v>
      </c>
    </row>
    <row r="26" spans="1:4" x14ac:dyDescent="0.2">
      <c r="A26">
        <v>4</v>
      </c>
      <c r="B26" s="1">
        <v>4380</v>
      </c>
      <c r="C26" t="s">
        <v>102</v>
      </c>
      <c r="D26">
        <v>5</v>
      </c>
    </row>
    <row r="27" spans="1:4" x14ac:dyDescent="0.2">
      <c r="A27">
        <v>4</v>
      </c>
      <c r="B27" s="1">
        <v>4390</v>
      </c>
      <c r="C27" t="s">
        <v>103</v>
      </c>
      <c r="D27">
        <v>35</v>
      </c>
    </row>
    <row r="28" spans="1:4" x14ac:dyDescent="0.2">
      <c r="A28">
        <v>4</v>
      </c>
      <c r="B28" s="1" t="s">
        <v>104</v>
      </c>
      <c r="C28" t="s">
        <v>105</v>
      </c>
      <c r="D28">
        <v>2</v>
      </c>
    </row>
    <row r="29" spans="1:4" x14ac:dyDescent="0.2">
      <c r="A29">
        <v>4</v>
      </c>
      <c r="B29" s="1">
        <v>4410</v>
      </c>
      <c r="C29" t="s">
        <v>106</v>
      </c>
      <c r="D29">
        <v>20</v>
      </c>
    </row>
    <row r="30" spans="1:4" x14ac:dyDescent="0.2">
      <c r="A30">
        <v>4</v>
      </c>
      <c r="B30" s="1">
        <v>4420</v>
      </c>
      <c r="C30" t="s">
        <v>107</v>
      </c>
      <c r="D30">
        <v>30</v>
      </c>
    </row>
    <row r="31" spans="1:4" x14ac:dyDescent="0.2">
      <c r="A31">
        <v>4</v>
      </c>
      <c r="B31" s="1">
        <v>4450</v>
      </c>
      <c r="C31" t="s">
        <v>108</v>
      </c>
      <c r="D31">
        <v>20</v>
      </c>
    </row>
    <row r="32" spans="1:4" x14ac:dyDescent="0.2">
      <c r="A32">
        <v>4</v>
      </c>
      <c r="B32" s="1">
        <v>4460</v>
      </c>
      <c r="C32" t="s">
        <v>109</v>
      </c>
      <c r="D32">
        <v>45</v>
      </c>
    </row>
    <row r="33" spans="1:4" x14ac:dyDescent="0.2">
      <c r="A33">
        <v>4</v>
      </c>
      <c r="B33" s="1" t="s">
        <v>110</v>
      </c>
      <c r="C33" t="s">
        <v>111</v>
      </c>
      <c r="D33">
        <v>31</v>
      </c>
    </row>
    <row r="34" spans="1:4" x14ac:dyDescent="0.2">
      <c r="A34">
        <v>4</v>
      </c>
      <c r="B34" s="1">
        <v>4490</v>
      </c>
      <c r="C34" t="s">
        <v>112</v>
      </c>
      <c r="D34">
        <v>120</v>
      </c>
    </row>
    <row r="35" spans="1:4" x14ac:dyDescent="0.2">
      <c r="A35">
        <v>4</v>
      </c>
      <c r="B35" s="1">
        <v>4500</v>
      </c>
      <c r="C35" t="s">
        <v>113</v>
      </c>
      <c r="D35">
        <v>60</v>
      </c>
    </row>
    <row r="36" spans="1:4" x14ac:dyDescent="0.2">
      <c r="A36">
        <v>4</v>
      </c>
      <c r="B36" s="1">
        <v>4520</v>
      </c>
      <c r="C36" t="s">
        <v>114</v>
      </c>
      <c r="D36">
        <v>5</v>
      </c>
    </row>
    <row r="37" spans="1:4" x14ac:dyDescent="0.2">
      <c r="A37">
        <v>4</v>
      </c>
      <c r="B37" s="1">
        <v>4580</v>
      </c>
      <c r="C37" t="s">
        <v>115</v>
      </c>
      <c r="D37">
        <v>8</v>
      </c>
    </row>
    <row r="38" spans="1:4" x14ac:dyDescent="0.2">
      <c r="A38">
        <v>4</v>
      </c>
      <c r="B38" s="1">
        <v>4590</v>
      </c>
      <c r="C38" t="s">
        <v>116</v>
      </c>
      <c r="D38">
        <v>5</v>
      </c>
    </row>
    <row r="39" spans="1:4" x14ac:dyDescent="0.2">
      <c r="A39">
        <v>4</v>
      </c>
      <c r="B39" s="1">
        <v>4600</v>
      </c>
      <c r="C39" t="s">
        <v>117</v>
      </c>
      <c r="D39">
        <v>5</v>
      </c>
    </row>
    <row r="40" spans="1:4" x14ac:dyDescent="0.2">
      <c r="A40">
        <v>4</v>
      </c>
      <c r="B40" s="1">
        <v>4610</v>
      </c>
      <c r="C40" t="s">
        <v>118</v>
      </c>
      <c r="D40">
        <v>7</v>
      </c>
    </row>
    <row r="41" spans="1:4" x14ac:dyDescent="0.2">
      <c r="A41">
        <v>4</v>
      </c>
      <c r="B41" s="1">
        <v>4620</v>
      </c>
      <c r="C41" t="s">
        <v>119</v>
      </c>
      <c r="D41">
        <v>25</v>
      </c>
    </row>
    <row r="42" spans="1:4" x14ac:dyDescent="0.2">
      <c r="A42">
        <v>4</v>
      </c>
      <c r="B42" s="1">
        <v>4650</v>
      </c>
      <c r="C42" t="s">
        <v>120</v>
      </c>
      <c r="D42">
        <v>7</v>
      </c>
    </row>
    <row r="43" spans="1:4" x14ac:dyDescent="0.2">
      <c r="A43">
        <v>4</v>
      </c>
      <c r="B43" s="1">
        <v>4670</v>
      </c>
      <c r="C43" t="s">
        <v>121</v>
      </c>
      <c r="D43">
        <v>5</v>
      </c>
    </row>
    <row r="44" spans="1:4" x14ac:dyDescent="0.2">
      <c r="A44">
        <v>4</v>
      </c>
      <c r="B44" s="1">
        <v>4680</v>
      </c>
      <c r="C44" t="s">
        <v>122</v>
      </c>
      <c r="D44">
        <v>20</v>
      </c>
    </row>
    <row r="45" spans="1:4" x14ac:dyDescent="0.2">
      <c r="A45">
        <v>4</v>
      </c>
      <c r="B45" s="1">
        <v>4690</v>
      </c>
      <c r="C45" t="s">
        <v>123</v>
      </c>
      <c r="D45">
        <v>5</v>
      </c>
    </row>
    <row r="46" spans="1:4" x14ac:dyDescent="0.2">
      <c r="A46">
        <v>4</v>
      </c>
      <c r="B46" s="1">
        <v>4700</v>
      </c>
      <c r="C46" t="s">
        <v>124</v>
      </c>
      <c r="D46">
        <v>5</v>
      </c>
    </row>
    <row r="47" spans="1:4" x14ac:dyDescent="0.2">
      <c r="A47">
        <v>4</v>
      </c>
      <c r="B47" s="1">
        <v>4710</v>
      </c>
      <c r="C47" t="s">
        <v>125</v>
      </c>
      <c r="D47">
        <v>30</v>
      </c>
    </row>
    <row r="48" spans="1:4" x14ac:dyDescent="0.2">
      <c r="A48">
        <v>4</v>
      </c>
      <c r="B48" s="1">
        <v>4720</v>
      </c>
      <c r="C48" t="s">
        <v>126</v>
      </c>
      <c r="D48">
        <v>10</v>
      </c>
    </row>
    <row r="49" spans="1:4" x14ac:dyDescent="0.2">
      <c r="A49">
        <v>4</v>
      </c>
      <c r="B49" s="1">
        <v>4730</v>
      </c>
      <c r="C49" t="s">
        <v>127</v>
      </c>
      <c r="D49">
        <v>10</v>
      </c>
    </row>
    <row r="50" spans="1:4" x14ac:dyDescent="0.2">
      <c r="A50">
        <v>4</v>
      </c>
      <c r="B50" s="1">
        <v>4740</v>
      </c>
      <c r="C50" t="s">
        <v>128</v>
      </c>
      <c r="D50">
        <v>15</v>
      </c>
    </row>
    <row r="51" spans="1:4" x14ac:dyDescent="0.2">
      <c r="A51">
        <v>4</v>
      </c>
      <c r="B51" s="1" t="s">
        <v>129</v>
      </c>
      <c r="C51" t="s">
        <v>130</v>
      </c>
      <c r="D51">
        <v>30</v>
      </c>
    </row>
    <row r="52" spans="1:4" x14ac:dyDescent="0.2">
      <c r="A52">
        <v>4</v>
      </c>
      <c r="B52" s="1" t="s">
        <v>131</v>
      </c>
      <c r="C52" t="s">
        <v>132</v>
      </c>
      <c r="D52">
        <v>45</v>
      </c>
    </row>
    <row r="53" spans="1:4" x14ac:dyDescent="0.2">
      <c r="A53">
        <v>4</v>
      </c>
      <c r="B53" s="1" t="s">
        <v>133</v>
      </c>
      <c r="C53" t="s">
        <v>134</v>
      </c>
      <c r="D53">
        <v>20</v>
      </c>
    </row>
    <row r="54" spans="1:4" x14ac:dyDescent="0.2">
      <c r="A54">
        <v>4</v>
      </c>
      <c r="B54" s="1">
        <v>4920</v>
      </c>
      <c r="C54" t="s">
        <v>135</v>
      </c>
      <c r="D54">
        <v>80</v>
      </c>
    </row>
    <row r="55" spans="1:4" x14ac:dyDescent="0.2">
      <c r="A55">
        <v>4</v>
      </c>
      <c r="B55" s="1">
        <v>4970</v>
      </c>
      <c r="C55" t="s">
        <v>136</v>
      </c>
      <c r="D55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topLeftCell="A12" workbookViewId="0">
      <selection activeCell="L15" sqref="L15:O15"/>
    </sheetView>
  </sheetViews>
  <sheetFormatPr baseColWidth="10" defaultRowHeight="16" x14ac:dyDescent="0.2"/>
  <cols>
    <col min="1" max="1" width="6.83203125" style="1" bestFit="1" customWidth="1"/>
    <col min="2" max="2" width="10.5" style="1" bestFit="1" customWidth="1"/>
    <col min="3" max="3" width="52.1640625" style="1" bestFit="1" customWidth="1"/>
    <col min="4" max="4" width="16" style="1" bestFit="1" customWidth="1"/>
    <col min="5" max="5" width="7.1640625" style="1" bestFit="1" customWidth="1"/>
    <col min="6" max="6" width="64.83203125" style="1" customWidth="1"/>
    <col min="7" max="7" width="5.5" style="1" customWidth="1"/>
    <col min="8" max="8" width="9" style="3" bestFit="1" customWidth="1"/>
    <col min="9" max="9" width="12.1640625" style="1" bestFit="1" customWidth="1"/>
    <col min="10" max="12" width="5.83203125" style="3" customWidth="1"/>
    <col min="13" max="13" width="9" style="1" bestFit="1" customWidth="1"/>
    <col min="14" max="14" width="10.83203125" style="1"/>
    <col min="15" max="15" width="7.1640625" style="3" bestFit="1" customWidth="1"/>
    <col min="16" max="16" width="5.1640625" style="3" customWidth="1"/>
    <col min="17" max="17" width="6" bestFit="1" customWidth="1"/>
    <col min="18" max="18" width="10.83203125" style="1"/>
  </cols>
  <sheetData>
    <row r="1" spans="1:21" x14ac:dyDescent="0.2">
      <c r="C1" s="1" t="s">
        <v>13</v>
      </c>
      <c r="D1" s="5">
        <f>TIME(5,5,0)</f>
        <v>0.21180555555555555</v>
      </c>
      <c r="E1" s="3"/>
      <c r="I1" s="3"/>
    </row>
    <row r="2" spans="1:21" x14ac:dyDescent="0.2">
      <c r="C2" s="1" t="s">
        <v>21</v>
      </c>
      <c r="D2" s="5">
        <f>TIME(8,50,0)</f>
        <v>0.36805555555555558</v>
      </c>
      <c r="E2" s="3"/>
      <c r="I2" s="3"/>
    </row>
    <row r="3" spans="1:21" x14ac:dyDescent="0.2">
      <c r="C3" s="1" t="s">
        <v>22</v>
      </c>
      <c r="D3" s="5">
        <f>TIME(9,5,0)</f>
        <v>0.37847222222222227</v>
      </c>
      <c r="E3" s="3"/>
      <c r="I3" s="3"/>
    </row>
    <row r="4" spans="1:21" x14ac:dyDescent="0.2">
      <c r="C4" s="1" t="s">
        <v>14</v>
      </c>
      <c r="D4" s="5">
        <f>TIME(13,5,0)</f>
        <v>0.54513888888888895</v>
      </c>
      <c r="E4" s="3"/>
      <c r="I4" s="5"/>
    </row>
    <row r="5" spans="1:21" x14ac:dyDescent="0.2">
      <c r="C5" s="1" t="s">
        <v>8</v>
      </c>
      <c r="D5" s="2">
        <v>42685.322916666664</v>
      </c>
      <c r="E5" s="3"/>
    </row>
    <row r="6" spans="1:21" x14ac:dyDescent="0.2">
      <c r="C6" s="1" t="s">
        <v>17</v>
      </c>
      <c r="D6" s="2"/>
      <c r="E6" s="3"/>
      <c r="I6" s="5"/>
    </row>
    <row r="7" spans="1:21" x14ac:dyDescent="0.2">
      <c r="C7" s="1" t="s">
        <v>9</v>
      </c>
      <c r="D7" s="1">
        <v>2</v>
      </c>
      <c r="E7" s="3"/>
    </row>
    <row r="8" spans="1:21" x14ac:dyDescent="0.2">
      <c r="C8" s="1" t="s">
        <v>10</v>
      </c>
      <c r="D8" s="1">
        <v>1.65</v>
      </c>
      <c r="E8" s="3" t="s">
        <v>23</v>
      </c>
    </row>
    <row r="9" spans="1:21" x14ac:dyDescent="0.2">
      <c r="C9" s="1" t="s">
        <v>58</v>
      </c>
      <c r="D9" s="1">
        <f>D8*7.5*60*2</f>
        <v>1485</v>
      </c>
      <c r="E9" s="3"/>
    </row>
    <row r="10" spans="1:21" x14ac:dyDescent="0.2">
      <c r="C10" s="1" t="s">
        <v>57</v>
      </c>
      <c r="D10" s="10">
        <f>D8*(((D4-D3)+(D2-D1))*24)*60*2</f>
        <v>1534.5000000000002</v>
      </c>
      <c r="E10" s="3">
        <f>D10/2</f>
        <v>767.25000000000011</v>
      </c>
    </row>
    <row r="11" spans="1:21" x14ac:dyDescent="0.2">
      <c r="C11" s="1" t="s">
        <v>18</v>
      </c>
      <c r="D11" s="1">
        <f>SUM(D16:D44)</f>
        <v>507</v>
      </c>
      <c r="E11" s="3"/>
    </row>
    <row r="12" spans="1:21" x14ac:dyDescent="0.2">
      <c r="C12" s="1" t="s">
        <v>16</v>
      </c>
      <c r="D12" s="1">
        <f>D10-D11</f>
        <v>1027.5000000000002</v>
      </c>
      <c r="E12" s="3"/>
    </row>
    <row r="13" spans="1:21" x14ac:dyDescent="0.2">
      <c r="C13" s="1" t="s">
        <v>19</v>
      </c>
      <c r="E13" s="3"/>
    </row>
    <row r="14" spans="1:21" x14ac:dyDescent="0.2">
      <c r="T14" s="7"/>
      <c r="U14" s="7"/>
    </row>
    <row r="15" spans="1:21" x14ac:dyDescent="0.2">
      <c r="A15" s="7" t="str">
        <f>'St5 Input'!A1</f>
        <v>Station</v>
      </c>
      <c r="B15" s="7" t="str">
        <f>'St5 Input'!B1</f>
        <v xml:space="preserve"> Process_#</v>
      </c>
      <c r="C15" s="7" t="str">
        <f>'St5 Input'!C1</f>
        <v xml:space="preserve"> Process_Name</v>
      </c>
      <c r="D15" s="7" t="str">
        <f>'St5 Input'!D1</f>
        <v xml:space="preserve"> 8.5x20</v>
      </c>
      <c r="E15" s="7" t="str">
        <f>'St5 Input'!E1</f>
        <v xml:space="preserve"> People</v>
      </c>
      <c r="F15" s="7" t="s">
        <v>20</v>
      </c>
      <c r="G15" s="12" t="s">
        <v>11</v>
      </c>
      <c r="H15" s="13"/>
      <c r="I15" s="13"/>
      <c r="J15" s="14"/>
      <c r="K15" s="6"/>
      <c r="L15" s="11" t="s">
        <v>12</v>
      </c>
      <c r="M15" s="11"/>
      <c r="N15" s="11"/>
      <c r="O15" s="11"/>
      <c r="P15"/>
      <c r="Q15" s="7" t="s">
        <v>15</v>
      </c>
      <c r="R15"/>
    </row>
    <row r="16" spans="1:21" x14ac:dyDescent="0.2">
      <c r="A16" s="7">
        <f>'St5 Input'!A2</f>
        <v>5</v>
      </c>
      <c r="B16" s="7">
        <f>'St5 Input'!B2</f>
        <v>5060</v>
      </c>
      <c r="C16" s="7" t="str">
        <f>'St5 Input'!C2</f>
        <v xml:space="preserve"> Ramp Door Install</v>
      </c>
      <c r="D16" s="7">
        <v>0</v>
      </c>
      <c r="E16" s="7" t="str">
        <f>'St5 Input'!E2</f>
        <v xml:space="preserve"> </v>
      </c>
      <c r="F16" s="9"/>
      <c r="G16" s="8"/>
      <c r="H16" s="9">
        <f>IF(IF(G16,1,0),IF(IF(MOD((D$5+TIME(0,D16,0)),1)&gt;D$1,1,0),IF(IF(MOD((D$5+TIME(0,D16,0)),1)&lt;D$4,1,0),D$5+TIME(0,D16,0),(MOD(D$5+TIME(0,D16,0),1)-D$4)+D$1),"Under"),D$5)</f>
        <v>42685.322916666664</v>
      </c>
      <c r="I16" s="8">
        <f>IF(G16,D16,0)</f>
        <v>0</v>
      </c>
      <c r="J16" s="8">
        <f>D10</f>
        <v>1534.5000000000002</v>
      </c>
      <c r="L16" s="7"/>
      <c r="M16" s="9">
        <f>IF(IF(L16,1,0),IF(IF(MOD((D$5+TIME(0,D16,0)),1)&gt;D$1,1,0),IF(IF(MOD((D$5+TIME(0,D16,0)),1)&lt;D$4,1,0),D$5+TIME(0,D16,0),(MOD(D$5+TIME(0,D16,0),1)-D$4)+D$1),"Under"),D$5)</f>
        <v>42685.322916666664</v>
      </c>
      <c r="N16" s="8">
        <f>IF(L16,D16,0)</f>
        <v>0</v>
      </c>
      <c r="O16" s="8">
        <f>D10</f>
        <v>1534.5000000000002</v>
      </c>
      <c r="P16"/>
      <c r="Q16" s="1" t="b">
        <f>IF(L16,TRUE,IF(G16,TRUE,FALSE))</f>
        <v>0</v>
      </c>
      <c r="R16"/>
    </row>
    <row r="17" spans="1:18" x14ac:dyDescent="0.2">
      <c r="A17" s="7">
        <f>'St5 Input'!A3</f>
        <v>5</v>
      </c>
      <c r="B17" s="7">
        <f>'St5 Input'!B3</f>
        <v>5080</v>
      </c>
      <c r="C17" s="7" t="str">
        <f>'St5 Input'!C3</f>
        <v xml:space="preserve"> License Plate</v>
      </c>
      <c r="D17" s="7">
        <f>'St5 Input'!D3</f>
        <v>2</v>
      </c>
      <c r="E17" s="7" t="str">
        <f>'St5 Input'!E3</f>
        <v xml:space="preserve"> </v>
      </c>
      <c r="F17" s="9"/>
      <c r="G17" s="8"/>
      <c r="H17" s="9">
        <f t="shared" ref="H17:H44" si="0">IF(IF(G17,1,0),IF(IF(MOD((H16+TIME(0,D17,0)),1)&gt;D$1,1,0),IF(IF(MOD((H16+TIME(0,D17,0)),1)&lt;D$4,1,0),H16+TIME(0,D17,0),(MOD(H16+TIME(0,D17,0),1)-D$4)+D$1),"Under"),H16)</f>
        <v>42685.322916666664</v>
      </c>
      <c r="I17" s="8">
        <f t="shared" ref="I17:I44" si="1">IF(G17,I16+D17,I16)</f>
        <v>0</v>
      </c>
      <c r="J17" s="8">
        <f t="shared" ref="J17:J44" si="2">IF(G17,J16-D17,J16)</f>
        <v>1534.5000000000002</v>
      </c>
      <c r="L17" s="7"/>
      <c r="M17" s="9">
        <f t="shared" ref="M17:M44" si="3">IF(IF(L17,1,0),IF(IF(MOD((M16+TIME(0,D17,0)),1)&gt;D$1,1,0),IF(IF(MOD((M16+TIME(0,D17,0)),1)&lt;D$4,1,0),M16+TIME(0,D17,0),(MOD(M16+TIME(0,D17,0),1)-D$4)+D$1),"Under"),M16)</f>
        <v>42685.322916666664</v>
      </c>
      <c r="N17" s="8">
        <f t="shared" ref="N17:N44" si="4">IF(L17,N16+D17,N16)</f>
        <v>0</v>
      </c>
      <c r="O17" s="8">
        <f t="shared" ref="O17:O44" si="5">IF(G17,O16-D17,O16)</f>
        <v>1534.5000000000002</v>
      </c>
      <c r="P17"/>
      <c r="Q17" s="1" t="b">
        <f t="shared" ref="Q17:Q44" si="6">IF(L17,TRUE,IF(G17,TRUE,FALSE))</f>
        <v>0</v>
      </c>
      <c r="R17"/>
    </row>
    <row r="18" spans="1:18" x14ac:dyDescent="0.2">
      <c r="A18" s="7">
        <f>'St5 Input'!A4</f>
        <v>5</v>
      </c>
      <c r="B18" s="7">
        <f>'St5 Input'!B4</f>
        <v>5090</v>
      </c>
      <c r="C18" s="7" t="str">
        <f>'St5 Input'!C4</f>
        <v xml:space="preserve"> Grab Handles (Ramp)</v>
      </c>
      <c r="D18" s="7">
        <f>'St5 Input'!D4</f>
        <v>10</v>
      </c>
      <c r="E18" s="7" t="str">
        <f>'St5 Input'!E4</f>
        <v xml:space="preserve"> </v>
      </c>
      <c r="F18" s="9"/>
      <c r="G18" s="8"/>
      <c r="H18" s="9">
        <f t="shared" si="0"/>
        <v>42685.322916666664</v>
      </c>
      <c r="I18" s="8">
        <f t="shared" si="1"/>
        <v>0</v>
      </c>
      <c r="J18" s="8">
        <f t="shared" si="2"/>
        <v>1534.5000000000002</v>
      </c>
      <c r="L18" s="7"/>
      <c r="M18" s="9">
        <f t="shared" si="3"/>
        <v>42685.322916666664</v>
      </c>
      <c r="N18" s="8">
        <f t="shared" si="4"/>
        <v>0</v>
      </c>
      <c r="O18" s="8">
        <f t="shared" si="5"/>
        <v>1534.5000000000002</v>
      </c>
      <c r="P18"/>
      <c r="Q18" s="1" t="b">
        <f t="shared" si="6"/>
        <v>0</v>
      </c>
      <c r="R18"/>
    </row>
    <row r="19" spans="1:18" x14ac:dyDescent="0.2">
      <c r="A19" s="7">
        <f>'St5 Input'!A5</f>
        <v>5</v>
      </c>
      <c r="B19" s="7">
        <f>'St5 Input'!B5</f>
        <v>5100</v>
      </c>
      <c r="C19" s="7" t="str">
        <f>'St5 Input'!C5</f>
        <v xml:space="preserve"> "Fire Ext.</v>
      </c>
      <c r="D19" s="7">
        <f>'St5 Input'!D5</f>
        <v>15</v>
      </c>
      <c r="E19" s="7" t="str">
        <f>'St5 Input'!E5</f>
        <v xml:space="preserve"> </v>
      </c>
      <c r="F19" s="9"/>
      <c r="G19" s="8"/>
      <c r="H19" s="9">
        <f t="shared" si="0"/>
        <v>42685.322916666664</v>
      </c>
      <c r="I19" s="8">
        <f t="shared" si="1"/>
        <v>0</v>
      </c>
      <c r="J19" s="8">
        <f t="shared" si="2"/>
        <v>1534.5000000000002</v>
      </c>
      <c r="L19" s="7"/>
      <c r="M19" s="9">
        <f t="shared" si="3"/>
        <v>42685.322916666664</v>
      </c>
      <c r="N19" s="8">
        <f t="shared" si="4"/>
        <v>0</v>
      </c>
      <c r="O19" s="8">
        <f t="shared" si="5"/>
        <v>1534.5000000000002</v>
      </c>
      <c r="P19" s="4"/>
      <c r="Q19" s="1" t="b">
        <f t="shared" si="6"/>
        <v>0</v>
      </c>
      <c r="R19"/>
    </row>
    <row r="20" spans="1:18" x14ac:dyDescent="0.2">
      <c r="A20" s="7">
        <f>'St5 Input'!A6</f>
        <v>5</v>
      </c>
      <c r="B20" s="7">
        <f>'St5 Input'!B6</f>
        <v>5110</v>
      </c>
      <c r="C20" s="7" t="str">
        <f>'St5 Input'!C6</f>
        <v xml:space="preserve"> Clean Exterior</v>
      </c>
      <c r="D20" s="7">
        <f>'St5 Input'!D6</f>
        <v>35</v>
      </c>
      <c r="E20" s="7" t="str">
        <f>'St5 Input'!E6</f>
        <v xml:space="preserve"> </v>
      </c>
      <c r="F20" s="9"/>
      <c r="G20" s="8"/>
      <c r="H20" s="9">
        <f t="shared" si="0"/>
        <v>42685.322916666664</v>
      </c>
      <c r="I20" s="8">
        <f t="shared" si="1"/>
        <v>0</v>
      </c>
      <c r="J20" s="8">
        <f t="shared" si="2"/>
        <v>1534.5000000000002</v>
      </c>
      <c r="L20" s="7"/>
      <c r="M20" s="9">
        <f t="shared" si="3"/>
        <v>42685.322916666664</v>
      </c>
      <c r="N20" s="8">
        <f t="shared" si="4"/>
        <v>0</v>
      </c>
      <c r="O20" s="8">
        <f t="shared" si="5"/>
        <v>1534.5000000000002</v>
      </c>
      <c r="P20"/>
      <c r="Q20" s="1" t="b">
        <f t="shared" si="6"/>
        <v>0</v>
      </c>
      <c r="R20"/>
    </row>
    <row r="21" spans="1:18" x14ac:dyDescent="0.2">
      <c r="A21" s="7">
        <f>'St5 Input'!A7</f>
        <v>5</v>
      </c>
      <c r="B21" s="7">
        <f>'St5 Input'!B7</f>
        <v>5120</v>
      </c>
      <c r="C21" s="7" t="str">
        <f>'St5 Input'!C7</f>
        <v xml:space="preserve"> Exterior Stickers and Logos</v>
      </c>
      <c r="D21" s="7">
        <f>'St5 Input'!D7</f>
        <v>20</v>
      </c>
      <c r="E21" s="7" t="str">
        <f>'St5 Input'!E7</f>
        <v xml:space="preserve"> </v>
      </c>
      <c r="F21" s="9"/>
      <c r="G21" s="8"/>
      <c r="H21" s="9">
        <f t="shared" si="0"/>
        <v>42685.322916666664</v>
      </c>
      <c r="I21" s="8">
        <f t="shared" si="1"/>
        <v>0</v>
      </c>
      <c r="J21" s="8">
        <f t="shared" si="2"/>
        <v>1534.5000000000002</v>
      </c>
      <c r="L21" s="7"/>
      <c r="M21" s="9">
        <f t="shared" si="3"/>
        <v>42685.322916666664</v>
      </c>
      <c r="N21" s="8">
        <f t="shared" si="4"/>
        <v>0</v>
      </c>
      <c r="O21" s="8">
        <f t="shared" si="5"/>
        <v>1534.5000000000002</v>
      </c>
      <c r="P21"/>
      <c r="Q21" s="1" t="b">
        <f t="shared" si="6"/>
        <v>0</v>
      </c>
      <c r="R21"/>
    </row>
    <row r="22" spans="1:18" x14ac:dyDescent="0.2">
      <c r="A22" s="7">
        <f>'St5 Input'!A8</f>
        <v>5</v>
      </c>
      <c r="B22" s="7">
        <f>'St5 Input'!B8</f>
        <v>5130</v>
      </c>
      <c r="C22" s="7" t="str">
        <f>'St5 Input'!C8</f>
        <v xml:space="preserve"> Caulk Exterior</v>
      </c>
      <c r="D22" s="7">
        <f>'St5 Input'!D8</f>
        <v>40</v>
      </c>
      <c r="E22" s="7" t="str">
        <f>'St5 Input'!E8</f>
        <v xml:space="preserve"> </v>
      </c>
      <c r="F22" s="9"/>
      <c r="G22" s="8"/>
      <c r="H22" s="9">
        <f t="shared" si="0"/>
        <v>42685.322916666664</v>
      </c>
      <c r="I22" s="8">
        <f t="shared" si="1"/>
        <v>0</v>
      </c>
      <c r="J22" s="8">
        <f t="shared" si="2"/>
        <v>1534.5000000000002</v>
      </c>
      <c r="L22" s="7"/>
      <c r="M22" s="9">
        <f t="shared" si="3"/>
        <v>42685.322916666664</v>
      </c>
      <c r="N22" s="8">
        <f t="shared" si="4"/>
        <v>0</v>
      </c>
      <c r="O22" s="8">
        <f t="shared" si="5"/>
        <v>1534.5000000000002</v>
      </c>
      <c r="P22"/>
      <c r="Q22" s="1" t="b">
        <f t="shared" si="6"/>
        <v>0</v>
      </c>
      <c r="R22"/>
    </row>
    <row r="23" spans="1:18" x14ac:dyDescent="0.2">
      <c r="A23" s="7">
        <f>'St5 Input'!A9</f>
        <v>5</v>
      </c>
      <c r="B23" s="7">
        <f>'St5 Input'!B9</f>
        <v>5140</v>
      </c>
      <c r="C23" s="7" t="str">
        <f>'St5 Input'!C9</f>
        <v xml:space="preserve"> Clean Interior</v>
      </c>
      <c r="D23" s="7">
        <f>'St5 Input'!D9</f>
        <v>70</v>
      </c>
      <c r="E23" s="7" t="str">
        <f>'St5 Input'!E9</f>
        <v xml:space="preserve"> </v>
      </c>
      <c r="F23" s="9"/>
      <c r="G23" s="8"/>
      <c r="H23" s="9">
        <f t="shared" si="0"/>
        <v>42685.322916666664</v>
      </c>
      <c r="I23" s="8">
        <f t="shared" si="1"/>
        <v>0</v>
      </c>
      <c r="J23" s="8">
        <f t="shared" si="2"/>
        <v>1534.5000000000002</v>
      </c>
      <c r="L23" s="7"/>
      <c r="M23" s="9">
        <f t="shared" si="3"/>
        <v>42685.322916666664</v>
      </c>
      <c r="N23" s="8">
        <f t="shared" si="4"/>
        <v>0</v>
      </c>
      <c r="O23" s="8">
        <f t="shared" si="5"/>
        <v>1534.5000000000002</v>
      </c>
      <c r="P23"/>
      <c r="Q23" s="1" t="b">
        <f t="shared" si="6"/>
        <v>0</v>
      </c>
      <c r="R23"/>
    </row>
    <row r="24" spans="1:18" x14ac:dyDescent="0.2">
      <c r="A24" s="7">
        <f>'St5 Input'!A10</f>
        <v>5</v>
      </c>
      <c r="B24" s="7" t="str">
        <f>'St5 Input'!B10</f>
        <v xml:space="preserve"> ***5280***</v>
      </c>
      <c r="C24" s="7" t="str">
        <f>'St5 Input'!C10</f>
        <v xml:space="preserve"> Sofa - RS - Rear</v>
      </c>
      <c r="D24" s="7">
        <f>'St5 Input'!D10</f>
        <v>5</v>
      </c>
      <c r="E24" s="7">
        <f>'St5 Input'!E10</f>
        <v>15</v>
      </c>
      <c r="F24" s="9"/>
      <c r="G24" s="8"/>
      <c r="H24" s="9">
        <f t="shared" si="0"/>
        <v>42685.322916666664</v>
      </c>
      <c r="I24" s="8">
        <f t="shared" si="1"/>
        <v>0</v>
      </c>
      <c r="J24" s="8">
        <f t="shared" si="2"/>
        <v>1534.5000000000002</v>
      </c>
      <c r="L24" s="7"/>
      <c r="M24" s="9">
        <f t="shared" si="3"/>
        <v>42685.322916666664</v>
      </c>
      <c r="N24" s="8">
        <f t="shared" si="4"/>
        <v>0</v>
      </c>
      <c r="O24" s="8">
        <f t="shared" si="5"/>
        <v>1534.5000000000002</v>
      </c>
      <c r="P24"/>
      <c r="Q24" s="1" t="b">
        <f t="shared" si="6"/>
        <v>0</v>
      </c>
      <c r="R24"/>
    </row>
    <row r="25" spans="1:18" x14ac:dyDescent="0.2">
      <c r="A25" s="7">
        <f>'St5 Input'!A11</f>
        <v>5</v>
      </c>
      <c r="B25" s="7" t="str">
        <f>'St5 Input'!B11</f>
        <v xml:space="preserve"> ***5290***</v>
      </c>
      <c r="C25" s="7" t="str">
        <f>'St5 Input'!C11</f>
        <v xml:space="preserve"> Dinette CS - Front</v>
      </c>
      <c r="D25" s="7">
        <f>'St5 Input'!D11</f>
        <v>5</v>
      </c>
      <c r="E25" s="7" t="str">
        <f>'St5 Input'!E11</f>
        <v xml:space="preserve"> </v>
      </c>
      <c r="F25" s="9"/>
      <c r="G25" s="8"/>
      <c r="H25" s="9">
        <f t="shared" si="0"/>
        <v>42685.322916666664</v>
      </c>
      <c r="I25" s="8">
        <f t="shared" si="1"/>
        <v>0</v>
      </c>
      <c r="J25" s="8">
        <f t="shared" si="2"/>
        <v>1534.5000000000002</v>
      </c>
      <c r="L25" s="7"/>
      <c r="M25" s="9">
        <f t="shared" si="3"/>
        <v>42685.322916666664</v>
      </c>
      <c r="N25" s="8">
        <f t="shared" si="4"/>
        <v>0</v>
      </c>
      <c r="O25" s="8">
        <f t="shared" si="5"/>
        <v>1534.5000000000002</v>
      </c>
      <c r="P25"/>
      <c r="Q25" s="1" t="b">
        <f t="shared" si="6"/>
        <v>0</v>
      </c>
      <c r="R25"/>
    </row>
    <row r="26" spans="1:18" x14ac:dyDescent="0.2">
      <c r="A26" s="7">
        <f>'St5 Input'!A12</f>
        <v>5</v>
      </c>
      <c r="B26" s="7" t="str">
        <f>'St5 Input'!B12</f>
        <v xml:space="preserve"> ***5340***</v>
      </c>
      <c r="C26" s="7" t="str">
        <f>'St5 Input'!C12</f>
        <v xml:space="preserve"> Insulation - floor</v>
      </c>
      <c r="D26" s="7">
        <f>'St5 Input'!D12</f>
        <v>10</v>
      </c>
      <c r="E26" s="7" t="str">
        <f>'St5 Input'!E12</f>
        <v xml:space="preserve"> </v>
      </c>
      <c r="F26" s="9"/>
      <c r="G26" s="8"/>
      <c r="H26" s="9">
        <f t="shared" si="0"/>
        <v>42685.322916666664</v>
      </c>
      <c r="I26" s="8">
        <f t="shared" si="1"/>
        <v>0</v>
      </c>
      <c r="J26" s="8">
        <f t="shared" si="2"/>
        <v>1534.5000000000002</v>
      </c>
      <c r="L26" s="7"/>
      <c r="M26" s="9">
        <f t="shared" si="3"/>
        <v>42685.322916666664</v>
      </c>
      <c r="N26" s="8">
        <f t="shared" si="4"/>
        <v>0</v>
      </c>
      <c r="O26" s="8">
        <f t="shared" si="5"/>
        <v>1534.5000000000002</v>
      </c>
      <c r="P26"/>
      <c r="Q26" s="1" t="b">
        <f t="shared" si="6"/>
        <v>0</v>
      </c>
      <c r="R26"/>
    </row>
    <row r="27" spans="1:18" x14ac:dyDescent="0.2">
      <c r="A27" s="7">
        <f>'St5 Input'!A13</f>
        <v>5</v>
      </c>
      <c r="B27" s="7">
        <f>'St5 Input'!B13</f>
        <v>5350</v>
      </c>
      <c r="C27" s="7" t="str">
        <f>'St5 Input'!C13</f>
        <v xml:space="preserve"> Interior Stickers</v>
      </c>
      <c r="D27" s="7">
        <f>'St5 Input'!D13</f>
        <v>11</v>
      </c>
      <c r="E27" s="7" t="str">
        <f>'St5 Input'!E13</f>
        <v xml:space="preserve"> </v>
      </c>
      <c r="F27" s="9"/>
      <c r="G27" s="8"/>
      <c r="H27" s="9">
        <f t="shared" si="0"/>
        <v>42685.322916666664</v>
      </c>
      <c r="I27" s="8">
        <f t="shared" si="1"/>
        <v>0</v>
      </c>
      <c r="J27" s="8">
        <f t="shared" si="2"/>
        <v>1534.5000000000002</v>
      </c>
      <c r="L27" s="7"/>
      <c r="M27" s="9">
        <f t="shared" si="3"/>
        <v>42685.322916666664</v>
      </c>
      <c r="N27" s="8">
        <f t="shared" si="4"/>
        <v>0</v>
      </c>
      <c r="O27" s="8">
        <f t="shared" si="5"/>
        <v>1534.5000000000002</v>
      </c>
      <c r="P27"/>
      <c r="Q27" s="1" t="b">
        <f t="shared" si="6"/>
        <v>0</v>
      </c>
      <c r="R27"/>
    </row>
    <row r="28" spans="1:18" x14ac:dyDescent="0.2">
      <c r="A28" s="7">
        <f>'St5 Input'!A14</f>
        <v>5</v>
      </c>
      <c r="B28" s="7">
        <f>'St5 Input'!B14</f>
        <v>5360</v>
      </c>
      <c r="C28" s="7" t="str">
        <f>'St5 Input'!C14</f>
        <v xml:space="preserve"> Caulk Interior</v>
      </c>
      <c r="D28" s="7">
        <f>'St5 Input'!D14</f>
        <v>60</v>
      </c>
      <c r="E28" s="7" t="str">
        <f>'St5 Input'!E14</f>
        <v xml:space="preserve"> </v>
      </c>
      <c r="F28" s="9"/>
      <c r="G28" s="8"/>
      <c r="H28" s="9">
        <f t="shared" si="0"/>
        <v>42685.322916666664</v>
      </c>
      <c r="I28" s="8">
        <f t="shared" si="1"/>
        <v>0</v>
      </c>
      <c r="J28" s="8">
        <f t="shared" si="2"/>
        <v>1534.5000000000002</v>
      </c>
      <c r="L28" s="7"/>
      <c r="M28" s="9">
        <f t="shared" si="3"/>
        <v>42685.322916666664</v>
      </c>
      <c r="N28" s="8">
        <f t="shared" si="4"/>
        <v>0</v>
      </c>
      <c r="O28" s="8">
        <f t="shared" si="5"/>
        <v>1534.5000000000002</v>
      </c>
      <c r="P28"/>
      <c r="Q28" s="1" t="b">
        <f t="shared" si="6"/>
        <v>0</v>
      </c>
      <c r="R28"/>
    </row>
    <row r="29" spans="1:18" x14ac:dyDescent="0.2">
      <c r="A29" s="7">
        <f>'St5 Input'!A15</f>
        <v>5</v>
      </c>
      <c r="B29" s="7">
        <f>'St5 Input'!B15</f>
        <v>5370</v>
      </c>
      <c r="C29" s="7" t="str">
        <f>'St5 Input'!C15</f>
        <v xml:space="preserve"> Shower Curtain</v>
      </c>
      <c r="D29" s="7">
        <f>'St5 Input'!D15</f>
        <v>5</v>
      </c>
      <c r="E29" s="7" t="str">
        <f>'St5 Input'!E15</f>
        <v xml:space="preserve"> </v>
      </c>
      <c r="F29" s="9"/>
      <c r="G29" s="8"/>
      <c r="H29" s="9">
        <f t="shared" si="0"/>
        <v>42685.322916666664</v>
      </c>
      <c r="I29" s="8">
        <f t="shared" si="1"/>
        <v>0</v>
      </c>
      <c r="J29" s="8">
        <f t="shared" si="2"/>
        <v>1534.5000000000002</v>
      </c>
      <c r="L29" s="7"/>
      <c r="M29" s="9">
        <f t="shared" si="3"/>
        <v>42685.322916666664</v>
      </c>
      <c r="N29" s="8">
        <f t="shared" si="4"/>
        <v>0</v>
      </c>
      <c r="O29" s="8">
        <f t="shared" si="5"/>
        <v>1534.5000000000002</v>
      </c>
      <c r="P29"/>
      <c r="Q29" s="1" t="b">
        <f t="shared" si="6"/>
        <v>0</v>
      </c>
      <c r="R29"/>
    </row>
    <row r="30" spans="1:18" x14ac:dyDescent="0.2">
      <c r="A30" s="7">
        <f>'St5 Input'!A16</f>
        <v>5</v>
      </c>
      <c r="B30" s="7">
        <f>'St5 Input'!B16</f>
        <v>5380</v>
      </c>
      <c r="C30" s="7" t="str">
        <f>'St5 Input'!C16</f>
        <v xml:space="preserve"> Grease Caps</v>
      </c>
      <c r="D30" s="7">
        <f>'St5 Input'!D16</f>
        <v>2</v>
      </c>
      <c r="E30" s="7" t="str">
        <f>'St5 Input'!E16</f>
        <v xml:space="preserve"> </v>
      </c>
      <c r="F30" s="9"/>
      <c r="G30" s="8"/>
      <c r="H30" s="9">
        <f t="shared" si="0"/>
        <v>42685.322916666664</v>
      </c>
      <c r="I30" s="8">
        <f t="shared" si="1"/>
        <v>0</v>
      </c>
      <c r="J30" s="8">
        <f t="shared" si="2"/>
        <v>1534.5000000000002</v>
      </c>
      <c r="L30" s="7"/>
      <c r="M30" s="9">
        <f t="shared" si="3"/>
        <v>42685.322916666664</v>
      </c>
      <c r="N30" s="8">
        <f t="shared" si="4"/>
        <v>0</v>
      </c>
      <c r="O30" s="8">
        <f t="shared" si="5"/>
        <v>1534.5000000000002</v>
      </c>
      <c r="P30"/>
      <c r="Q30" s="1" t="b">
        <f t="shared" si="6"/>
        <v>0</v>
      </c>
      <c r="R30"/>
    </row>
    <row r="31" spans="1:18" x14ac:dyDescent="0.2">
      <c r="A31" s="7">
        <f>'St5 Input'!A17</f>
        <v>5</v>
      </c>
      <c r="B31" s="7">
        <f>'St5 Input'!B17</f>
        <v>5390</v>
      </c>
      <c r="C31" s="7" t="str">
        <f>'St5 Input'!C17</f>
        <v xml:space="preserve"> Tighten Wheel Lugs &amp; check air presure in tires</v>
      </c>
      <c r="D31" s="7">
        <f>'St5 Input'!D17</f>
        <v>5</v>
      </c>
      <c r="E31" s="7" t="str">
        <f>'St5 Input'!E17</f>
        <v xml:space="preserve"> </v>
      </c>
      <c r="F31" s="9"/>
      <c r="G31" s="8"/>
      <c r="H31" s="9">
        <f t="shared" si="0"/>
        <v>42685.322916666664</v>
      </c>
      <c r="I31" s="8">
        <f t="shared" si="1"/>
        <v>0</v>
      </c>
      <c r="J31" s="8">
        <f t="shared" si="2"/>
        <v>1534.5000000000002</v>
      </c>
      <c r="L31" s="7"/>
      <c r="M31" s="9">
        <f t="shared" si="3"/>
        <v>42685.322916666664</v>
      </c>
      <c r="N31" s="8">
        <f t="shared" si="4"/>
        <v>0</v>
      </c>
      <c r="O31" s="8">
        <f t="shared" si="5"/>
        <v>1534.5000000000002</v>
      </c>
      <c r="P31"/>
      <c r="Q31" s="1" t="b">
        <f t="shared" si="6"/>
        <v>0</v>
      </c>
      <c r="R31"/>
    </row>
    <row r="32" spans="1:18" x14ac:dyDescent="0.2">
      <c r="A32" s="7">
        <f>'St5 Input'!A18</f>
        <v>5</v>
      </c>
      <c r="B32" s="7" t="str">
        <f>'St5 Input'!B18</f>
        <v xml:space="preserve"> ***5400***</v>
      </c>
      <c r="C32" s="7" t="str">
        <f>'St5 Input'!C18</f>
        <v xml:space="preserve"> Install Graphics</v>
      </c>
      <c r="D32" s="7">
        <f>'St5 Input'!D18</f>
        <v>120</v>
      </c>
      <c r="E32" s="7" t="str">
        <f>'St5 Input'!E18</f>
        <v xml:space="preserve"> </v>
      </c>
      <c r="F32" s="9"/>
      <c r="G32" s="8"/>
      <c r="H32" s="9">
        <f t="shared" si="0"/>
        <v>42685.322916666664</v>
      </c>
      <c r="I32" s="8">
        <f t="shared" si="1"/>
        <v>0</v>
      </c>
      <c r="J32" s="8">
        <f t="shared" si="2"/>
        <v>1534.5000000000002</v>
      </c>
      <c r="L32" s="7"/>
      <c r="M32" s="9">
        <f t="shared" si="3"/>
        <v>42685.322916666664</v>
      </c>
      <c r="N32" s="8">
        <f t="shared" si="4"/>
        <v>0</v>
      </c>
      <c r="O32" s="8">
        <f t="shared" si="5"/>
        <v>1534.5000000000002</v>
      </c>
      <c r="P32"/>
      <c r="Q32" s="1" t="b">
        <f t="shared" si="6"/>
        <v>0</v>
      </c>
      <c r="R32"/>
    </row>
    <row r="33" spans="1:18" x14ac:dyDescent="0.2">
      <c r="A33" s="7">
        <f>'St5 Input'!A19</f>
        <v>5</v>
      </c>
      <c r="B33" s="7">
        <f>'St5 Input'!B19</f>
        <v>5440</v>
      </c>
      <c r="C33" s="7" t="str">
        <f>'St5 Input'!C19</f>
        <v xml:space="preserve"> Tie Down Rings</v>
      </c>
      <c r="D33" s="7">
        <f>'St5 Input'!D19</f>
        <v>2</v>
      </c>
      <c r="E33" s="7" t="str">
        <f>'St5 Input'!E19</f>
        <v xml:space="preserve"> </v>
      </c>
      <c r="F33" s="9"/>
      <c r="G33" s="8"/>
      <c r="H33" s="9">
        <f t="shared" si="0"/>
        <v>42685.322916666664</v>
      </c>
      <c r="I33" s="8">
        <f t="shared" si="1"/>
        <v>0</v>
      </c>
      <c r="J33" s="8">
        <f t="shared" si="2"/>
        <v>1534.5000000000002</v>
      </c>
      <c r="L33" s="7"/>
      <c r="M33" s="9">
        <f t="shared" si="3"/>
        <v>42685.322916666664</v>
      </c>
      <c r="N33" s="8">
        <f t="shared" si="4"/>
        <v>0</v>
      </c>
      <c r="O33" s="8">
        <f t="shared" si="5"/>
        <v>1534.5000000000002</v>
      </c>
      <c r="P33"/>
      <c r="Q33" s="1" t="b">
        <f t="shared" si="6"/>
        <v>0</v>
      </c>
      <c r="R33"/>
    </row>
    <row r="34" spans="1:18" x14ac:dyDescent="0.2">
      <c r="A34" s="7">
        <f>'St5 Input'!A20</f>
        <v>5</v>
      </c>
      <c r="B34" s="7">
        <f>'St5 Input'!B20</f>
        <v>5450</v>
      </c>
      <c r="C34" s="7" t="str">
        <f>'St5 Input'!C20</f>
        <v xml:space="preserve"> Hi-Pot Test</v>
      </c>
      <c r="D34" s="7">
        <f>'St5 Input'!D20</f>
        <v>10</v>
      </c>
      <c r="E34" s="7" t="str">
        <f>'St5 Input'!E20</f>
        <v xml:space="preserve"> </v>
      </c>
      <c r="F34" s="9"/>
      <c r="G34" s="8"/>
      <c r="H34" s="9">
        <f t="shared" si="0"/>
        <v>42685.322916666664</v>
      </c>
      <c r="I34" s="8">
        <f t="shared" si="1"/>
        <v>0</v>
      </c>
      <c r="J34" s="8">
        <f t="shared" si="2"/>
        <v>1534.5000000000002</v>
      </c>
      <c r="L34" s="7"/>
      <c r="M34" s="9">
        <f t="shared" si="3"/>
        <v>42685.322916666664</v>
      </c>
      <c r="N34" s="8">
        <f t="shared" si="4"/>
        <v>0</v>
      </c>
      <c r="O34" s="8">
        <f t="shared" si="5"/>
        <v>1534.5000000000002</v>
      </c>
      <c r="P34"/>
      <c r="Q34" s="1" t="b">
        <f t="shared" si="6"/>
        <v>0</v>
      </c>
      <c r="R34"/>
    </row>
    <row r="35" spans="1:18" x14ac:dyDescent="0.2">
      <c r="A35" s="7">
        <f>'St5 Input'!A21</f>
        <v>5</v>
      </c>
      <c r="B35" s="7">
        <f>'St5 Input'!B21</f>
        <v>5460</v>
      </c>
      <c r="C35" s="7" t="str">
        <f>'St5 Input'!C21</f>
        <v xml:space="preserve"> Electrical Systems check</v>
      </c>
      <c r="D35" s="7">
        <f>'St5 Input'!D21</f>
        <v>45</v>
      </c>
      <c r="E35" s="7" t="str">
        <f>'St5 Input'!E21</f>
        <v xml:space="preserve"> </v>
      </c>
      <c r="F35" s="9"/>
      <c r="G35" s="8"/>
      <c r="H35" s="9">
        <f t="shared" si="0"/>
        <v>42685.322916666664</v>
      </c>
      <c r="I35" s="8">
        <f t="shared" si="1"/>
        <v>0</v>
      </c>
      <c r="J35" s="8">
        <f t="shared" si="2"/>
        <v>1534.5000000000002</v>
      </c>
      <c r="L35" s="7"/>
      <c r="M35" s="9">
        <f t="shared" si="3"/>
        <v>42685.322916666664</v>
      </c>
      <c r="N35" s="8">
        <f t="shared" si="4"/>
        <v>0</v>
      </c>
      <c r="O35" s="8">
        <f t="shared" si="5"/>
        <v>1534.5000000000002</v>
      </c>
      <c r="P35"/>
      <c r="Q35" s="1" t="b">
        <f t="shared" si="6"/>
        <v>0</v>
      </c>
      <c r="R35"/>
    </row>
    <row r="36" spans="1:18" x14ac:dyDescent="0.2">
      <c r="A36" s="7">
        <f>'St5 Input'!A22</f>
        <v>5</v>
      </c>
      <c r="B36" s="7">
        <f>'St5 Input'!B22</f>
        <v>5470</v>
      </c>
      <c r="C36" s="7" t="str">
        <f>'St5 Input'!C22</f>
        <v xml:space="preserve"> functionallity test</v>
      </c>
      <c r="D36" s="7">
        <f>'St5 Input'!D22</f>
        <v>20</v>
      </c>
      <c r="E36" s="7" t="str">
        <f>'St5 Input'!E22</f>
        <v xml:space="preserve"> </v>
      </c>
      <c r="F36" s="9"/>
      <c r="G36" s="8"/>
      <c r="H36" s="9">
        <f t="shared" si="0"/>
        <v>42685.322916666664</v>
      </c>
      <c r="I36" s="8">
        <f t="shared" si="1"/>
        <v>0</v>
      </c>
      <c r="J36" s="8">
        <f t="shared" si="2"/>
        <v>1534.5000000000002</v>
      </c>
      <c r="L36" s="7"/>
      <c r="M36" s="9">
        <f t="shared" si="3"/>
        <v>42685.322916666664</v>
      </c>
      <c r="N36" s="8">
        <f t="shared" si="4"/>
        <v>0</v>
      </c>
      <c r="O36" s="8">
        <f t="shared" si="5"/>
        <v>1534.5000000000002</v>
      </c>
      <c r="P36"/>
      <c r="Q36" s="1" t="b">
        <f t="shared" si="6"/>
        <v>0</v>
      </c>
      <c r="R36"/>
    </row>
    <row r="37" spans="1:18" x14ac:dyDescent="0.2">
      <c r="A37" s="7">
        <f>'St5 Input'!A23</f>
        <v>5</v>
      </c>
      <c r="B37" s="7" t="str">
        <f>'St5 Input'!B23</f>
        <v xml:space="preserve"> ***5560***</v>
      </c>
      <c r="C37" s="7" t="str">
        <f>'St5 Input'!C23</f>
        <v xml:space="preserve"> Sofa - RS - Rear</v>
      </c>
      <c r="D37" s="7">
        <f>'St5 Input'!D23</f>
        <v>5</v>
      </c>
      <c r="E37" s="7" t="str">
        <f>'St5 Input'!E23</f>
        <v xml:space="preserve"> </v>
      </c>
      <c r="F37" s="9"/>
      <c r="G37" s="8"/>
      <c r="H37" s="9">
        <f t="shared" si="0"/>
        <v>42685.322916666664</v>
      </c>
      <c r="I37" s="8">
        <f t="shared" si="1"/>
        <v>0</v>
      </c>
      <c r="J37" s="8">
        <f t="shared" si="2"/>
        <v>1534.5000000000002</v>
      </c>
      <c r="L37" s="7"/>
      <c r="M37" s="9">
        <f t="shared" si="3"/>
        <v>42685.322916666664</v>
      </c>
      <c r="N37" s="8">
        <f t="shared" si="4"/>
        <v>0</v>
      </c>
      <c r="O37" s="8">
        <f t="shared" si="5"/>
        <v>1534.5000000000002</v>
      </c>
      <c r="P37"/>
      <c r="Q37" s="1" t="b">
        <f t="shared" si="6"/>
        <v>0</v>
      </c>
      <c r="R37"/>
    </row>
    <row r="38" spans="1:18" x14ac:dyDescent="0.2">
      <c r="A38" s="7">
        <f>'St5 Input'!A24</f>
        <v>5</v>
      </c>
      <c r="B38" s="7" t="str">
        <f>'St5 Input'!B24</f>
        <v xml:space="preserve"> ***5570***</v>
      </c>
      <c r="C38" s="7" t="str">
        <f>'St5 Input'!C24</f>
        <v xml:space="preserve"> Dinette CS - Front</v>
      </c>
      <c r="D38" s="7">
        <f>'St5 Input'!D24</f>
        <v>5</v>
      </c>
      <c r="E38" s="7" t="str">
        <f>'St5 Input'!E24</f>
        <v xml:space="preserve"> </v>
      </c>
      <c r="F38" s="9"/>
      <c r="G38" s="8"/>
      <c r="H38" s="9">
        <f t="shared" si="0"/>
        <v>42685.322916666664</v>
      </c>
      <c r="I38" s="8">
        <f t="shared" si="1"/>
        <v>0</v>
      </c>
      <c r="J38" s="8">
        <f t="shared" si="2"/>
        <v>1534.5000000000002</v>
      </c>
      <c r="L38" s="7"/>
      <c r="M38" s="9">
        <f t="shared" si="3"/>
        <v>42685.322916666664</v>
      </c>
      <c r="N38" s="8">
        <f t="shared" si="4"/>
        <v>0</v>
      </c>
      <c r="O38" s="8">
        <f t="shared" si="5"/>
        <v>1534.5000000000002</v>
      </c>
      <c r="P38"/>
      <c r="Q38" s="1" t="b">
        <f t="shared" si="6"/>
        <v>0</v>
      </c>
      <c r="R38"/>
    </row>
    <row r="39" spans="1:18" x14ac:dyDescent="0.2">
      <c r="A39" s="7">
        <f>'St5 Input'!A25</f>
        <v>5</v>
      </c>
      <c r="B39" s="7" t="str">
        <f>'St5 Input'!B25</f>
        <v xml:space="preserve"> ***5660***</v>
      </c>
      <c r="C39" s="7" t="str">
        <f>'St5 Input'!C25</f>
        <v xml:space="preserve"> Vinyl Rear Opening</v>
      </c>
      <c r="D39" s="7">
        <f>'St5 Input'!D25</f>
        <v>5</v>
      </c>
      <c r="E39" s="7" t="str">
        <f>'St5 Input'!E25</f>
        <v xml:space="preserve"> </v>
      </c>
      <c r="F39" s="9"/>
      <c r="G39" s="8"/>
      <c r="H39" s="9">
        <f t="shared" si="0"/>
        <v>42685.322916666664</v>
      </c>
      <c r="I39" s="8">
        <f t="shared" si="1"/>
        <v>0</v>
      </c>
      <c r="J39" s="8">
        <f t="shared" si="2"/>
        <v>1534.5000000000002</v>
      </c>
      <c r="L39" s="7"/>
      <c r="M39" s="9">
        <f t="shared" si="3"/>
        <v>42685.322916666664</v>
      </c>
      <c r="N39" s="8">
        <f t="shared" si="4"/>
        <v>0</v>
      </c>
      <c r="O39" s="8">
        <f t="shared" si="5"/>
        <v>1534.5000000000002</v>
      </c>
      <c r="P39"/>
      <c r="Q39" s="1" t="b">
        <f t="shared" si="6"/>
        <v>0</v>
      </c>
      <c r="R39"/>
    </row>
    <row r="40" spans="1:18" x14ac:dyDescent="0.2">
      <c r="A40" s="7">
        <f>'St5 Input'!A26</f>
        <v>0</v>
      </c>
      <c r="B40" s="7">
        <f>'St5 Input'!B26</f>
        <v>0</v>
      </c>
      <c r="C40" s="7">
        <f>'St5 Input'!C26</f>
        <v>0</v>
      </c>
      <c r="D40" s="7">
        <f>'St5 Input'!D26</f>
        <v>0</v>
      </c>
      <c r="E40" s="7">
        <f>'St5 Input'!E26</f>
        <v>0</v>
      </c>
      <c r="F40" s="9"/>
      <c r="G40" s="8"/>
      <c r="H40" s="9">
        <f t="shared" si="0"/>
        <v>42685.322916666664</v>
      </c>
      <c r="I40" s="8">
        <f t="shared" si="1"/>
        <v>0</v>
      </c>
      <c r="J40" s="8">
        <f t="shared" si="2"/>
        <v>1534.5000000000002</v>
      </c>
      <c r="L40" s="7"/>
      <c r="M40" s="9">
        <f t="shared" si="3"/>
        <v>42685.322916666664</v>
      </c>
      <c r="N40" s="8">
        <f t="shared" si="4"/>
        <v>0</v>
      </c>
      <c r="O40" s="8">
        <f t="shared" si="5"/>
        <v>1534.5000000000002</v>
      </c>
      <c r="P40"/>
      <c r="Q40" s="1" t="b">
        <f t="shared" si="6"/>
        <v>0</v>
      </c>
      <c r="R40"/>
    </row>
    <row r="41" spans="1:18" x14ac:dyDescent="0.2">
      <c r="A41" s="7">
        <f>'St5 Input'!A27</f>
        <v>0</v>
      </c>
      <c r="B41" s="7">
        <f>'St5 Input'!B27</f>
        <v>0</v>
      </c>
      <c r="C41" s="7">
        <f>'St5 Input'!C27</f>
        <v>0</v>
      </c>
      <c r="D41" s="7">
        <f>'St5 Input'!D27</f>
        <v>0</v>
      </c>
      <c r="E41" s="7">
        <f>'St5 Input'!E27</f>
        <v>0</v>
      </c>
      <c r="F41" s="9"/>
      <c r="G41" s="8"/>
      <c r="H41" s="9">
        <f t="shared" si="0"/>
        <v>42685.322916666664</v>
      </c>
      <c r="I41" s="8">
        <f t="shared" si="1"/>
        <v>0</v>
      </c>
      <c r="J41" s="8">
        <f t="shared" si="2"/>
        <v>1534.5000000000002</v>
      </c>
      <c r="L41" s="7"/>
      <c r="M41" s="9">
        <f t="shared" si="3"/>
        <v>42685.322916666664</v>
      </c>
      <c r="N41" s="8">
        <f t="shared" si="4"/>
        <v>0</v>
      </c>
      <c r="O41" s="8">
        <f t="shared" si="5"/>
        <v>1534.5000000000002</v>
      </c>
      <c r="P41"/>
      <c r="Q41" s="1" t="b">
        <f t="shared" si="6"/>
        <v>0</v>
      </c>
      <c r="R41"/>
    </row>
    <row r="42" spans="1:18" x14ac:dyDescent="0.2">
      <c r="A42" s="7">
        <f>'St5 Input'!A28</f>
        <v>0</v>
      </c>
      <c r="B42" s="7">
        <f>'St5 Input'!B28</f>
        <v>0</v>
      </c>
      <c r="C42" s="7">
        <f>'St5 Input'!C28</f>
        <v>0</v>
      </c>
      <c r="D42" s="7">
        <f>'St5 Input'!D28</f>
        <v>0</v>
      </c>
      <c r="E42" s="7">
        <f>'St5 Input'!E28</f>
        <v>0</v>
      </c>
      <c r="F42" s="9"/>
      <c r="G42" s="8"/>
      <c r="H42" s="9">
        <f t="shared" si="0"/>
        <v>42685.322916666664</v>
      </c>
      <c r="I42" s="8">
        <f t="shared" si="1"/>
        <v>0</v>
      </c>
      <c r="J42" s="8">
        <f t="shared" si="2"/>
        <v>1534.5000000000002</v>
      </c>
      <c r="L42" s="7"/>
      <c r="M42" s="9">
        <f t="shared" si="3"/>
        <v>42685.322916666664</v>
      </c>
      <c r="N42" s="8">
        <f t="shared" si="4"/>
        <v>0</v>
      </c>
      <c r="O42" s="8">
        <f t="shared" si="5"/>
        <v>1534.5000000000002</v>
      </c>
      <c r="P42"/>
      <c r="Q42" s="1" t="b">
        <f t="shared" si="6"/>
        <v>0</v>
      </c>
      <c r="R42"/>
    </row>
    <row r="43" spans="1:18" x14ac:dyDescent="0.2">
      <c r="A43" s="7">
        <f>'St5 Input'!A29</f>
        <v>0</v>
      </c>
      <c r="B43" s="7">
        <f>'St5 Input'!B29</f>
        <v>0</v>
      </c>
      <c r="C43" s="7">
        <f>'St5 Input'!C29</f>
        <v>0</v>
      </c>
      <c r="D43" s="7">
        <f>'St5 Input'!D29</f>
        <v>0</v>
      </c>
      <c r="E43" s="7">
        <f>'St5 Input'!E29</f>
        <v>0</v>
      </c>
      <c r="F43" s="9"/>
      <c r="G43" s="8"/>
      <c r="H43" s="9">
        <f t="shared" si="0"/>
        <v>42685.322916666664</v>
      </c>
      <c r="I43" s="8">
        <f t="shared" si="1"/>
        <v>0</v>
      </c>
      <c r="J43" s="8">
        <f t="shared" si="2"/>
        <v>1534.5000000000002</v>
      </c>
      <c r="L43" s="7"/>
      <c r="M43" s="9">
        <f t="shared" si="3"/>
        <v>42685.322916666664</v>
      </c>
      <c r="N43" s="8">
        <f t="shared" si="4"/>
        <v>0</v>
      </c>
      <c r="O43" s="8">
        <f t="shared" si="5"/>
        <v>1534.5000000000002</v>
      </c>
      <c r="P43"/>
      <c r="Q43" s="1" t="b">
        <f t="shared" si="6"/>
        <v>0</v>
      </c>
      <c r="R43"/>
    </row>
    <row r="44" spans="1:18" x14ac:dyDescent="0.2">
      <c r="A44" s="7">
        <f>'St5 Input'!A30</f>
        <v>0</v>
      </c>
      <c r="B44" s="7">
        <f>'St5 Input'!B30</f>
        <v>0</v>
      </c>
      <c r="C44" s="7">
        <f>'St5 Input'!C30</f>
        <v>0</v>
      </c>
      <c r="D44" s="7">
        <f>'St5 Input'!D30</f>
        <v>0</v>
      </c>
      <c r="E44" s="7">
        <f>'St5 Input'!E30</f>
        <v>0</v>
      </c>
      <c r="F44" s="9"/>
      <c r="G44" s="8"/>
      <c r="H44" s="9">
        <f t="shared" si="0"/>
        <v>42685.322916666664</v>
      </c>
      <c r="I44" s="8">
        <f t="shared" si="1"/>
        <v>0</v>
      </c>
      <c r="J44" s="8">
        <f t="shared" si="2"/>
        <v>1534.5000000000002</v>
      </c>
      <c r="L44" s="7"/>
      <c r="M44" s="9">
        <f t="shared" si="3"/>
        <v>42685.322916666664</v>
      </c>
      <c r="N44" s="8">
        <f t="shared" si="4"/>
        <v>0</v>
      </c>
      <c r="O44" s="8">
        <f t="shared" si="5"/>
        <v>1534.5000000000002</v>
      </c>
      <c r="P44"/>
      <c r="Q44" s="1" t="b">
        <f t="shared" si="6"/>
        <v>0</v>
      </c>
      <c r="R44"/>
    </row>
  </sheetData>
  <mergeCells count="2">
    <mergeCell ref="G15:J15"/>
    <mergeCell ref="L15:O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F34" sqref="F34"/>
    </sheetView>
  </sheetViews>
  <sheetFormatPr baseColWidth="10" defaultRowHeight="16" x14ac:dyDescent="0.2"/>
  <cols>
    <col min="1" max="1" width="6.83203125" bestFit="1" customWidth="1"/>
    <col min="2" max="2" width="10.5" bestFit="1" customWidth="1"/>
    <col min="3" max="3" width="52.1640625" bestFit="1" customWidth="1"/>
    <col min="4" max="4" width="10.1640625" bestFit="1" customWidth="1"/>
    <col min="5" max="5" width="7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>
        <v>5</v>
      </c>
      <c r="B2">
        <v>5010</v>
      </c>
      <c r="C2" t="s">
        <v>24</v>
      </c>
      <c r="D2">
        <v>20</v>
      </c>
      <c r="E2" t="s">
        <v>5</v>
      </c>
      <c r="F2" s="15" t="s">
        <v>59</v>
      </c>
    </row>
    <row r="3" spans="1:6" x14ac:dyDescent="0.2">
      <c r="A3">
        <v>5</v>
      </c>
      <c r="B3">
        <v>5020</v>
      </c>
      <c r="C3" t="s">
        <v>25</v>
      </c>
      <c r="D3">
        <v>37</v>
      </c>
      <c r="E3" t="s">
        <v>5</v>
      </c>
      <c r="F3" s="15" t="s">
        <v>59</v>
      </c>
    </row>
    <row r="4" spans="1:6" x14ac:dyDescent="0.2">
      <c r="A4">
        <v>5</v>
      </c>
      <c r="B4">
        <v>5030</v>
      </c>
      <c r="C4" t="s">
        <v>26</v>
      </c>
      <c r="D4">
        <v>21</v>
      </c>
      <c r="E4" t="s">
        <v>5</v>
      </c>
      <c r="F4" s="15" t="s">
        <v>59</v>
      </c>
    </row>
    <row r="5" spans="1:6" x14ac:dyDescent="0.2">
      <c r="A5">
        <v>5</v>
      </c>
      <c r="B5">
        <v>5040</v>
      </c>
      <c r="C5" t="s">
        <v>27</v>
      </c>
      <c r="D5">
        <v>18</v>
      </c>
      <c r="E5" t="s">
        <v>5</v>
      </c>
      <c r="F5" s="15" t="s">
        <v>59</v>
      </c>
    </row>
    <row r="6" spans="1:6" x14ac:dyDescent="0.2">
      <c r="A6">
        <v>5</v>
      </c>
      <c r="B6">
        <v>5050</v>
      </c>
      <c r="C6" t="s">
        <v>28</v>
      </c>
      <c r="D6">
        <v>8</v>
      </c>
      <c r="E6" t="s">
        <v>5</v>
      </c>
      <c r="F6" s="15" t="s">
        <v>59</v>
      </c>
    </row>
    <row r="7" spans="1:6" x14ac:dyDescent="0.2">
      <c r="A7">
        <v>5</v>
      </c>
      <c r="B7">
        <v>5060</v>
      </c>
      <c r="C7" t="s">
        <v>29</v>
      </c>
      <c r="D7">
        <v>30</v>
      </c>
      <c r="E7" t="s">
        <v>5</v>
      </c>
      <c r="F7" s="15" t="s">
        <v>60</v>
      </c>
    </row>
    <row r="8" spans="1:6" x14ac:dyDescent="0.2">
      <c r="A8">
        <v>5</v>
      </c>
      <c r="B8">
        <v>5080</v>
      </c>
      <c r="C8" t="s">
        <v>30</v>
      </c>
      <c r="D8">
        <v>2</v>
      </c>
      <c r="E8" t="s">
        <v>5</v>
      </c>
      <c r="F8" s="15"/>
    </row>
    <row r="9" spans="1:6" x14ac:dyDescent="0.2">
      <c r="A9">
        <v>5</v>
      </c>
      <c r="B9">
        <v>5090</v>
      </c>
      <c r="C9" t="s">
        <v>31</v>
      </c>
      <c r="D9">
        <v>10</v>
      </c>
      <c r="E9" t="s">
        <v>5</v>
      </c>
      <c r="F9" s="15" t="s">
        <v>60</v>
      </c>
    </row>
    <row r="10" spans="1:6" x14ac:dyDescent="0.2">
      <c r="A10">
        <v>5</v>
      </c>
      <c r="B10">
        <v>5100</v>
      </c>
      <c r="C10" t="s">
        <v>32</v>
      </c>
      <c r="D10">
        <v>15</v>
      </c>
      <c r="E10">
        <v>15</v>
      </c>
      <c r="F10" s="15" t="s">
        <v>60</v>
      </c>
    </row>
    <row r="11" spans="1:6" x14ac:dyDescent="0.2">
      <c r="A11">
        <v>5</v>
      </c>
      <c r="B11">
        <v>5110</v>
      </c>
      <c r="C11" t="s">
        <v>33</v>
      </c>
      <c r="D11">
        <v>35</v>
      </c>
      <c r="E11" t="s">
        <v>5</v>
      </c>
      <c r="F11" s="15" t="s">
        <v>61</v>
      </c>
    </row>
    <row r="12" spans="1:6" x14ac:dyDescent="0.2">
      <c r="A12">
        <v>5</v>
      </c>
      <c r="B12">
        <v>5120</v>
      </c>
      <c r="C12" t="s">
        <v>34</v>
      </c>
      <c r="D12">
        <v>20</v>
      </c>
      <c r="E12" t="s">
        <v>5</v>
      </c>
      <c r="F12" s="15" t="s">
        <v>61</v>
      </c>
    </row>
    <row r="13" spans="1:6" x14ac:dyDescent="0.2">
      <c r="A13">
        <v>5</v>
      </c>
      <c r="B13">
        <v>5130</v>
      </c>
      <c r="C13" t="s">
        <v>35</v>
      </c>
      <c r="D13">
        <v>40</v>
      </c>
      <c r="E13" t="s">
        <v>5</v>
      </c>
      <c r="F13" s="15" t="s">
        <v>61</v>
      </c>
    </row>
    <row r="14" spans="1:6" x14ac:dyDescent="0.2">
      <c r="A14">
        <v>5</v>
      </c>
      <c r="B14">
        <v>5140</v>
      </c>
      <c r="C14" t="s">
        <v>36</v>
      </c>
      <c r="D14">
        <v>70</v>
      </c>
      <c r="E14" t="s">
        <v>5</v>
      </c>
      <c r="F14" s="15" t="s">
        <v>61</v>
      </c>
    </row>
    <row r="15" spans="1:6" x14ac:dyDescent="0.2">
      <c r="A15">
        <v>5</v>
      </c>
      <c r="B15" t="s">
        <v>37</v>
      </c>
      <c r="C15" t="s">
        <v>38</v>
      </c>
      <c r="D15">
        <v>5</v>
      </c>
      <c r="E15" t="s">
        <v>5</v>
      </c>
      <c r="F15" s="15" t="s">
        <v>61</v>
      </c>
    </row>
    <row r="16" spans="1:6" x14ac:dyDescent="0.2">
      <c r="A16">
        <v>5</v>
      </c>
      <c r="B16" t="s">
        <v>39</v>
      </c>
      <c r="C16" t="s">
        <v>6</v>
      </c>
      <c r="D16">
        <v>5</v>
      </c>
      <c r="E16" t="s">
        <v>5</v>
      </c>
    </row>
    <row r="17" spans="1:5" x14ac:dyDescent="0.2">
      <c r="A17">
        <v>5</v>
      </c>
      <c r="B17" t="s">
        <v>40</v>
      </c>
      <c r="C17" t="s">
        <v>41</v>
      </c>
      <c r="D17">
        <v>10</v>
      </c>
      <c r="E17" t="s">
        <v>5</v>
      </c>
    </row>
    <row r="18" spans="1:5" x14ac:dyDescent="0.2">
      <c r="A18">
        <v>5</v>
      </c>
      <c r="B18">
        <v>5350</v>
      </c>
      <c r="C18" t="s">
        <v>42</v>
      </c>
      <c r="D18">
        <v>11</v>
      </c>
      <c r="E18" t="s">
        <v>5</v>
      </c>
    </row>
    <row r="19" spans="1:5" x14ac:dyDescent="0.2">
      <c r="A19">
        <v>5</v>
      </c>
      <c r="B19">
        <v>5360</v>
      </c>
      <c r="C19" t="s">
        <v>43</v>
      </c>
      <c r="D19">
        <v>60</v>
      </c>
      <c r="E19" t="s">
        <v>5</v>
      </c>
    </row>
    <row r="20" spans="1:5" x14ac:dyDescent="0.2">
      <c r="A20">
        <v>5</v>
      </c>
      <c r="B20">
        <v>5370</v>
      </c>
      <c r="C20" t="s">
        <v>44</v>
      </c>
      <c r="D20">
        <v>5</v>
      </c>
      <c r="E20" t="s">
        <v>5</v>
      </c>
    </row>
    <row r="21" spans="1:5" x14ac:dyDescent="0.2">
      <c r="A21">
        <v>5</v>
      </c>
      <c r="B21">
        <v>5380</v>
      </c>
      <c r="C21" t="s">
        <v>45</v>
      </c>
      <c r="D21">
        <v>2</v>
      </c>
      <c r="E21" t="s">
        <v>5</v>
      </c>
    </row>
    <row r="22" spans="1:5" x14ac:dyDescent="0.2">
      <c r="A22">
        <v>5</v>
      </c>
      <c r="B22">
        <v>5390</v>
      </c>
      <c r="C22" t="s">
        <v>46</v>
      </c>
      <c r="D22">
        <v>5</v>
      </c>
      <c r="E22" t="s">
        <v>5</v>
      </c>
    </row>
    <row r="23" spans="1:5" x14ac:dyDescent="0.2">
      <c r="A23">
        <v>5</v>
      </c>
      <c r="B23" t="s">
        <v>47</v>
      </c>
      <c r="C23" t="s">
        <v>48</v>
      </c>
      <c r="D23">
        <v>120</v>
      </c>
      <c r="E23" t="s">
        <v>5</v>
      </c>
    </row>
    <row r="24" spans="1:5" x14ac:dyDescent="0.2">
      <c r="A24">
        <v>5</v>
      </c>
      <c r="B24">
        <v>5440</v>
      </c>
      <c r="C24" t="s">
        <v>49</v>
      </c>
      <c r="D24">
        <v>2</v>
      </c>
      <c r="E24" t="s">
        <v>5</v>
      </c>
    </row>
    <row r="25" spans="1:5" x14ac:dyDescent="0.2">
      <c r="A25">
        <v>5</v>
      </c>
      <c r="B25">
        <v>5450</v>
      </c>
      <c r="C25" t="s">
        <v>50</v>
      </c>
      <c r="D25">
        <v>10</v>
      </c>
      <c r="E25" t="s">
        <v>5</v>
      </c>
    </row>
    <row r="26" spans="1:5" x14ac:dyDescent="0.2">
      <c r="A26">
        <v>5</v>
      </c>
      <c r="B26">
        <v>5460</v>
      </c>
      <c r="C26" t="s">
        <v>51</v>
      </c>
      <c r="D26">
        <v>45</v>
      </c>
      <c r="E26" t="s">
        <v>5</v>
      </c>
    </row>
    <row r="27" spans="1:5" x14ac:dyDescent="0.2">
      <c r="A27">
        <v>5</v>
      </c>
      <c r="B27">
        <v>5470</v>
      </c>
      <c r="C27" t="s">
        <v>52</v>
      </c>
      <c r="D27">
        <v>20</v>
      </c>
      <c r="E27" t="s">
        <v>5</v>
      </c>
    </row>
    <row r="28" spans="1:5" x14ac:dyDescent="0.2">
      <c r="A28">
        <v>5</v>
      </c>
      <c r="B28" t="s">
        <v>53</v>
      </c>
      <c r="C28" t="s">
        <v>38</v>
      </c>
      <c r="D28">
        <v>5</v>
      </c>
      <c r="E28" t="s">
        <v>5</v>
      </c>
    </row>
    <row r="29" spans="1:5" x14ac:dyDescent="0.2">
      <c r="A29">
        <v>5</v>
      </c>
      <c r="B29" t="s">
        <v>54</v>
      </c>
      <c r="C29" t="s">
        <v>6</v>
      </c>
      <c r="D29">
        <v>5</v>
      </c>
      <c r="E29" t="s">
        <v>5</v>
      </c>
    </row>
    <row r="30" spans="1:5" x14ac:dyDescent="0.2">
      <c r="A30">
        <v>5</v>
      </c>
      <c r="B30" t="s">
        <v>55</v>
      </c>
      <c r="C30" t="s">
        <v>56</v>
      </c>
      <c r="D30">
        <v>5</v>
      </c>
      <c r="E3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St5</vt:lpstr>
      <vt:lpstr>St4</vt:lpstr>
      <vt:lpstr>St5 Input</vt:lpstr>
      <vt:lpstr>ST4 Input</vt:lpstr>
      <vt:lpstr>Station 1</vt:lpstr>
      <vt:lpstr>Station 1 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2016-11-08T16:39:14Z</dcterms:created>
  <dcterms:modified xsi:type="dcterms:W3CDTF">2016-11-11T17:30:30Z</dcterms:modified>
</cp:coreProperties>
</file>