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filterPrivacy="1"/>
  <xr:revisionPtr revIDLastSave="0" documentId="13_ncr:1_{0C9FF08F-D124-4151-B020-83DB094C4857}" xr6:coauthVersionLast="47" xr6:coauthVersionMax="47" xr10:uidLastSave="{00000000-0000-0000-0000-000000000000}"/>
  <bookViews>
    <workbookView xWindow="-110" yWindow="-110" windowWidth="19420" windowHeight="10420" xr2:uid="{00000000-000D-0000-FFFF-FFFF00000000}"/>
  </bookViews>
  <sheets>
    <sheet name="Contents" sheetId="1" r:id="rId1"/>
    <sheet name="Table_1" sheetId="2" r:id="rId2"/>
    <sheet name="Table_2.1" sheetId="3" r:id="rId3"/>
    <sheet name="Table_2.2" sheetId="4" r:id="rId4"/>
    <sheet name="Table_2.3" sheetId="5" r:id="rId5"/>
    <sheet name="Table_3" sheetId="6" r:id="rId6"/>
    <sheet name="Table_4" sheetId="7" r:id="rId7"/>
    <sheet name="Table_5" sheetId="8" r:id="rId8"/>
    <sheet name="Not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9" l="1"/>
  <c r="B13" i="9"/>
  <c r="A10" i="1"/>
  <c r="A9" i="1"/>
  <c r="A8" i="1"/>
  <c r="A7" i="1"/>
  <c r="A6" i="1"/>
  <c r="A5" i="1"/>
  <c r="A4" i="1"/>
  <c r="A3" i="1"/>
</calcChain>
</file>

<file path=xl/sharedStrings.xml><?xml version="1.0" encoding="utf-8"?>
<sst xmlns="http://schemas.openxmlformats.org/spreadsheetml/2006/main" count="794" uniqueCount="184">
  <si>
    <t>Assessment arrangements 2024</t>
  </si>
  <si>
    <t>This release presents a summary of assessment arrangements requested for National 5, Higher and Advanced Higher in 2024.</t>
  </si>
  <si>
    <t>Reference: 24AA</t>
  </si>
  <si>
    <t>Lead analyst: Nevil Hopley</t>
  </si>
  <si>
    <t>Contact: data.analytics@sqa.org.uk</t>
  </si>
  <si>
    <t>Category</t>
  </si>
  <si>
    <t>2024</t>
  </si>
  <si>
    <t>2023</t>
  </si>
  <si>
    <t>2022</t>
  </si>
  <si>
    <t>2021</t>
  </si>
  <si>
    <t>2020</t>
  </si>
  <si>
    <t>2019</t>
  </si>
  <si>
    <t>Number of unique learners</t>
  </si>
  <si>
    <t>[z]</t>
  </si>
  <si>
    <t>Number of requests for assessment arrangements</t>
  </si>
  <si>
    <t>Subject</t>
  </si>
  <si>
    <t>Accounting</t>
  </si>
  <si>
    <t>Administration and IT</t>
  </si>
  <si>
    <t>Applications of Mathematics</t>
  </si>
  <si>
    <t>Art and Design</t>
  </si>
  <si>
    <t>Biology</t>
  </si>
  <si>
    <t>Business Management</t>
  </si>
  <si>
    <t>Cantonese</t>
  </si>
  <si>
    <t>[c]</t>
  </si>
  <si>
    <t>Care</t>
  </si>
  <si>
    <t>Chemistry</t>
  </si>
  <si>
    <t>Classical Studies</t>
  </si>
  <si>
    <t>Computing Science</t>
  </si>
  <si>
    <t>Cruinn-eòlas (Geography)</t>
  </si>
  <si>
    <t>Dance</t>
  </si>
  <si>
    <t>Design and Manufacture</t>
  </si>
  <si>
    <t>Drama</t>
  </si>
  <si>
    <t>Eachdraidh (History)</t>
  </si>
  <si>
    <t>Economics</t>
  </si>
  <si>
    <t>Engineering Science</t>
  </si>
  <si>
    <t>English</t>
  </si>
  <si>
    <t>English for Speakers of Other Languages</t>
  </si>
  <si>
    <t>Environmental Science</t>
  </si>
  <si>
    <t>Fashion and Textile Technology</t>
  </si>
  <si>
    <t>French</t>
  </si>
  <si>
    <t>Gaelic (Learners)</t>
  </si>
  <si>
    <t>Gàidhlig</t>
  </si>
  <si>
    <t>Geography</t>
  </si>
  <si>
    <t>German</t>
  </si>
  <si>
    <t>Gnìomhachas Matamataigs (Applications of Mathematics)</t>
  </si>
  <si>
    <t>Graphic Communication</t>
  </si>
  <si>
    <t>Health and Food Technology</t>
  </si>
  <si>
    <t>History</t>
  </si>
  <si>
    <t>Italian</t>
  </si>
  <si>
    <t>Latin</t>
  </si>
  <si>
    <t>Mandarin (Simplified)</t>
  </si>
  <si>
    <t>Matamataig (Mathematics)</t>
  </si>
  <si>
    <t>Mathematics</t>
  </si>
  <si>
    <t>Media</t>
  </si>
  <si>
    <t>Modern Studies</t>
  </si>
  <si>
    <t>Music</t>
  </si>
  <si>
    <t>Music Technology</t>
  </si>
  <si>
    <t>Nuadh-eòlas (Modern Studies)</t>
  </si>
  <si>
    <t>Philosophy</t>
  </si>
  <si>
    <t>Physical Education</t>
  </si>
  <si>
    <t>Physics</t>
  </si>
  <si>
    <t>Practical Cake Craft</t>
  </si>
  <si>
    <t>Practical Cookery</t>
  </si>
  <si>
    <t>Practical Electronics</t>
  </si>
  <si>
    <t>Practical Metalworking</t>
  </si>
  <si>
    <t>Practical Woodworking</t>
  </si>
  <si>
    <t>Psychology</t>
  </si>
  <si>
    <t>Religious, Moral and Philosophical Studies</t>
  </si>
  <si>
    <t>Sociology</t>
  </si>
  <si>
    <t>Spanish</t>
  </si>
  <si>
    <t>Urdu</t>
  </si>
  <si>
    <t>Total</t>
  </si>
  <si>
    <t>Childcare and Development</t>
  </si>
  <si>
    <t>Human Biology</t>
  </si>
  <si>
    <t>Mandarin (Traditional)</t>
  </si>
  <si>
    <t>Photography</t>
  </si>
  <si>
    <t>Politics</t>
  </si>
  <si>
    <t>Art and Design (Design)</t>
  </si>
  <si>
    <t>Art and Design (Expressive)</t>
  </si>
  <si>
    <t>Mathematics of Mechanics</t>
  </si>
  <si>
    <t>Music: Portfolio</t>
  </si>
  <si>
    <t>Statistics</t>
  </si>
  <si>
    <t>Arrangements</t>
  </si>
  <si>
    <t>Any other arrangements</t>
  </si>
  <si>
    <t>Braille</t>
  </si>
  <si>
    <t>Braille certificate</t>
  </si>
  <si>
    <t>Calculator</t>
  </si>
  <si>
    <t>Candidate signs</t>
  </si>
  <si>
    <t>Coloured paper</t>
  </si>
  <si>
    <t>Digital question paper</t>
  </si>
  <si>
    <t>Enlarged certificate</t>
  </si>
  <si>
    <t>Enlarged print</t>
  </si>
  <si>
    <t>Extra time</t>
  </si>
  <si>
    <t>ICT with handheld spellchecker</t>
  </si>
  <si>
    <t>ICT with word processor with spellchecker</t>
  </si>
  <si>
    <t>ICT with word processor without spellchecker</t>
  </si>
  <si>
    <t>Live presentation</t>
  </si>
  <si>
    <t>Modified content</t>
  </si>
  <si>
    <t>Non standard font type</t>
  </si>
  <si>
    <t>Non standard paper orientation</t>
  </si>
  <si>
    <t>Non standard paper size</t>
  </si>
  <si>
    <t>Prompter</t>
  </si>
  <si>
    <t>Reader</t>
  </si>
  <si>
    <t>Referral to principal assessor</t>
  </si>
  <si>
    <t>Rest periods</t>
  </si>
  <si>
    <t>Scribe</t>
  </si>
  <si>
    <t>Separate accommodation</t>
  </si>
  <si>
    <t>Signed to candidate</t>
  </si>
  <si>
    <t>Supervised breaks</t>
  </si>
  <si>
    <t>Transcription with correction</t>
  </si>
  <si>
    <t>Transcription without correction</t>
  </si>
  <si>
    <t>Centre Type</t>
  </si>
  <si>
    <t>Education Authority - Secondary School</t>
  </si>
  <si>
    <t>Education Authority - Special School</t>
  </si>
  <si>
    <t>FE College</t>
  </si>
  <si>
    <t>Independent - Secondary School</t>
  </si>
  <si>
    <t>Independent - Special School</t>
  </si>
  <si>
    <t>Other</t>
  </si>
  <si>
    <t>Education Authority</t>
  </si>
  <si>
    <t>Aberdeen City Council Education Department</t>
  </si>
  <si>
    <t>Aberdeenshire Council Education Department</t>
  </si>
  <si>
    <t>Angus Council Education Department</t>
  </si>
  <si>
    <t>Argyll and Bute Council Education Department</t>
  </si>
  <si>
    <t>City of Glasgow Council Education Department</t>
  </si>
  <si>
    <t>Clackmannanshire Council Education Department</t>
  </si>
  <si>
    <t>Comhairle Nan Eilean Siar Education Department</t>
  </si>
  <si>
    <t>Dumfries and Galloway Council Education Department</t>
  </si>
  <si>
    <t>Dundee City Council Education Department</t>
  </si>
  <si>
    <t>East Ayrshire Council Education Department</t>
  </si>
  <si>
    <t>East Dunbartonshire Council Education Department</t>
  </si>
  <si>
    <t>East Lothian Council Education Department</t>
  </si>
  <si>
    <t>East Renfrewshire Council Education Department</t>
  </si>
  <si>
    <t>Falkirk Council Education Department</t>
  </si>
  <si>
    <t>Fife Council Education Department</t>
  </si>
  <si>
    <t>Highland Council Education Department</t>
  </si>
  <si>
    <t>Inverclyde Council Education Department</t>
  </si>
  <si>
    <t>Midlothian Council Education Department</t>
  </si>
  <si>
    <t>North Ayrshire Council Education Department</t>
  </si>
  <si>
    <t>North Lanarkshire Council Education Department</t>
  </si>
  <si>
    <t>Orkney Islands Council Education Department</t>
  </si>
  <si>
    <t>Perth &amp; Kinross Council Education Department</t>
  </si>
  <si>
    <t>Renfrewshire Council Education Department</t>
  </si>
  <si>
    <t>Scottish Borders Council Education Department</t>
  </si>
  <si>
    <t>Shetland Islands Council Education Department</t>
  </si>
  <si>
    <t>South Ayrshire Council Education Department</t>
  </si>
  <si>
    <t>South Lanarkshire Council Education Department</t>
  </si>
  <si>
    <t>Stirling Council Education Department</t>
  </si>
  <si>
    <t>The City of Edinburgh Council Education Department</t>
  </si>
  <si>
    <t>The Moray Council Education Department</t>
  </si>
  <si>
    <t>West Dunbartonshire Council Education Department</t>
  </si>
  <si>
    <t>West Lothian Council Education Department</t>
  </si>
  <si>
    <t>Some shorthand is used in this table, [c] where the value is suppressed to protect against the risk of disclosure of personal information and [z] for not applicable.</t>
  </si>
  <si>
    <t>Note number</t>
  </si>
  <si>
    <t>Note text</t>
  </si>
  <si>
    <t>[note 1]</t>
  </si>
  <si>
    <t>All figures are rounded to the nearest five. Figures between one and four inclusive have been suppressed to protect against the risk of disclosure of personal information. Cells containing suppressed figures are marked up with the shorthand [c].</t>
  </si>
  <si>
    <t>[note 2]</t>
  </si>
  <si>
    <t>[note 3]</t>
  </si>
  <si>
    <t>[note 4]</t>
  </si>
  <si>
    <t>[note 5]</t>
  </si>
  <si>
    <t>[note 6]</t>
  </si>
  <si>
    <t>[note 7]</t>
  </si>
  <si>
    <t>[note 8]</t>
  </si>
  <si>
    <t>SQA do not hold information on whether requested assessments arrangements are actually used when assessments take place.</t>
  </si>
  <si>
    <t>[note 9]</t>
  </si>
  <si>
    <t>[note 10]</t>
  </si>
  <si>
    <t>[note 11]</t>
  </si>
  <si>
    <t>Table 1: Number of learners and requests</t>
  </si>
  <si>
    <t>Table 2.1: National 5 assessment arrangements by subject</t>
  </si>
  <si>
    <t>Table 2.2: Higher assessment arrangements by subject</t>
  </si>
  <si>
    <t>Table 2.3: Advanced Higher assessment arrangements by subject</t>
  </si>
  <si>
    <t>Table 3: Assessment arrangements by type</t>
  </si>
  <si>
    <t>Table 4: Assessment arrangements by centre type</t>
  </si>
  <si>
    <t>Table 5: Assessment arrangements by education authority</t>
  </si>
  <si>
    <t>Notes accompanying this release</t>
  </si>
  <si>
    <t>We welcome your feedback on our publications. Should you have any comments on this information release and how to improve it to meet your needs please contact us using data.analytics@sqa.org.uk.</t>
  </si>
  <si>
    <t>Release date: 06 August 2024</t>
  </si>
  <si>
    <t>This worksheet contains one table.</t>
  </si>
  <si>
    <t>The number of learners refers to unique learners making one or more assessment arrangement requests.</t>
  </si>
  <si>
    <t>The number of requests refers to unique subject / level assessment arrangements requests.</t>
  </si>
  <si>
    <t>Figures for assessment arrangements by type are greater than the number of requests as learners can request more than one single arrangement for each specific subject / level request.</t>
  </si>
  <si>
    <t>Assessment arrangements by level refers to unique subject / level requests for National 5, Higher and Advanced Higher.</t>
  </si>
  <si>
    <t>Other centre type refers to Higher Education Institutions, Public Sector Employer and Private Sector Training Provider centre types.</t>
  </si>
  <si>
    <t>Qualifications for which no assessment arrangement requests have been made in the reporting period have not been included.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</si>
</sst>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rgb="FF000000"/>
      <name val="Arial"/>
    </font>
    <font>
      <u/>
      <sz val="12"/>
      <color rgb="FF0000EE"/>
      <name val="Arial"/>
      <family val="2"/>
    </font>
    <font>
      <b/>
      <sz val="12"/>
      <color rgb="FF000000"/>
      <name val="Arial"/>
      <family val="2"/>
    </font>
    <font>
      <sz val="8"/>
      <name val="Arial"/>
      <family val="2"/>
    </font>
    <font>
      <sz val="12"/>
      <color rgb="FF000000"/>
      <name val="Arial"/>
      <family val="2"/>
    </font>
    <font>
      <sz val="12"/>
      <color indexed="8"/>
      <name val="Arial"/>
      <family val="2"/>
    </font>
    <font>
      <u/>
      <sz val="12"/>
      <color theme="10"/>
      <name val="Arial"/>
      <family val="2"/>
    </font>
    <font>
      <b/>
      <sz val="14"/>
      <name val="Arial"/>
      <family val="2"/>
    </font>
  </fonts>
  <fills count="2">
    <fill>
      <patternFill patternType="none"/>
    </fill>
    <fill>
      <patternFill patternType="gray125"/>
    </fill>
  </fills>
  <borders count="3">
    <border>
      <left/>
      <right/>
      <top/>
      <bottom/>
      <diagonal/>
    </border>
    <border>
      <left/>
      <right/>
      <top/>
      <bottom style="thin">
        <color rgb="FF000000"/>
      </bottom>
      <diagonal/>
    </border>
    <border>
      <left/>
      <right/>
      <top style="thin">
        <color rgb="FF000000"/>
      </top>
      <bottom/>
      <diagonal/>
    </border>
  </borders>
  <cellStyleXfs count="3">
    <xf numFmtId="0" fontId="0" fillId="0" borderId="0"/>
    <xf numFmtId="0" fontId="7" fillId="0" borderId="0" applyNumberFormat="0" applyFill="0" applyProtection="0">
      <alignment vertical="center"/>
    </xf>
    <xf numFmtId="0" fontId="6" fillId="0" borderId="0" applyNumberFormat="0" applyFill="0" applyBorder="0" applyAlignment="0" applyProtection="0"/>
  </cellStyleXfs>
  <cellXfs count="16">
    <xf numFmtId="0" fontId="0" fillId="0" borderId="0" xfId="0"/>
    <xf numFmtId="0" fontId="0" fillId="0" borderId="0" xfId="0" applyAlignment="1">
      <alignment wrapText="1"/>
    </xf>
    <xf numFmtId="0" fontId="1" fillId="0" borderId="0" xfId="0" applyFont="1"/>
    <xf numFmtId="0" fontId="2" fillId="0" borderId="1" xfId="0" applyFont="1" applyBorder="1" applyAlignment="1">
      <alignment horizontal="center"/>
    </xf>
    <xf numFmtId="0" fontId="0" fillId="0" borderId="0" xfId="0" applyAlignment="1">
      <alignment horizontal="right"/>
    </xf>
    <xf numFmtId="0" fontId="0" fillId="0" borderId="2" xfId="0" applyBorder="1" applyAlignment="1">
      <alignment horizontal="right"/>
    </xf>
    <xf numFmtId="0" fontId="0" fillId="0" borderId="2" xfId="0" applyBorder="1"/>
    <xf numFmtId="0" fontId="2" fillId="0" borderId="1" xfId="0" applyFont="1" applyBorder="1" applyAlignment="1">
      <alignment horizontal="center" wrapText="1"/>
    </xf>
    <xf numFmtId="3" fontId="0" fillId="0" borderId="0" xfId="0" applyNumberFormat="1" applyAlignment="1">
      <alignment horizontal="right"/>
    </xf>
    <xf numFmtId="3" fontId="0" fillId="0" borderId="2" xfId="0" applyNumberFormat="1" applyBorder="1" applyAlignment="1">
      <alignment horizontal="right"/>
    </xf>
    <xf numFmtId="0" fontId="0" fillId="0" borderId="0" xfId="0" applyAlignment="1">
      <alignment vertical="top"/>
    </xf>
    <xf numFmtId="0" fontId="4" fillId="0" borderId="0" xfId="0" applyFont="1"/>
    <xf numFmtId="0" fontId="5" fillId="0" borderId="0" xfId="0" applyFont="1"/>
    <xf numFmtId="0" fontId="0" fillId="0" borderId="0" xfId="0" applyAlignment="1">
      <alignment vertical="top" wrapText="1"/>
    </xf>
    <xf numFmtId="0" fontId="6" fillId="0" borderId="0" xfId="2" applyAlignment="1">
      <alignment vertical="top" wrapText="1"/>
    </xf>
    <xf numFmtId="0" fontId="7" fillId="0" borderId="0" xfId="1">
      <alignment vertical="center"/>
    </xf>
  </cellXfs>
  <cellStyles count="3">
    <cellStyle name="Heading 1" xfId="1" builtinId="16" customBuiltin="1"/>
    <cellStyle name="Hyperlink" xfId="2" builtinId="8"/>
    <cellStyle name="Normal" xfId="0" builtinId="0"/>
  </cellStyles>
  <dxfs count="3">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_1_number_of_learners_and_requests" displayName="table_1_number_of_learners_and_requests" ref="A4:G6" totalsRowShown="0">
  <tableColumns count="7">
    <tableColumn id="1" xr3:uid="{00000000-0010-0000-0000-000001000000}" name="Category"/>
    <tableColumn id="2" xr3:uid="{00000000-0010-0000-0000-000002000000}" name="2024"/>
    <tableColumn id="3" xr3:uid="{00000000-0010-0000-0000-000003000000}" name="2023"/>
    <tableColumn id="4" xr3:uid="{00000000-0010-0000-0000-000004000000}" name="2022"/>
    <tableColumn id="5" xr3:uid="{00000000-0010-0000-0000-000005000000}" name="2021"/>
    <tableColumn id="6" xr3:uid="{00000000-0010-0000-0000-000006000000}" name="2020"/>
    <tableColumn id="7" xr3:uid="{00000000-0010-0000-0000-000007000000}" name="2019"/>
  </tableColumns>
  <tableStyleInfo name="none"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21_national_5_assessment_arrangements_by_subject" displayName="table_21_national_5_assessment_arrangements_by_subject" ref="A4:G59" totalsRowShown="0">
  <tableColumns count="7">
    <tableColumn id="1" xr3:uid="{00000000-0010-0000-0100-000001000000}" name="Subject"/>
    <tableColumn id="2" xr3:uid="{00000000-0010-0000-0100-000002000000}" name="2024"/>
    <tableColumn id="3" xr3:uid="{00000000-0010-0000-0100-000003000000}" name="2023"/>
    <tableColumn id="4" xr3:uid="{00000000-0010-0000-0100-000004000000}" name="2022"/>
    <tableColumn id="5" xr3:uid="{00000000-0010-0000-0100-000005000000}" name="2021"/>
    <tableColumn id="6" xr3:uid="{00000000-0010-0000-0100-000006000000}" name="2020"/>
    <tableColumn id="7" xr3:uid="{00000000-0010-0000-0100-000007000000}" name="2019"/>
  </tableColumns>
  <tableStyleInfo name="non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22_higher_assessment_arrangements_by_subject" displayName="table_22_higher_assessment_arrangements_by_subject" ref="A4:G56" totalsRowShown="0">
  <tableColumns count="7">
    <tableColumn id="1" xr3:uid="{00000000-0010-0000-0200-000001000000}" name="Subject"/>
    <tableColumn id="2" xr3:uid="{00000000-0010-0000-0200-000002000000}" name="2024"/>
    <tableColumn id="3" xr3:uid="{00000000-0010-0000-0200-000003000000}" name="2023"/>
    <tableColumn id="4" xr3:uid="{00000000-0010-0000-0200-000004000000}" name="2022"/>
    <tableColumn id="5" xr3:uid="{00000000-0010-0000-0200-000005000000}" name="2021"/>
    <tableColumn id="6" xr3:uid="{00000000-0010-0000-0200-000006000000}" name="2020"/>
    <tableColumn id="7" xr3:uid="{00000000-0010-0000-0200-000007000000}" name="2019"/>
  </tableColumns>
  <tableStyleInfo name="none"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23_advanced_higher_assessment_arrangements_by_subject" displayName="table_23_advanced_higher_assessment_arrangements_by_subject" ref="A4:G43" totalsRowShown="0">
  <tableColumns count="7">
    <tableColumn id="1" xr3:uid="{00000000-0010-0000-0300-000001000000}" name="Subject"/>
    <tableColumn id="2" xr3:uid="{00000000-0010-0000-0300-000002000000}" name="2024"/>
    <tableColumn id="3" xr3:uid="{00000000-0010-0000-0300-000003000000}" name="2023"/>
    <tableColumn id="4" xr3:uid="{00000000-0010-0000-0300-000004000000}" name="2022"/>
    <tableColumn id="5" xr3:uid="{00000000-0010-0000-0300-000005000000}" name="2021"/>
    <tableColumn id="6" xr3:uid="{00000000-0010-0000-0300-000006000000}" name="2020"/>
    <tableColumn id="7" xr3:uid="{00000000-0010-0000-0300-000007000000}" name="2019"/>
  </tableColumns>
  <tableStyleInfo name="none"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3_assessment_arrangements_by_type" displayName="table_3_assessment_arrangements_by_type" ref="A4:G33" totalsRowShown="0">
  <tableColumns count="7">
    <tableColumn id="1" xr3:uid="{00000000-0010-0000-0400-000001000000}" name="Arrangements"/>
    <tableColumn id="2" xr3:uid="{00000000-0010-0000-0400-000002000000}" name="2024"/>
    <tableColumn id="3" xr3:uid="{00000000-0010-0000-0400-000003000000}" name="2023"/>
    <tableColumn id="4" xr3:uid="{00000000-0010-0000-0400-000004000000}" name="2022"/>
    <tableColumn id="5" xr3:uid="{00000000-0010-0000-0400-000005000000}" name="2021"/>
    <tableColumn id="6" xr3:uid="{00000000-0010-0000-0400-000006000000}" name="2020"/>
    <tableColumn id="7" xr3:uid="{00000000-0010-0000-0400-000007000000}" name="2019"/>
  </tableColumns>
  <tableStyleInfo name="none"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4_assessment_arrangements_by_centre_type" displayName="table_4_assessment_arrangements_by_centre_type" ref="A4:G11" totalsRowShown="0">
  <tableColumns count="7">
    <tableColumn id="1" xr3:uid="{00000000-0010-0000-0500-000001000000}" name="Centre Type"/>
    <tableColumn id="2" xr3:uid="{00000000-0010-0000-0500-000002000000}" name="2024"/>
    <tableColumn id="3" xr3:uid="{00000000-0010-0000-0500-000003000000}" name="2023"/>
    <tableColumn id="4" xr3:uid="{00000000-0010-0000-0500-000004000000}" name="2022"/>
    <tableColumn id="5" xr3:uid="{00000000-0010-0000-0500-000005000000}" name="2021"/>
    <tableColumn id="6" xr3:uid="{00000000-0010-0000-0500-000006000000}" name="2020"/>
    <tableColumn id="7" xr3:uid="{00000000-0010-0000-0500-000007000000}" name="2019"/>
  </tableColumns>
  <tableStyleInfo name="none"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5_assessment_arrangements_by_education_authority" displayName="table_5_assessment_arrangements_by_education_authority" ref="A4:G37" totalsRowShown="0">
  <tableColumns count="7">
    <tableColumn id="1" xr3:uid="{00000000-0010-0000-0600-000001000000}" name="Education Authority"/>
    <tableColumn id="2" xr3:uid="{00000000-0010-0000-0600-000002000000}" name="2024"/>
    <tableColumn id="3" xr3:uid="{00000000-0010-0000-0600-000003000000}" name="2023"/>
    <tableColumn id="4" xr3:uid="{00000000-0010-0000-0600-000004000000}" name="2022"/>
    <tableColumn id="5" xr3:uid="{00000000-0010-0000-0600-000005000000}" name="2021"/>
    <tableColumn id="6" xr3:uid="{00000000-0010-0000-0600-000006000000}" name="2020"/>
    <tableColumn id="7" xr3:uid="{00000000-0010-0000-0600-000007000000}" name="2019"/>
  </tableColumns>
  <tableStyleInfo name="none"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notes_accompanying_this_release" displayName="notes_accompanying_this_release" ref="A3:B14" totalsRowShown="0" dataDxfId="2">
  <tableColumns count="2">
    <tableColumn id="1" xr3:uid="{00000000-0010-0000-0700-000001000000}" name="Note number" dataDxfId="1"/>
    <tableColumn id="2" xr3:uid="{00000000-0010-0000-0700-000002000000}" name="Note text" dataDxfId="0"/>
  </tableColumns>
  <tableStyleInfo name="none"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4"/>
  <sheetViews>
    <sheetView tabSelected="1" workbookViewId="0"/>
  </sheetViews>
  <sheetFormatPr defaultColWidth="10.84375" defaultRowHeight="15.5" x14ac:dyDescent="0.35"/>
  <cols>
    <col min="1" max="1" width="70.69140625" customWidth="1"/>
  </cols>
  <sheetData>
    <row r="1" spans="1:1" s="15" customFormat="1" ht="30" customHeight="1" x14ac:dyDescent="0.35">
      <c r="A1" s="15" t="s">
        <v>0</v>
      </c>
    </row>
    <row r="2" spans="1:1" ht="31" x14ac:dyDescent="0.35">
      <c r="A2" s="1" t="s">
        <v>1</v>
      </c>
    </row>
    <row r="3" spans="1:1" ht="30" customHeight="1" x14ac:dyDescent="0.35">
      <c r="A3" s="2" t="str">
        <f>HYPERLINK("#'Table_1'!A1", "Table 1: Number of learners and requests")</f>
        <v>Table 1: Number of learners and requests</v>
      </c>
    </row>
    <row r="4" spans="1:1" x14ac:dyDescent="0.35">
      <c r="A4" s="2" t="str">
        <f>HYPERLINK("#'Table_2.1'!A1", "Table 2.1: National 5 assessment arrangements by subject")</f>
        <v>Table 2.1: National 5 assessment arrangements by subject</v>
      </c>
    </row>
    <row r="5" spans="1:1" x14ac:dyDescent="0.35">
      <c r="A5" s="2" t="str">
        <f>HYPERLINK("#'Table_2.2'!A1", "Table 2.2: Higher assessment arrangements by subject")</f>
        <v>Table 2.2: Higher assessment arrangements by subject</v>
      </c>
    </row>
    <row r="6" spans="1:1" x14ac:dyDescent="0.35">
      <c r="A6" s="2" t="str">
        <f>HYPERLINK("#'Table_2.3'!A1", "Table 2.3: Advanced Higher assessment arrangements by subject")</f>
        <v>Table 2.3: Advanced Higher assessment arrangements by subject</v>
      </c>
    </row>
    <row r="7" spans="1:1" x14ac:dyDescent="0.35">
      <c r="A7" s="2" t="str">
        <f>HYPERLINK("#'Table_3'!A1", "Table 3: Assessment arrangements by type")</f>
        <v>Table 3: Assessment arrangements by type</v>
      </c>
    </row>
    <row r="8" spans="1:1" x14ac:dyDescent="0.35">
      <c r="A8" s="2" t="str">
        <f>HYPERLINK("#'Table_4'!A1", "Table 4: Assessment arrangements by centre type")</f>
        <v>Table 4: Assessment arrangements by centre type</v>
      </c>
    </row>
    <row r="9" spans="1:1" x14ac:dyDescent="0.35">
      <c r="A9" s="2" t="str">
        <f>HYPERLINK("#'Table_5'!A1", "Table 5: Assessment arrangements by education authority")</f>
        <v>Table 5: Assessment arrangements by education authority</v>
      </c>
    </row>
    <row r="10" spans="1:1" ht="30" customHeight="1" x14ac:dyDescent="0.35">
      <c r="A10" s="2" t="str">
        <f>HYPERLINK("#'Notes'!A1", "Notes accompanying this release")</f>
        <v>Notes accompanying this release</v>
      </c>
    </row>
    <row r="11" spans="1:1" ht="30" customHeight="1" x14ac:dyDescent="0.35">
      <c r="A11" t="s">
        <v>2</v>
      </c>
    </row>
    <row r="12" spans="1:1" x14ac:dyDescent="0.35">
      <c r="A12" t="s">
        <v>176</v>
      </c>
    </row>
    <row r="13" spans="1:1" x14ac:dyDescent="0.35">
      <c r="A13" t="s">
        <v>3</v>
      </c>
    </row>
    <row r="14" spans="1:1" x14ac:dyDescent="0.35">
      <c r="A14" t="s">
        <v>4</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workbookViewId="0"/>
  </sheetViews>
  <sheetFormatPr defaultColWidth="10.84375" defaultRowHeight="15.5" x14ac:dyDescent="0.35"/>
  <cols>
    <col min="1" max="1" width="47.69140625" customWidth="1"/>
    <col min="2" max="2" width="8.69140625" customWidth="1"/>
    <col min="3" max="4" width="7.69140625" customWidth="1"/>
    <col min="5" max="6" width="5.69140625" customWidth="1"/>
    <col min="7" max="7" width="7.69140625" customWidth="1"/>
  </cols>
  <sheetData>
    <row r="1" spans="1:7" s="15" customFormat="1" ht="30" customHeight="1" x14ac:dyDescent="0.35">
      <c r="A1" s="15" t="s">
        <v>167</v>
      </c>
    </row>
    <row r="2" spans="1:7" x14ac:dyDescent="0.35">
      <c r="A2" s="11" t="s">
        <v>177</v>
      </c>
    </row>
    <row r="3" spans="1:7" x14ac:dyDescent="0.35">
      <c r="A3" t="s">
        <v>151</v>
      </c>
    </row>
    <row r="4" spans="1:7" x14ac:dyDescent="0.35">
      <c r="A4" s="3" t="s">
        <v>5</v>
      </c>
      <c r="B4" s="3" t="s">
        <v>6</v>
      </c>
      <c r="C4" s="3" t="s">
        <v>7</v>
      </c>
      <c r="D4" s="3" t="s">
        <v>8</v>
      </c>
      <c r="E4" s="3" t="s">
        <v>9</v>
      </c>
      <c r="F4" s="3" t="s">
        <v>10</v>
      </c>
      <c r="G4" s="3" t="s">
        <v>11</v>
      </c>
    </row>
    <row r="5" spans="1:7" x14ac:dyDescent="0.35">
      <c r="A5" t="s">
        <v>12</v>
      </c>
      <c r="B5" s="8">
        <v>32030</v>
      </c>
      <c r="C5" s="8">
        <v>28345</v>
      </c>
      <c r="D5" s="8">
        <v>25705</v>
      </c>
      <c r="E5" s="4" t="s">
        <v>13</v>
      </c>
      <c r="F5" s="4" t="s">
        <v>13</v>
      </c>
      <c r="G5" s="8">
        <v>20160</v>
      </c>
    </row>
    <row r="6" spans="1:7" x14ac:dyDescent="0.35">
      <c r="A6" t="s">
        <v>14</v>
      </c>
      <c r="B6" s="8">
        <v>104695</v>
      </c>
      <c r="C6" s="8">
        <v>91880</v>
      </c>
      <c r="D6" s="8">
        <v>81490</v>
      </c>
      <c r="E6" s="4" t="s">
        <v>13</v>
      </c>
      <c r="F6" s="4" t="s">
        <v>13</v>
      </c>
      <c r="G6" s="8">
        <v>62505</v>
      </c>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9"/>
  <sheetViews>
    <sheetView workbookViewId="0"/>
  </sheetViews>
  <sheetFormatPr defaultColWidth="10.84375" defaultRowHeight="15.5" x14ac:dyDescent="0.35"/>
  <cols>
    <col min="1" max="1" width="54.69140625" customWidth="1"/>
    <col min="2" max="4" width="7.69140625" customWidth="1"/>
    <col min="5" max="6" width="5.69140625" customWidth="1"/>
    <col min="7" max="7" width="7.69140625" customWidth="1"/>
  </cols>
  <sheetData>
    <row r="1" spans="1:8" s="15" customFormat="1" ht="30" customHeight="1" x14ac:dyDescent="0.35">
      <c r="A1" s="15" t="s">
        <v>168</v>
      </c>
    </row>
    <row r="2" spans="1:8" x14ac:dyDescent="0.35">
      <c r="A2" s="12" t="s">
        <v>177</v>
      </c>
    </row>
    <row r="3" spans="1:8" x14ac:dyDescent="0.35">
      <c r="A3" t="s">
        <v>151</v>
      </c>
    </row>
    <row r="4" spans="1:8" x14ac:dyDescent="0.35">
      <c r="A4" s="3" t="s">
        <v>15</v>
      </c>
      <c r="B4" s="3" t="s">
        <v>6</v>
      </c>
      <c r="C4" s="3" t="s">
        <v>7</v>
      </c>
      <c r="D4" s="3" t="s">
        <v>8</v>
      </c>
      <c r="E4" s="3" t="s">
        <v>9</v>
      </c>
      <c r="F4" s="3" t="s">
        <v>10</v>
      </c>
      <c r="G4" s="3" t="s">
        <v>11</v>
      </c>
    </row>
    <row r="5" spans="1:8" x14ac:dyDescent="0.35">
      <c r="A5" t="s">
        <v>16</v>
      </c>
      <c r="B5" s="4">
        <v>110</v>
      </c>
      <c r="C5" s="4">
        <v>80</v>
      </c>
      <c r="D5" s="4">
        <v>90</v>
      </c>
      <c r="E5" s="4" t="s">
        <v>13</v>
      </c>
      <c r="F5" s="4" t="s">
        <v>13</v>
      </c>
      <c r="G5" s="4">
        <v>70</v>
      </c>
    </row>
    <row r="6" spans="1:8" x14ac:dyDescent="0.35">
      <c r="A6" t="s">
        <v>17</v>
      </c>
      <c r="B6" s="4">
        <v>950</v>
      </c>
      <c r="C6" s="4">
        <v>935</v>
      </c>
      <c r="D6" s="4">
        <v>805</v>
      </c>
      <c r="E6" s="4" t="s">
        <v>13</v>
      </c>
      <c r="F6" s="4" t="s">
        <v>13</v>
      </c>
      <c r="G6" s="4">
        <v>550</v>
      </c>
    </row>
    <row r="7" spans="1:8" x14ac:dyDescent="0.35">
      <c r="A7" t="s">
        <v>18</v>
      </c>
      <c r="B7" s="8">
        <v>5350</v>
      </c>
      <c r="C7" s="8">
        <v>3730</v>
      </c>
      <c r="D7" s="8">
        <v>2605</v>
      </c>
      <c r="E7" s="4" t="s">
        <v>13</v>
      </c>
      <c r="F7" s="4" t="s">
        <v>13</v>
      </c>
      <c r="G7" s="4">
        <v>670</v>
      </c>
    </row>
    <row r="8" spans="1:8" x14ac:dyDescent="0.35">
      <c r="A8" t="s">
        <v>19</v>
      </c>
      <c r="B8" s="8">
        <v>2645</v>
      </c>
      <c r="C8" s="8">
        <v>2420</v>
      </c>
      <c r="D8" s="8">
        <v>2120</v>
      </c>
      <c r="E8" s="4" t="s">
        <v>13</v>
      </c>
      <c r="F8" s="4" t="s">
        <v>13</v>
      </c>
      <c r="G8" s="8">
        <v>1505</v>
      </c>
    </row>
    <row r="9" spans="1:8" x14ac:dyDescent="0.35">
      <c r="A9" t="s">
        <v>20</v>
      </c>
      <c r="B9" s="8">
        <v>4065</v>
      </c>
      <c r="C9" s="8">
        <v>3795</v>
      </c>
      <c r="D9" s="8">
        <v>3365</v>
      </c>
      <c r="E9" s="4" t="s">
        <v>13</v>
      </c>
      <c r="F9" s="4" t="s">
        <v>13</v>
      </c>
      <c r="G9" s="8">
        <v>2550</v>
      </c>
    </row>
    <row r="10" spans="1:8" x14ac:dyDescent="0.35">
      <c r="A10" t="s">
        <v>21</v>
      </c>
      <c r="B10" s="8">
        <v>1775</v>
      </c>
      <c r="C10" s="8">
        <v>1645</v>
      </c>
      <c r="D10" s="8">
        <v>1400</v>
      </c>
      <c r="E10" s="4" t="s">
        <v>13</v>
      </c>
      <c r="F10" s="4" t="s">
        <v>13</v>
      </c>
      <c r="G10" s="4">
        <v>970</v>
      </c>
    </row>
    <row r="11" spans="1:8" x14ac:dyDescent="0.35">
      <c r="A11" t="s">
        <v>22</v>
      </c>
      <c r="B11" s="4" t="s">
        <v>23</v>
      </c>
      <c r="C11" s="4">
        <v>0</v>
      </c>
      <c r="D11" s="4">
        <v>0</v>
      </c>
      <c r="E11" s="4" t="s">
        <v>13</v>
      </c>
      <c r="F11" s="4" t="s">
        <v>13</v>
      </c>
      <c r="G11" s="4">
        <v>0</v>
      </c>
      <c r="H11" s="4"/>
    </row>
    <row r="12" spans="1:8" x14ac:dyDescent="0.35">
      <c r="A12" t="s">
        <v>24</v>
      </c>
      <c r="B12" s="4">
        <v>20</v>
      </c>
      <c r="C12" s="4">
        <v>15</v>
      </c>
      <c r="D12" s="4">
        <v>20</v>
      </c>
      <c r="E12" s="4" t="s">
        <v>13</v>
      </c>
      <c r="F12" s="4" t="s">
        <v>13</v>
      </c>
      <c r="G12" s="4">
        <v>100</v>
      </c>
    </row>
    <row r="13" spans="1:8" x14ac:dyDescent="0.35">
      <c r="A13" t="s">
        <v>25</v>
      </c>
      <c r="B13" s="8">
        <v>2220</v>
      </c>
      <c r="C13" s="8">
        <v>1965</v>
      </c>
      <c r="D13" s="8">
        <v>1775</v>
      </c>
      <c r="E13" s="4" t="s">
        <v>13</v>
      </c>
      <c r="F13" s="4" t="s">
        <v>13</v>
      </c>
      <c r="G13" s="8">
        <v>1480</v>
      </c>
    </row>
    <row r="14" spans="1:8" x14ac:dyDescent="0.35">
      <c r="A14" t="s">
        <v>26</v>
      </c>
      <c r="B14" s="4">
        <v>85</v>
      </c>
      <c r="C14" s="4">
        <v>80</v>
      </c>
      <c r="D14" s="4">
        <v>60</v>
      </c>
      <c r="E14" s="4" t="s">
        <v>13</v>
      </c>
      <c r="F14" s="4" t="s">
        <v>13</v>
      </c>
      <c r="G14" s="4">
        <v>30</v>
      </c>
    </row>
    <row r="15" spans="1:8" x14ac:dyDescent="0.35">
      <c r="A15" t="s">
        <v>27</v>
      </c>
      <c r="B15" s="8">
        <v>1235</v>
      </c>
      <c r="C15" s="8">
        <v>1015</v>
      </c>
      <c r="D15" s="4">
        <v>985</v>
      </c>
      <c r="E15" s="4" t="s">
        <v>13</v>
      </c>
      <c r="F15" s="4" t="s">
        <v>13</v>
      </c>
      <c r="G15" s="4">
        <v>860</v>
      </c>
    </row>
    <row r="16" spans="1:8" x14ac:dyDescent="0.35">
      <c r="A16" t="s">
        <v>28</v>
      </c>
      <c r="B16" s="4">
        <v>10</v>
      </c>
      <c r="C16" s="4">
        <v>5</v>
      </c>
      <c r="D16" s="4" t="s">
        <v>23</v>
      </c>
      <c r="E16" s="4" t="s">
        <v>13</v>
      </c>
      <c r="F16" s="4" t="s">
        <v>13</v>
      </c>
      <c r="G16" s="4" t="s">
        <v>23</v>
      </c>
    </row>
    <row r="17" spans="1:7" x14ac:dyDescent="0.35">
      <c r="A17" t="s">
        <v>29</v>
      </c>
      <c r="B17" s="4">
        <v>150</v>
      </c>
      <c r="C17" s="4">
        <v>155</v>
      </c>
      <c r="D17" s="4">
        <v>125</v>
      </c>
      <c r="E17" s="4" t="s">
        <v>13</v>
      </c>
      <c r="F17" s="4" t="s">
        <v>13</v>
      </c>
      <c r="G17" s="4">
        <v>75</v>
      </c>
    </row>
    <row r="18" spans="1:7" x14ac:dyDescent="0.35">
      <c r="A18" t="s">
        <v>30</v>
      </c>
      <c r="B18" s="4">
        <v>845</v>
      </c>
      <c r="C18" s="4">
        <v>810</v>
      </c>
      <c r="D18" s="4">
        <v>750</v>
      </c>
      <c r="E18" s="4" t="s">
        <v>13</v>
      </c>
      <c r="F18" s="4" t="s">
        <v>13</v>
      </c>
      <c r="G18" s="4">
        <v>640</v>
      </c>
    </row>
    <row r="19" spans="1:7" x14ac:dyDescent="0.35">
      <c r="A19" t="s">
        <v>31</v>
      </c>
      <c r="B19" s="8">
        <v>1400</v>
      </c>
      <c r="C19" s="8">
        <v>1290</v>
      </c>
      <c r="D19" s="8">
        <v>1150</v>
      </c>
      <c r="E19" s="4" t="s">
        <v>13</v>
      </c>
      <c r="F19" s="4" t="s">
        <v>13</v>
      </c>
      <c r="G19" s="4">
        <v>925</v>
      </c>
    </row>
    <row r="20" spans="1:7" x14ac:dyDescent="0.35">
      <c r="A20" t="s">
        <v>32</v>
      </c>
      <c r="B20" s="4">
        <v>5</v>
      </c>
      <c r="C20" s="4">
        <v>5</v>
      </c>
      <c r="D20" s="4">
        <v>15</v>
      </c>
      <c r="E20" s="4" t="s">
        <v>13</v>
      </c>
      <c r="F20" s="4" t="s">
        <v>13</v>
      </c>
      <c r="G20" s="4">
        <v>5</v>
      </c>
    </row>
    <row r="21" spans="1:7" x14ac:dyDescent="0.35">
      <c r="A21" t="s">
        <v>33</v>
      </c>
      <c r="B21" s="4">
        <v>60</v>
      </c>
      <c r="C21" s="4">
        <v>75</v>
      </c>
      <c r="D21" s="4">
        <v>50</v>
      </c>
      <c r="E21" s="4" t="s">
        <v>13</v>
      </c>
      <c r="F21" s="4" t="s">
        <v>13</v>
      </c>
      <c r="G21" s="4">
        <v>30</v>
      </c>
    </row>
    <row r="22" spans="1:7" x14ac:dyDescent="0.35">
      <c r="A22" t="s">
        <v>34</v>
      </c>
      <c r="B22" s="4">
        <v>305</v>
      </c>
      <c r="C22" s="4">
        <v>290</v>
      </c>
      <c r="D22" s="4">
        <v>230</v>
      </c>
      <c r="E22" s="4" t="s">
        <v>13</v>
      </c>
      <c r="F22" s="4" t="s">
        <v>13</v>
      </c>
      <c r="G22" s="4">
        <v>190</v>
      </c>
    </row>
    <row r="23" spans="1:7" x14ac:dyDescent="0.35">
      <c r="A23" t="s">
        <v>35</v>
      </c>
      <c r="B23" s="8">
        <v>11965</v>
      </c>
      <c r="C23" s="8">
        <v>10730</v>
      </c>
      <c r="D23" s="8">
        <v>9485</v>
      </c>
      <c r="E23" s="4" t="s">
        <v>13</v>
      </c>
      <c r="F23" s="4" t="s">
        <v>13</v>
      </c>
      <c r="G23" s="8">
        <v>7295</v>
      </c>
    </row>
    <row r="24" spans="1:7" x14ac:dyDescent="0.35">
      <c r="A24" t="s">
        <v>36</v>
      </c>
      <c r="B24" s="4">
        <v>95</v>
      </c>
      <c r="C24" s="4">
        <v>85</v>
      </c>
      <c r="D24" s="4">
        <v>55</v>
      </c>
      <c r="E24" s="4" t="s">
        <v>13</v>
      </c>
      <c r="F24" s="4" t="s">
        <v>13</v>
      </c>
      <c r="G24" s="4">
        <v>45</v>
      </c>
    </row>
    <row r="25" spans="1:7" x14ac:dyDescent="0.35">
      <c r="A25" t="s">
        <v>37</v>
      </c>
      <c r="B25" s="4">
        <v>155</v>
      </c>
      <c r="C25" s="4">
        <v>110</v>
      </c>
      <c r="D25" s="4">
        <v>95</v>
      </c>
      <c r="E25" s="4" t="s">
        <v>13</v>
      </c>
      <c r="F25" s="4" t="s">
        <v>13</v>
      </c>
      <c r="G25" s="4">
        <v>50</v>
      </c>
    </row>
    <row r="26" spans="1:7" x14ac:dyDescent="0.35">
      <c r="A26" t="s">
        <v>38</v>
      </c>
      <c r="B26" s="4">
        <v>165</v>
      </c>
      <c r="C26" s="4">
        <v>130</v>
      </c>
      <c r="D26" s="4">
        <v>130</v>
      </c>
      <c r="E26" s="4" t="s">
        <v>13</v>
      </c>
      <c r="F26" s="4" t="s">
        <v>13</v>
      </c>
      <c r="G26" s="4">
        <v>60</v>
      </c>
    </row>
    <row r="27" spans="1:7" x14ac:dyDescent="0.35">
      <c r="A27" t="s">
        <v>39</v>
      </c>
      <c r="B27" s="4">
        <v>895</v>
      </c>
      <c r="C27" s="4">
        <v>825</v>
      </c>
      <c r="D27" s="4">
        <v>730</v>
      </c>
      <c r="E27" s="4" t="s">
        <v>13</v>
      </c>
      <c r="F27" s="4" t="s">
        <v>13</v>
      </c>
      <c r="G27" s="4">
        <v>630</v>
      </c>
    </row>
    <row r="28" spans="1:7" x14ac:dyDescent="0.35">
      <c r="A28" t="s">
        <v>40</v>
      </c>
      <c r="B28" s="4">
        <v>25</v>
      </c>
      <c r="C28" s="4">
        <v>15</v>
      </c>
      <c r="D28" s="4">
        <v>20</v>
      </c>
      <c r="E28" s="4" t="s">
        <v>13</v>
      </c>
      <c r="F28" s="4" t="s">
        <v>13</v>
      </c>
      <c r="G28" s="4">
        <v>15</v>
      </c>
    </row>
    <row r="29" spans="1:7" x14ac:dyDescent="0.35">
      <c r="A29" t="s">
        <v>41</v>
      </c>
      <c r="B29" s="4">
        <v>60</v>
      </c>
      <c r="C29" s="4">
        <v>65</v>
      </c>
      <c r="D29" s="4">
        <v>40</v>
      </c>
      <c r="E29" s="4" t="s">
        <v>13</v>
      </c>
      <c r="F29" s="4" t="s">
        <v>13</v>
      </c>
      <c r="G29" s="4">
        <v>35</v>
      </c>
    </row>
    <row r="30" spans="1:7" x14ac:dyDescent="0.35">
      <c r="A30" t="s">
        <v>42</v>
      </c>
      <c r="B30" s="8">
        <v>2055</v>
      </c>
      <c r="C30" s="8">
        <v>2000</v>
      </c>
      <c r="D30" s="8">
        <v>1840</v>
      </c>
      <c r="E30" s="4" t="s">
        <v>13</v>
      </c>
      <c r="F30" s="4" t="s">
        <v>13</v>
      </c>
      <c r="G30" s="8">
        <v>1470</v>
      </c>
    </row>
    <row r="31" spans="1:7" x14ac:dyDescent="0.35">
      <c r="A31" t="s">
        <v>43</v>
      </c>
      <c r="B31" s="4">
        <v>235</v>
      </c>
      <c r="C31" s="4">
        <v>185</v>
      </c>
      <c r="D31" s="4">
        <v>195</v>
      </c>
      <c r="E31" s="4" t="s">
        <v>13</v>
      </c>
      <c r="F31" s="4" t="s">
        <v>13</v>
      </c>
      <c r="G31" s="4">
        <v>160</v>
      </c>
    </row>
    <row r="32" spans="1:7" x14ac:dyDescent="0.35">
      <c r="A32" t="s">
        <v>44</v>
      </c>
      <c r="B32" s="4">
        <v>10</v>
      </c>
      <c r="C32" s="4">
        <v>0</v>
      </c>
      <c r="D32" s="4">
        <v>0</v>
      </c>
      <c r="E32" s="4" t="s">
        <v>13</v>
      </c>
      <c r="F32" s="4" t="s">
        <v>13</v>
      </c>
      <c r="G32" s="4">
        <v>0</v>
      </c>
    </row>
    <row r="33" spans="1:7" x14ac:dyDescent="0.35">
      <c r="A33" t="s">
        <v>45</v>
      </c>
      <c r="B33" s="8">
        <v>1005</v>
      </c>
      <c r="C33" s="4">
        <v>920</v>
      </c>
      <c r="D33" s="4">
        <v>785</v>
      </c>
      <c r="E33" s="4" t="s">
        <v>13</v>
      </c>
      <c r="F33" s="4" t="s">
        <v>13</v>
      </c>
      <c r="G33" s="4">
        <v>700</v>
      </c>
    </row>
    <row r="34" spans="1:7" x14ac:dyDescent="0.35">
      <c r="A34" t="s">
        <v>46</v>
      </c>
      <c r="B34" s="4">
        <v>355</v>
      </c>
      <c r="C34" s="4">
        <v>360</v>
      </c>
      <c r="D34" s="4">
        <v>350</v>
      </c>
      <c r="E34" s="4" t="s">
        <v>13</v>
      </c>
      <c r="F34" s="4" t="s">
        <v>13</v>
      </c>
      <c r="G34" s="4">
        <v>215</v>
      </c>
    </row>
    <row r="35" spans="1:7" x14ac:dyDescent="0.35">
      <c r="A35" t="s">
        <v>47</v>
      </c>
      <c r="B35" s="8">
        <v>3540</v>
      </c>
      <c r="C35" s="8">
        <v>3265</v>
      </c>
      <c r="D35" s="8">
        <v>2835</v>
      </c>
      <c r="E35" s="4" t="s">
        <v>13</v>
      </c>
      <c r="F35" s="4" t="s">
        <v>13</v>
      </c>
      <c r="G35" s="8">
        <v>2150</v>
      </c>
    </row>
    <row r="36" spans="1:7" x14ac:dyDescent="0.35">
      <c r="A36" t="s">
        <v>48</v>
      </c>
      <c r="B36" s="4">
        <v>35</v>
      </c>
      <c r="C36" s="4">
        <v>20</v>
      </c>
      <c r="D36" s="4">
        <v>20</v>
      </c>
      <c r="E36" s="4" t="s">
        <v>13</v>
      </c>
      <c r="F36" s="4" t="s">
        <v>13</v>
      </c>
      <c r="G36" s="4">
        <v>10</v>
      </c>
    </row>
    <row r="37" spans="1:7" x14ac:dyDescent="0.35">
      <c r="A37" t="s">
        <v>49</v>
      </c>
      <c r="B37" s="4">
        <v>70</v>
      </c>
      <c r="C37" s="4">
        <v>45</v>
      </c>
      <c r="D37" s="4">
        <v>60</v>
      </c>
      <c r="E37" s="4" t="s">
        <v>13</v>
      </c>
      <c r="F37" s="4" t="s">
        <v>13</v>
      </c>
      <c r="G37" s="4">
        <v>50</v>
      </c>
    </row>
    <row r="38" spans="1:7" x14ac:dyDescent="0.35">
      <c r="A38" t="s">
        <v>50</v>
      </c>
      <c r="B38" s="4">
        <v>30</v>
      </c>
      <c r="C38" s="4">
        <v>30</v>
      </c>
      <c r="D38" s="4">
        <v>30</v>
      </c>
      <c r="E38" s="4" t="s">
        <v>13</v>
      </c>
      <c r="F38" s="4" t="s">
        <v>13</v>
      </c>
      <c r="G38" s="4">
        <v>30</v>
      </c>
    </row>
    <row r="39" spans="1:7" x14ac:dyDescent="0.35">
      <c r="A39" t="s">
        <v>51</v>
      </c>
      <c r="B39" s="4">
        <v>15</v>
      </c>
      <c r="C39" s="4">
        <v>10</v>
      </c>
      <c r="D39" s="4">
        <v>15</v>
      </c>
      <c r="E39" s="4" t="s">
        <v>13</v>
      </c>
      <c r="F39" s="4" t="s">
        <v>13</v>
      </c>
      <c r="G39" s="4">
        <v>5</v>
      </c>
    </row>
    <row r="40" spans="1:7" x14ac:dyDescent="0.35">
      <c r="A40" t="s">
        <v>52</v>
      </c>
      <c r="B40" s="8">
        <v>5990</v>
      </c>
      <c r="C40" s="8">
        <v>5545</v>
      </c>
      <c r="D40" s="8">
        <v>5135</v>
      </c>
      <c r="E40" s="4" t="s">
        <v>13</v>
      </c>
      <c r="F40" s="4" t="s">
        <v>13</v>
      </c>
      <c r="G40" s="8">
        <v>4550</v>
      </c>
    </row>
    <row r="41" spans="1:7" x14ac:dyDescent="0.35">
      <c r="A41" t="s">
        <v>53</v>
      </c>
      <c r="B41" s="4">
        <v>415</v>
      </c>
      <c r="C41" s="4">
        <v>350</v>
      </c>
      <c r="D41" s="4">
        <v>295</v>
      </c>
      <c r="E41" s="4" t="s">
        <v>13</v>
      </c>
      <c r="F41" s="4" t="s">
        <v>13</v>
      </c>
      <c r="G41" s="4">
        <v>200</v>
      </c>
    </row>
    <row r="42" spans="1:7" x14ac:dyDescent="0.35">
      <c r="A42" t="s">
        <v>54</v>
      </c>
      <c r="B42" s="8">
        <v>2585</v>
      </c>
      <c r="C42" s="8">
        <v>2680</v>
      </c>
      <c r="D42" s="8">
        <v>2375</v>
      </c>
      <c r="E42" s="4" t="s">
        <v>13</v>
      </c>
      <c r="F42" s="4" t="s">
        <v>13</v>
      </c>
      <c r="G42" s="8">
        <v>1650</v>
      </c>
    </row>
    <row r="43" spans="1:7" x14ac:dyDescent="0.35">
      <c r="A43" t="s">
        <v>55</v>
      </c>
      <c r="B43" s="8">
        <v>1310</v>
      </c>
      <c r="C43" s="8">
        <v>1200</v>
      </c>
      <c r="D43" s="8">
        <v>1040</v>
      </c>
      <c r="E43" s="4" t="s">
        <v>13</v>
      </c>
      <c r="F43" s="4" t="s">
        <v>13</v>
      </c>
      <c r="G43" s="4">
        <v>720</v>
      </c>
    </row>
    <row r="44" spans="1:7" x14ac:dyDescent="0.35">
      <c r="A44" t="s">
        <v>56</v>
      </c>
      <c r="B44" s="4">
        <v>280</v>
      </c>
      <c r="C44" s="4">
        <v>275</v>
      </c>
      <c r="D44" s="4">
        <v>240</v>
      </c>
      <c r="E44" s="4" t="s">
        <v>13</v>
      </c>
      <c r="F44" s="4" t="s">
        <v>13</v>
      </c>
      <c r="G44" s="4">
        <v>160</v>
      </c>
    </row>
    <row r="45" spans="1:7" x14ac:dyDescent="0.35">
      <c r="A45" t="s">
        <v>57</v>
      </c>
      <c r="B45" s="4">
        <v>10</v>
      </c>
      <c r="C45" s="4" t="s">
        <v>23</v>
      </c>
      <c r="D45" s="4" t="s">
        <v>23</v>
      </c>
      <c r="E45" s="4" t="s">
        <v>13</v>
      </c>
      <c r="F45" s="4" t="s">
        <v>13</v>
      </c>
      <c r="G45" s="4" t="s">
        <v>23</v>
      </c>
    </row>
    <row r="46" spans="1:7" x14ac:dyDescent="0.35">
      <c r="A46" t="s">
        <v>58</v>
      </c>
      <c r="B46" s="4">
        <v>55</v>
      </c>
      <c r="C46" s="4">
        <v>55</v>
      </c>
      <c r="D46" s="4">
        <v>70</v>
      </c>
      <c r="E46" s="4" t="s">
        <v>13</v>
      </c>
      <c r="F46" s="4" t="s">
        <v>13</v>
      </c>
      <c r="G46" s="4">
        <v>55</v>
      </c>
    </row>
    <row r="47" spans="1:7" x14ac:dyDescent="0.35">
      <c r="A47" t="s">
        <v>59</v>
      </c>
      <c r="B47" s="4">
        <v>745</v>
      </c>
      <c r="C47" s="4">
        <v>570</v>
      </c>
      <c r="D47" s="4">
        <v>465</v>
      </c>
      <c r="E47" s="4" t="s">
        <v>13</v>
      </c>
      <c r="F47" s="4" t="s">
        <v>13</v>
      </c>
      <c r="G47" s="4">
        <v>670</v>
      </c>
    </row>
    <row r="48" spans="1:7" x14ac:dyDescent="0.35">
      <c r="A48" t="s">
        <v>60</v>
      </c>
      <c r="B48" s="8">
        <v>1830</v>
      </c>
      <c r="C48" s="8">
        <v>1720</v>
      </c>
      <c r="D48" s="8">
        <v>1570</v>
      </c>
      <c r="E48" s="4" t="s">
        <v>13</v>
      </c>
      <c r="F48" s="4" t="s">
        <v>13</v>
      </c>
      <c r="G48" s="8">
        <v>1370</v>
      </c>
    </row>
    <row r="49" spans="1:7" x14ac:dyDescent="0.35">
      <c r="A49" t="s">
        <v>61</v>
      </c>
      <c r="B49" s="4">
        <v>330</v>
      </c>
      <c r="C49" s="4">
        <v>310</v>
      </c>
      <c r="D49" s="4">
        <v>340</v>
      </c>
      <c r="E49" s="4" t="s">
        <v>13</v>
      </c>
      <c r="F49" s="4" t="s">
        <v>13</v>
      </c>
      <c r="G49" s="4">
        <v>225</v>
      </c>
    </row>
    <row r="50" spans="1:7" x14ac:dyDescent="0.35">
      <c r="A50" t="s">
        <v>62</v>
      </c>
      <c r="B50" s="8">
        <v>2025</v>
      </c>
      <c r="C50" s="8">
        <v>1765</v>
      </c>
      <c r="D50" s="8">
        <v>1405</v>
      </c>
      <c r="E50" s="4" t="s">
        <v>13</v>
      </c>
      <c r="F50" s="4" t="s">
        <v>13</v>
      </c>
      <c r="G50" s="4">
        <v>880</v>
      </c>
    </row>
    <row r="51" spans="1:7" x14ac:dyDescent="0.35">
      <c r="A51" t="s">
        <v>63</v>
      </c>
      <c r="B51" s="4">
        <v>180</v>
      </c>
      <c r="C51" s="4">
        <v>15</v>
      </c>
      <c r="D51" s="4">
        <v>10</v>
      </c>
      <c r="E51" s="4" t="s">
        <v>13</v>
      </c>
      <c r="F51" s="4" t="s">
        <v>13</v>
      </c>
      <c r="G51" s="4">
        <v>30</v>
      </c>
    </row>
    <row r="52" spans="1:7" x14ac:dyDescent="0.35">
      <c r="A52" t="s">
        <v>64</v>
      </c>
      <c r="B52" s="4">
        <v>445</v>
      </c>
      <c r="C52" s="4">
        <v>55</v>
      </c>
      <c r="D52" s="4">
        <v>60</v>
      </c>
      <c r="E52" s="4" t="s">
        <v>13</v>
      </c>
      <c r="F52" s="4" t="s">
        <v>13</v>
      </c>
      <c r="G52" s="4">
        <v>220</v>
      </c>
    </row>
    <row r="53" spans="1:7" x14ac:dyDescent="0.35">
      <c r="A53" t="s">
        <v>65</v>
      </c>
      <c r="B53" s="8">
        <v>2095</v>
      </c>
      <c r="C53" s="4">
        <v>275</v>
      </c>
      <c r="D53" s="4">
        <v>250</v>
      </c>
      <c r="E53" s="4" t="s">
        <v>13</v>
      </c>
      <c r="F53" s="4" t="s">
        <v>13</v>
      </c>
      <c r="G53" s="4">
        <v>960</v>
      </c>
    </row>
    <row r="54" spans="1:7" x14ac:dyDescent="0.35">
      <c r="A54" t="s">
        <v>66</v>
      </c>
      <c r="B54" s="4">
        <v>220</v>
      </c>
      <c r="C54" s="4">
        <v>250</v>
      </c>
      <c r="D54" s="4">
        <v>225</v>
      </c>
      <c r="E54" s="4" t="s">
        <v>13</v>
      </c>
      <c r="F54" s="4" t="s">
        <v>13</v>
      </c>
      <c r="G54" s="4">
        <v>170</v>
      </c>
    </row>
    <row r="55" spans="1:7" x14ac:dyDescent="0.35">
      <c r="A55" t="s">
        <v>67</v>
      </c>
      <c r="B55" s="4">
        <v>715</v>
      </c>
      <c r="C55" s="4">
        <v>605</v>
      </c>
      <c r="D55" s="4">
        <v>530</v>
      </c>
      <c r="E55" s="4" t="s">
        <v>13</v>
      </c>
      <c r="F55" s="4" t="s">
        <v>13</v>
      </c>
      <c r="G55" s="4">
        <v>470</v>
      </c>
    </row>
    <row r="56" spans="1:7" x14ac:dyDescent="0.35">
      <c r="A56" t="s">
        <v>68</v>
      </c>
      <c r="B56" s="4">
        <v>70</v>
      </c>
      <c r="C56" s="4">
        <v>75</v>
      </c>
      <c r="D56" s="4">
        <v>75</v>
      </c>
      <c r="E56" s="4" t="s">
        <v>13</v>
      </c>
      <c r="F56" s="4" t="s">
        <v>13</v>
      </c>
      <c r="G56" s="4">
        <v>35</v>
      </c>
    </row>
    <row r="57" spans="1:7" x14ac:dyDescent="0.35">
      <c r="A57" t="s">
        <v>69</v>
      </c>
      <c r="B57" s="4">
        <v>915</v>
      </c>
      <c r="C57" s="4">
        <v>720</v>
      </c>
      <c r="D57" s="4">
        <v>625</v>
      </c>
      <c r="E57" s="4" t="s">
        <v>13</v>
      </c>
      <c r="F57" s="4" t="s">
        <v>13</v>
      </c>
      <c r="G57" s="4">
        <v>430</v>
      </c>
    </row>
    <row r="58" spans="1:7" x14ac:dyDescent="0.35">
      <c r="A58" t="s">
        <v>70</v>
      </c>
      <c r="B58" s="4">
        <v>5</v>
      </c>
      <c r="C58" s="4" t="s">
        <v>23</v>
      </c>
      <c r="D58" s="4" t="s">
        <v>23</v>
      </c>
      <c r="E58" s="4" t="s">
        <v>13</v>
      </c>
      <c r="F58" s="4" t="s">
        <v>13</v>
      </c>
      <c r="G58" s="4" t="s">
        <v>23</v>
      </c>
    </row>
    <row r="59" spans="1:7" x14ac:dyDescent="0.35">
      <c r="A59" s="6" t="s">
        <v>71</v>
      </c>
      <c r="B59" s="9">
        <v>62160</v>
      </c>
      <c r="C59" s="9">
        <v>53575</v>
      </c>
      <c r="D59" s="9">
        <v>46945</v>
      </c>
      <c r="E59" s="5" t="s">
        <v>13</v>
      </c>
      <c r="F59" s="5" t="s">
        <v>13</v>
      </c>
      <c r="G59" s="9">
        <v>36375</v>
      </c>
    </row>
  </sheetData>
  <phoneticPr fontId="3" type="noConversion"/>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6"/>
  <sheetViews>
    <sheetView workbookViewId="0"/>
  </sheetViews>
  <sheetFormatPr defaultColWidth="10.84375" defaultRowHeight="15.5" x14ac:dyDescent="0.35"/>
  <cols>
    <col min="1" max="1" width="43.69140625" customWidth="1"/>
    <col min="2" max="4" width="7.69140625" customWidth="1"/>
    <col min="5" max="6" width="5.69140625" customWidth="1"/>
    <col min="7" max="7" width="7.69140625" customWidth="1"/>
  </cols>
  <sheetData>
    <row r="1" spans="1:7" s="15" customFormat="1" ht="30" customHeight="1" x14ac:dyDescent="0.35">
      <c r="A1" s="15" t="s">
        <v>169</v>
      </c>
    </row>
    <row r="2" spans="1:7" x14ac:dyDescent="0.35">
      <c r="A2" s="12" t="s">
        <v>177</v>
      </c>
    </row>
    <row r="3" spans="1:7" x14ac:dyDescent="0.35">
      <c r="A3" t="s">
        <v>151</v>
      </c>
    </row>
    <row r="4" spans="1:7" x14ac:dyDescent="0.35">
      <c r="A4" s="3" t="s">
        <v>15</v>
      </c>
      <c r="B4" s="3" t="s">
        <v>6</v>
      </c>
      <c r="C4" s="3" t="s">
        <v>7</v>
      </c>
      <c r="D4" s="3" t="s">
        <v>8</v>
      </c>
      <c r="E4" s="3" t="s">
        <v>9</v>
      </c>
      <c r="F4" s="3" t="s">
        <v>10</v>
      </c>
      <c r="G4" s="3" t="s">
        <v>11</v>
      </c>
    </row>
    <row r="5" spans="1:7" x14ac:dyDescent="0.35">
      <c r="A5" t="s">
        <v>16</v>
      </c>
      <c r="B5" s="4">
        <v>155</v>
      </c>
      <c r="C5" s="4">
        <v>130</v>
      </c>
      <c r="D5" s="4">
        <v>125</v>
      </c>
      <c r="E5" s="4" t="s">
        <v>13</v>
      </c>
      <c r="F5" s="4" t="s">
        <v>13</v>
      </c>
      <c r="G5" s="4">
        <v>95</v>
      </c>
    </row>
    <row r="6" spans="1:7" x14ac:dyDescent="0.35">
      <c r="A6" t="s">
        <v>17</v>
      </c>
      <c r="B6" s="4">
        <v>860</v>
      </c>
      <c r="C6" s="4">
        <v>750</v>
      </c>
      <c r="D6" s="4">
        <v>655</v>
      </c>
      <c r="E6" s="4" t="s">
        <v>13</v>
      </c>
      <c r="F6" s="4" t="s">
        <v>13</v>
      </c>
      <c r="G6" s="4">
        <v>430</v>
      </c>
    </row>
    <row r="7" spans="1:7" x14ac:dyDescent="0.35">
      <c r="A7" t="s">
        <v>18</v>
      </c>
      <c r="B7" s="4">
        <v>620</v>
      </c>
      <c r="C7" s="4">
        <v>270</v>
      </c>
      <c r="D7" s="4">
        <v>155</v>
      </c>
      <c r="E7" s="4" t="s">
        <v>13</v>
      </c>
      <c r="F7" s="4" t="s">
        <v>13</v>
      </c>
      <c r="G7" s="4" t="s">
        <v>13</v>
      </c>
    </row>
    <row r="8" spans="1:7" x14ac:dyDescent="0.35">
      <c r="A8" t="s">
        <v>19</v>
      </c>
      <c r="B8" s="8">
        <v>1695</v>
      </c>
      <c r="C8" s="8">
        <v>1500</v>
      </c>
      <c r="D8" s="8">
        <v>1260</v>
      </c>
      <c r="E8" s="4" t="s">
        <v>13</v>
      </c>
      <c r="F8" s="4" t="s">
        <v>13</v>
      </c>
      <c r="G8" s="4">
        <v>910</v>
      </c>
    </row>
    <row r="9" spans="1:7" x14ac:dyDescent="0.35">
      <c r="A9" t="s">
        <v>20</v>
      </c>
      <c r="B9" s="8">
        <v>1265</v>
      </c>
      <c r="C9" s="8">
        <v>1175</v>
      </c>
      <c r="D9" s="8">
        <v>1145</v>
      </c>
      <c r="E9" s="4" t="s">
        <v>13</v>
      </c>
      <c r="F9" s="4" t="s">
        <v>13</v>
      </c>
      <c r="G9" s="4">
        <v>960</v>
      </c>
    </row>
    <row r="10" spans="1:7" x14ac:dyDescent="0.35">
      <c r="A10" t="s">
        <v>21</v>
      </c>
      <c r="B10" s="8">
        <v>1795</v>
      </c>
      <c r="C10" s="8">
        <v>1480</v>
      </c>
      <c r="D10" s="8">
        <v>1375</v>
      </c>
      <c r="E10" s="4" t="s">
        <v>13</v>
      </c>
      <c r="F10" s="4" t="s">
        <v>13</v>
      </c>
      <c r="G10" s="8">
        <v>1030</v>
      </c>
    </row>
    <row r="11" spans="1:7" x14ac:dyDescent="0.35">
      <c r="A11" t="s">
        <v>22</v>
      </c>
      <c r="B11" s="4" t="s">
        <v>23</v>
      </c>
      <c r="C11" s="4" t="s">
        <v>23</v>
      </c>
      <c r="D11" s="4">
        <v>0</v>
      </c>
      <c r="E11" s="4" t="s">
        <v>13</v>
      </c>
      <c r="F11" s="4" t="s">
        <v>13</v>
      </c>
      <c r="G11" s="4">
        <v>0</v>
      </c>
    </row>
    <row r="12" spans="1:7" x14ac:dyDescent="0.35">
      <c r="A12" t="s">
        <v>24</v>
      </c>
      <c r="B12" s="4">
        <v>55</v>
      </c>
      <c r="C12" s="4">
        <v>70</v>
      </c>
      <c r="D12" s="4">
        <v>50</v>
      </c>
      <c r="E12" s="4" t="s">
        <v>13</v>
      </c>
      <c r="F12" s="4" t="s">
        <v>13</v>
      </c>
      <c r="G12" s="4">
        <v>120</v>
      </c>
    </row>
    <row r="13" spans="1:7" x14ac:dyDescent="0.35">
      <c r="A13" t="s">
        <v>25</v>
      </c>
      <c r="B13" s="8">
        <v>1310</v>
      </c>
      <c r="C13" s="8">
        <v>1240</v>
      </c>
      <c r="D13" s="8">
        <v>1195</v>
      </c>
      <c r="E13" s="4" t="s">
        <v>13</v>
      </c>
      <c r="F13" s="4" t="s">
        <v>13</v>
      </c>
      <c r="G13" s="8">
        <v>1010</v>
      </c>
    </row>
    <row r="14" spans="1:7" x14ac:dyDescent="0.35">
      <c r="A14" t="s">
        <v>72</v>
      </c>
      <c r="B14" s="4">
        <v>85</v>
      </c>
      <c r="C14" s="4">
        <v>70</v>
      </c>
      <c r="D14" s="4">
        <v>60</v>
      </c>
      <c r="E14" s="4" t="s">
        <v>13</v>
      </c>
      <c r="F14" s="4" t="s">
        <v>13</v>
      </c>
      <c r="G14" s="4">
        <v>65</v>
      </c>
    </row>
    <row r="15" spans="1:7" x14ac:dyDescent="0.35">
      <c r="A15" t="s">
        <v>26</v>
      </c>
      <c r="B15" s="4">
        <v>165</v>
      </c>
      <c r="C15" s="4">
        <v>135</v>
      </c>
      <c r="D15" s="4">
        <v>125</v>
      </c>
      <c r="E15" s="4" t="s">
        <v>13</v>
      </c>
      <c r="F15" s="4" t="s">
        <v>13</v>
      </c>
      <c r="G15" s="4">
        <v>70</v>
      </c>
    </row>
    <row r="16" spans="1:7" x14ac:dyDescent="0.35">
      <c r="A16" t="s">
        <v>27</v>
      </c>
      <c r="B16" s="4">
        <v>640</v>
      </c>
      <c r="C16" s="4">
        <v>570</v>
      </c>
      <c r="D16" s="4">
        <v>555</v>
      </c>
      <c r="E16" s="4" t="s">
        <v>13</v>
      </c>
      <c r="F16" s="4" t="s">
        <v>13</v>
      </c>
      <c r="G16" s="4">
        <v>460</v>
      </c>
    </row>
    <row r="17" spans="1:7" x14ac:dyDescent="0.35">
      <c r="A17" t="s">
        <v>29</v>
      </c>
      <c r="B17" s="4">
        <v>100</v>
      </c>
      <c r="C17" s="4">
        <v>90</v>
      </c>
      <c r="D17" s="4">
        <v>85</v>
      </c>
      <c r="E17" s="4" t="s">
        <v>13</v>
      </c>
      <c r="F17" s="4" t="s">
        <v>13</v>
      </c>
      <c r="G17" s="4">
        <v>60</v>
      </c>
    </row>
    <row r="18" spans="1:7" x14ac:dyDescent="0.35">
      <c r="A18" t="s">
        <v>30</v>
      </c>
      <c r="B18" s="4">
        <v>455</v>
      </c>
      <c r="C18" s="4">
        <v>425</v>
      </c>
      <c r="D18" s="4">
        <v>420</v>
      </c>
      <c r="E18" s="4" t="s">
        <v>13</v>
      </c>
      <c r="F18" s="4" t="s">
        <v>13</v>
      </c>
      <c r="G18" s="4">
        <v>375</v>
      </c>
    </row>
    <row r="19" spans="1:7" x14ac:dyDescent="0.35">
      <c r="A19" t="s">
        <v>31</v>
      </c>
      <c r="B19" s="4">
        <v>945</v>
      </c>
      <c r="C19" s="4">
        <v>810</v>
      </c>
      <c r="D19" s="4">
        <v>810</v>
      </c>
      <c r="E19" s="4" t="s">
        <v>13</v>
      </c>
      <c r="F19" s="4" t="s">
        <v>13</v>
      </c>
      <c r="G19" s="4">
        <v>630</v>
      </c>
    </row>
    <row r="20" spans="1:7" x14ac:dyDescent="0.35">
      <c r="A20" t="s">
        <v>33</v>
      </c>
      <c r="B20" s="4">
        <v>175</v>
      </c>
      <c r="C20" s="4">
        <v>155</v>
      </c>
      <c r="D20" s="4">
        <v>100</v>
      </c>
      <c r="E20" s="4" t="s">
        <v>13</v>
      </c>
      <c r="F20" s="4" t="s">
        <v>13</v>
      </c>
      <c r="G20" s="4">
        <v>85</v>
      </c>
    </row>
    <row r="21" spans="1:7" x14ac:dyDescent="0.35">
      <c r="A21" t="s">
        <v>34</v>
      </c>
      <c r="B21" s="4">
        <v>235</v>
      </c>
      <c r="C21" s="4">
        <v>185</v>
      </c>
      <c r="D21" s="4">
        <v>150</v>
      </c>
      <c r="E21" s="4" t="s">
        <v>13</v>
      </c>
      <c r="F21" s="4" t="s">
        <v>13</v>
      </c>
      <c r="G21" s="4">
        <v>120</v>
      </c>
    </row>
    <row r="22" spans="1:7" x14ac:dyDescent="0.35">
      <c r="A22" t="s">
        <v>35</v>
      </c>
      <c r="B22" s="8">
        <v>8305</v>
      </c>
      <c r="C22" s="8">
        <v>7415</v>
      </c>
      <c r="D22" s="8">
        <v>6455</v>
      </c>
      <c r="E22" s="4" t="s">
        <v>13</v>
      </c>
      <c r="F22" s="4" t="s">
        <v>13</v>
      </c>
      <c r="G22" s="8">
        <v>5230</v>
      </c>
    </row>
    <row r="23" spans="1:7" x14ac:dyDescent="0.35">
      <c r="A23" t="s">
        <v>36</v>
      </c>
      <c r="B23" s="4">
        <v>80</v>
      </c>
      <c r="C23" s="4">
        <v>65</v>
      </c>
      <c r="D23" s="4">
        <v>35</v>
      </c>
      <c r="E23" s="4" t="s">
        <v>13</v>
      </c>
      <c r="F23" s="4" t="s">
        <v>13</v>
      </c>
      <c r="G23" s="4">
        <v>45</v>
      </c>
    </row>
    <row r="24" spans="1:7" x14ac:dyDescent="0.35">
      <c r="A24" t="s">
        <v>37</v>
      </c>
      <c r="B24" s="4">
        <v>135</v>
      </c>
      <c r="C24" s="4">
        <v>115</v>
      </c>
      <c r="D24" s="4">
        <v>110</v>
      </c>
      <c r="E24" s="4" t="s">
        <v>13</v>
      </c>
      <c r="F24" s="4" t="s">
        <v>13</v>
      </c>
      <c r="G24" s="4">
        <v>65</v>
      </c>
    </row>
    <row r="25" spans="1:7" x14ac:dyDescent="0.35">
      <c r="A25" t="s">
        <v>38</v>
      </c>
      <c r="B25" s="4">
        <v>90</v>
      </c>
      <c r="C25" s="4">
        <v>110</v>
      </c>
      <c r="D25" s="4">
        <v>80</v>
      </c>
      <c r="E25" s="4" t="s">
        <v>13</v>
      </c>
      <c r="F25" s="4" t="s">
        <v>13</v>
      </c>
      <c r="G25" s="4">
        <v>35</v>
      </c>
    </row>
    <row r="26" spans="1:7" x14ac:dyDescent="0.35">
      <c r="A26" t="s">
        <v>39</v>
      </c>
      <c r="B26" s="4">
        <v>325</v>
      </c>
      <c r="C26" s="4">
        <v>310</v>
      </c>
      <c r="D26" s="4">
        <v>315</v>
      </c>
      <c r="E26" s="4" t="s">
        <v>13</v>
      </c>
      <c r="F26" s="4" t="s">
        <v>13</v>
      </c>
      <c r="G26" s="4">
        <v>275</v>
      </c>
    </row>
    <row r="27" spans="1:7" x14ac:dyDescent="0.35">
      <c r="A27" t="s">
        <v>40</v>
      </c>
      <c r="B27" s="4">
        <v>10</v>
      </c>
      <c r="C27" s="4">
        <v>10</v>
      </c>
      <c r="D27" s="4">
        <v>10</v>
      </c>
      <c r="E27" s="4" t="s">
        <v>13</v>
      </c>
      <c r="F27" s="4" t="s">
        <v>13</v>
      </c>
      <c r="G27" s="4">
        <v>15</v>
      </c>
    </row>
    <row r="28" spans="1:7" x14ac:dyDescent="0.35">
      <c r="A28" t="s">
        <v>41</v>
      </c>
      <c r="B28" s="4">
        <v>30</v>
      </c>
      <c r="C28" s="4">
        <v>40</v>
      </c>
      <c r="D28" s="4">
        <v>20</v>
      </c>
      <c r="E28" s="4" t="s">
        <v>13</v>
      </c>
      <c r="F28" s="4" t="s">
        <v>13</v>
      </c>
      <c r="G28" s="4">
        <v>15</v>
      </c>
    </row>
    <row r="29" spans="1:7" x14ac:dyDescent="0.35">
      <c r="A29" t="s">
        <v>42</v>
      </c>
      <c r="B29" s="8">
        <v>1665</v>
      </c>
      <c r="C29" s="8">
        <v>1535</v>
      </c>
      <c r="D29" s="8">
        <v>1285</v>
      </c>
      <c r="E29" s="4" t="s">
        <v>13</v>
      </c>
      <c r="F29" s="4" t="s">
        <v>13</v>
      </c>
      <c r="G29" s="4">
        <v>990</v>
      </c>
    </row>
    <row r="30" spans="1:7" x14ac:dyDescent="0.35">
      <c r="A30" t="s">
        <v>43</v>
      </c>
      <c r="B30" s="4">
        <v>85</v>
      </c>
      <c r="C30" s="4">
        <v>75</v>
      </c>
      <c r="D30" s="4">
        <v>80</v>
      </c>
      <c r="E30" s="4" t="s">
        <v>13</v>
      </c>
      <c r="F30" s="4" t="s">
        <v>13</v>
      </c>
      <c r="G30" s="4">
        <v>80</v>
      </c>
    </row>
    <row r="31" spans="1:7" x14ac:dyDescent="0.35">
      <c r="A31" t="s">
        <v>45</v>
      </c>
      <c r="B31" s="4">
        <v>675</v>
      </c>
      <c r="C31" s="4">
        <v>600</v>
      </c>
      <c r="D31" s="4">
        <v>510</v>
      </c>
      <c r="E31" s="4" t="s">
        <v>13</v>
      </c>
      <c r="F31" s="4" t="s">
        <v>13</v>
      </c>
      <c r="G31" s="4">
        <v>480</v>
      </c>
    </row>
    <row r="32" spans="1:7" x14ac:dyDescent="0.35">
      <c r="A32" t="s">
        <v>46</v>
      </c>
      <c r="B32" s="4">
        <v>360</v>
      </c>
      <c r="C32" s="4">
        <v>295</v>
      </c>
      <c r="D32" s="4">
        <v>255</v>
      </c>
      <c r="E32" s="4" t="s">
        <v>13</v>
      </c>
      <c r="F32" s="4" t="s">
        <v>13</v>
      </c>
      <c r="G32" s="4">
        <v>160</v>
      </c>
    </row>
    <row r="33" spans="1:7" x14ac:dyDescent="0.35">
      <c r="A33" t="s">
        <v>47</v>
      </c>
      <c r="B33" s="8">
        <v>2380</v>
      </c>
      <c r="C33" s="8">
        <v>2115</v>
      </c>
      <c r="D33" s="8">
        <v>1955</v>
      </c>
      <c r="E33" s="4" t="s">
        <v>13</v>
      </c>
      <c r="F33" s="4" t="s">
        <v>13</v>
      </c>
      <c r="G33" s="8">
        <v>1430</v>
      </c>
    </row>
    <row r="34" spans="1:7" x14ac:dyDescent="0.35">
      <c r="A34" t="s">
        <v>73</v>
      </c>
      <c r="B34" s="8">
        <v>1215</v>
      </c>
      <c r="C34" s="8">
        <v>1110</v>
      </c>
      <c r="D34" s="8">
        <v>1020</v>
      </c>
      <c r="E34" s="4" t="s">
        <v>13</v>
      </c>
      <c r="F34" s="4" t="s">
        <v>13</v>
      </c>
      <c r="G34" s="4">
        <v>675</v>
      </c>
    </row>
    <row r="35" spans="1:7" x14ac:dyDescent="0.35">
      <c r="A35" t="s">
        <v>48</v>
      </c>
      <c r="B35" s="4">
        <v>20</v>
      </c>
      <c r="C35" s="4">
        <v>25</v>
      </c>
      <c r="D35" s="4">
        <v>10</v>
      </c>
      <c r="E35" s="4" t="s">
        <v>13</v>
      </c>
      <c r="F35" s="4" t="s">
        <v>13</v>
      </c>
      <c r="G35" s="4">
        <v>10</v>
      </c>
    </row>
    <row r="36" spans="1:7" x14ac:dyDescent="0.35">
      <c r="A36" t="s">
        <v>49</v>
      </c>
      <c r="B36" s="4">
        <v>35</v>
      </c>
      <c r="C36" s="4">
        <v>35</v>
      </c>
      <c r="D36" s="4">
        <v>40</v>
      </c>
      <c r="E36" s="4" t="s">
        <v>13</v>
      </c>
      <c r="F36" s="4" t="s">
        <v>13</v>
      </c>
      <c r="G36" s="4">
        <v>25</v>
      </c>
    </row>
    <row r="37" spans="1:7" x14ac:dyDescent="0.35">
      <c r="A37" t="s">
        <v>50</v>
      </c>
      <c r="B37" s="4">
        <v>20</v>
      </c>
      <c r="C37" s="4">
        <v>25</v>
      </c>
      <c r="D37" s="4">
        <v>20</v>
      </c>
      <c r="E37" s="4" t="s">
        <v>13</v>
      </c>
      <c r="F37" s="4" t="s">
        <v>13</v>
      </c>
      <c r="G37" s="4">
        <v>15</v>
      </c>
    </row>
    <row r="38" spans="1:7" x14ac:dyDescent="0.35">
      <c r="A38" t="s">
        <v>74</v>
      </c>
      <c r="B38" s="4" t="s">
        <v>23</v>
      </c>
      <c r="C38" s="4">
        <v>0</v>
      </c>
      <c r="D38" s="4">
        <v>0</v>
      </c>
      <c r="E38" s="4" t="s">
        <v>13</v>
      </c>
      <c r="F38" s="4" t="s">
        <v>13</v>
      </c>
      <c r="G38" s="4">
        <v>0</v>
      </c>
    </row>
    <row r="39" spans="1:7" x14ac:dyDescent="0.35">
      <c r="A39" t="s">
        <v>51</v>
      </c>
      <c r="B39" s="4" t="s">
        <v>23</v>
      </c>
      <c r="C39" s="4">
        <v>5</v>
      </c>
      <c r="D39" s="4">
        <v>5</v>
      </c>
      <c r="E39" s="4" t="s">
        <v>13</v>
      </c>
      <c r="F39" s="4" t="s">
        <v>13</v>
      </c>
      <c r="G39" s="4" t="s">
        <v>23</v>
      </c>
    </row>
    <row r="40" spans="1:7" x14ac:dyDescent="0.35">
      <c r="A40" t="s">
        <v>52</v>
      </c>
      <c r="B40" s="8">
        <v>2365</v>
      </c>
      <c r="C40" s="8">
        <v>2310</v>
      </c>
      <c r="D40" s="8">
        <v>2040</v>
      </c>
      <c r="E40" s="4" t="s">
        <v>13</v>
      </c>
      <c r="F40" s="4" t="s">
        <v>13</v>
      </c>
      <c r="G40" s="8">
        <v>1735</v>
      </c>
    </row>
    <row r="41" spans="1:7" x14ac:dyDescent="0.35">
      <c r="A41" t="s">
        <v>53</v>
      </c>
      <c r="B41" s="4">
        <v>385</v>
      </c>
      <c r="C41" s="4">
        <v>325</v>
      </c>
      <c r="D41" s="4">
        <v>245</v>
      </c>
      <c r="E41" s="4" t="s">
        <v>13</v>
      </c>
      <c r="F41" s="4" t="s">
        <v>13</v>
      </c>
      <c r="G41" s="4">
        <v>175</v>
      </c>
    </row>
    <row r="42" spans="1:7" x14ac:dyDescent="0.35">
      <c r="A42" t="s">
        <v>54</v>
      </c>
      <c r="B42" s="8">
        <v>2030</v>
      </c>
      <c r="C42" s="8">
        <v>2035</v>
      </c>
      <c r="D42" s="8">
        <v>1775</v>
      </c>
      <c r="E42" s="4" t="s">
        <v>13</v>
      </c>
      <c r="F42" s="4" t="s">
        <v>13</v>
      </c>
      <c r="G42" s="8">
        <v>1245</v>
      </c>
    </row>
    <row r="43" spans="1:7" x14ac:dyDescent="0.35">
      <c r="A43" t="s">
        <v>55</v>
      </c>
      <c r="B43" s="4">
        <v>880</v>
      </c>
      <c r="C43" s="4">
        <v>745</v>
      </c>
      <c r="D43" s="4">
        <v>680</v>
      </c>
      <c r="E43" s="4" t="s">
        <v>13</v>
      </c>
      <c r="F43" s="4" t="s">
        <v>13</v>
      </c>
      <c r="G43" s="4">
        <v>480</v>
      </c>
    </row>
    <row r="44" spans="1:7" x14ac:dyDescent="0.35">
      <c r="A44" t="s">
        <v>56</v>
      </c>
      <c r="B44" s="4">
        <v>215</v>
      </c>
      <c r="C44" s="4">
        <v>215</v>
      </c>
      <c r="D44" s="4">
        <v>155</v>
      </c>
      <c r="E44" s="4" t="s">
        <v>13</v>
      </c>
      <c r="F44" s="4" t="s">
        <v>13</v>
      </c>
      <c r="G44" s="4">
        <v>95</v>
      </c>
    </row>
    <row r="45" spans="1:7" x14ac:dyDescent="0.35">
      <c r="A45" t="s">
        <v>57</v>
      </c>
      <c r="B45" s="4" t="s">
        <v>23</v>
      </c>
      <c r="C45" s="4">
        <v>0</v>
      </c>
      <c r="D45" s="4">
        <v>0</v>
      </c>
      <c r="E45" s="4" t="s">
        <v>13</v>
      </c>
      <c r="F45" s="4" t="s">
        <v>13</v>
      </c>
      <c r="G45" s="4">
        <v>0</v>
      </c>
    </row>
    <row r="46" spans="1:7" x14ac:dyDescent="0.35">
      <c r="A46" t="s">
        <v>58</v>
      </c>
      <c r="B46" s="4">
        <v>145</v>
      </c>
      <c r="C46" s="4">
        <v>135</v>
      </c>
      <c r="D46" s="4">
        <v>160</v>
      </c>
      <c r="E46" s="4" t="s">
        <v>13</v>
      </c>
      <c r="F46" s="4" t="s">
        <v>13</v>
      </c>
      <c r="G46" s="4">
        <v>135</v>
      </c>
    </row>
    <row r="47" spans="1:7" x14ac:dyDescent="0.35">
      <c r="A47" t="s">
        <v>75</v>
      </c>
      <c r="B47" s="4">
        <v>845</v>
      </c>
      <c r="C47" s="4">
        <v>710</v>
      </c>
      <c r="D47" s="4">
        <v>640</v>
      </c>
      <c r="E47" s="4" t="s">
        <v>13</v>
      </c>
      <c r="F47" s="4" t="s">
        <v>13</v>
      </c>
      <c r="G47" s="4">
        <v>505</v>
      </c>
    </row>
    <row r="48" spans="1:7" x14ac:dyDescent="0.35">
      <c r="A48" t="s">
        <v>59</v>
      </c>
      <c r="B48" s="8">
        <v>2360</v>
      </c>
      <c r="C48" s="8">
        <v>2105</v>
      </c>
      <c r="D48" s="8">
        <v>1995</v>
      </c>
      <c r="E48" s="4" t="s">
        <v>13</v>
      </c>
      <c r="F48" s="4" t="s">
        <v>13</v>
      </c>
      <c r="G48" s="8">
        <v>1310</v>
      </c>
    </row>
    <row r="49" spans="1:7" x14ac:dyDescent="0.35">
      <c r="A49" t="s">
        <v>60</v>
      </c>
      <c r="B49" s="8">
        <v>1150</v>
      </c>
      <c r="C49" s="8">
        <v>1045</v>
      </c>
      <c r="D49" s="8">
        <v>1015</v>
      </c>
      <c r="E49" s="4" t="s">
        <v>13</v>
      </c>
      <c r="F49" s="4" t="s">
        <v>13</v>
      </c>
      <c r="G49" s="4">
        <v>845</v>
      </c>
    </row>
    <row r="50" spans="1:7" x14ac:dyDescent="0.35">
      <c r="A50" t="s">
        <v>76</v>
      </c>
      <c r="B50" s="4">
        <v>435</v>
      </c>
      <c r="C50" s="4">
        <v>465</v>
      </c>
      <c r="D50" s="4">
        <v>315</v>
      </c>
      <c r="E50" s="4" t="s">
        <v>13</v>
      </c>
      <c r="F50" s="4" t="s">
        <v>13</v>
      </c>
      <c r="G50" s="4">
        <v>135</v>
      </c>
    </row>
    <row r="51" spans="1:7" x14ac:dyDescent="0.35">
      <c r="A51" t="s">
        <v>66</v>
      </c>
      <c r="B51" s="4">
        <v>495</v>
      </c>
      <c r="C51" s="4">
        <v>570</v>
      </c>
      <c r="D51" s="4">
        <v>570</v>
      </c>
      <c r="E51" s="4" t="s">
        <v>13</v>
      </c>
      <c r="F51" s="4" t="s">
        <v>13</v>
      </c>
      <c r="G51" s="4">
        <v>490</v>
      </c>
    </row>
    <row r="52" spans="1:7" x14ac:dyDescent="0.35">
      <c r="A52" t="s">
        <v>67</v>
      </c>
      <c r="B52" s="4">
        <v>905</v>
      </c>
      <c r="C52" s="4">
        <v>915</v>
      </c>
      <c r="D52" s="4">
        <v>730</v>
      </c>
      <c r="E52" s="4" t="s">
        <v>13</v>
      </c>
      <c r="F52" s="4" t="s">
        <v>13</v>
      </c>
      <c r="G52" s="4">
        <v>610</v>
      </c>
    </row>
    <row r="53" spans="1:7" x14ac:dyDescent="0.35">
      <c r="A53" t="s">
        <v>68</v>
      </c>
      <c r="B53" s="4">
        <v>215</v>
      </c>
      <c r="C53" s="4">
        <v>185</v>
      </c>
      <c r="D53" s="4">
        <v>185</v>
      </c>
      <c r="E53" s="4" t="s">
        <v>13</v>
      </c>
      <c r="F53" s="4" t="s">
        <v>13</v>
      </c>
      <c r="G53" s="4">
        <v>145</v>
      </c>
    </row>
    <row r="54" spans="1:7" x14ac:dyDescent="0.35">
      <c r="A54" t="s">
        <v>69</v>
      </c>
      <c r="B54" s="4">
        <v>435</v>
      </c>
      <c r="C54" s="4">
        <v>330</v>
      </c>
      <c r="D54" s="4">
        <v>295</v>
      </c>
      <c r="E54" s="4" t="s">
        <v>13</v>
      </c>
      <c r="F54" s="4" t="s">
        <v>13</v>
      </c>
      <c r="G54" s="4">
        <v>230</v>
      </c>
    </row>
    <row r="55" spans="1:7" x14ac:dyDescent="0.35">
      <c r="A55" t="s">
        <v>70</v>
      </c>
      <c r="B55" s="4" t="s">
        <v>23</v>
      </c>
      <c r="C55" s="4" t="s">
        <v>23</v>
      </c>
      <c r="D55" s="4">
        <v>5</v>
      </c>
      <c r="E55" s="4" t="s">
        <v>13</v>
      </c>
      <c r="F55" s="4" t="s">
        <v>13</v>
      </c>
      <c r="G55" s="4">
        <v>0</v>
      </c>
    </row>
    <row r="56" spans="1:7" x14ac:dyDescent="0.35">
      <c r="A56" s="6" t="s">
        <v>71</v>
      </c>
      <c r="B56" s="9">
        <v>38845</v>
      </c>
      <c r="C56" s="9">
        <v>35030</v>
      </c>
      <c r="D56" s="9">
        <v>31275</v>
      </c>
      <c r="E56" s="5" t="s">
        <v>13</v>
      </c>
      <c r="F56" s="5" t="s">
        <v>13</v>
      </c>
      <c r="G56" s="9">
        <v>24105</v>
      </c>
    </row>
  </sheetData>
  <phoneticPr fontId="3" type="noConversion"/>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3"/>
  <sheetViews>
    <sheetView workbookViewId="0"/>
  </sheetViews>
  <sheetFormatPr defaultColWidth="10.84375" defaultRowHeight="15.5" x14ac:dyDescent="0.35"/>
  <cols>
    <col min="1" max="1" width="43.69140625" customWidth="1"/>
    <col min="2" max="4" width="6.69140625" customWidth="1"/>
    <col min="5" max="6" width="5.69140625" customWidth="1"/>
    <col min="7" max="7" width="6.69140625" customWidth="1"/>
  </cols>
  <sheetData>
    <row r="1" spans="1:7" s="15" customFormat="1" ht="30" customHeight="1" x14ac:dyDescent="0.35">
      <c r="A1" s="15" t="s">
        <v>170</v>
      </c>
    </row>
    <row r="2" spans="1:7" x14ac:dyDescent="0.35">
      <c r="A2" s="12" t="s">
        <v>177</v>
      </c>
    </row>
    <row r="3" spans="1:7" x14ac:dyDescent="0.35">
      <c r="A3" t="s">
        <v>151</v>
      </c>
    </row>
    <row r="4" spans="1:7" x14ac:dyDescent="0.35">
      <c r="A4" s="3" t="s">
        <v>15</v>
      </c>
      <c r="B4" s="3" t="s">
        <v>6</v>
      </c>
      <c r="C4" s="3" t="s">
        <v>7</v>
      </c>
      <c r="D4" s="3" t="s">
        <v>8</v>
      </c>
      <c r="E4" s="3" t="s">
        <v>9</v>
      </c>
      <c r="F4" s="3" t="s">
        <v>10</v>
      </c>
      <c r="G4" s="3" t="s">
        <v>11</v>
      </c>
    </row>
    <row r="5" spans="1:7" x14ac:dyDescent="0.35">
      <c r="A5" t="s">
        <v>16</v>
      </c>
      <c r="B5" s="4">
        <v>10</v>
      </c>
      <c r="C5" s="4">
        <v>10</v>
      </c>
      <c r="D5" s="4">
        <v>10</v>
      </c>
      <c r="E5" s="4" t="s">
        <v>13</v>
      </c>
      <c r="F5" s="4" t="s">
        <v>13</v>
      </c>
      <c r="G5" s="4">
        <v>10</v>
      </c>
    </row>
    <row r="6" spans="1:7" x14ac:dyDescent="0.35">
      <c r="A6" t="s">
        <v>77</v>
      </c>
      <c r="B6" s="4">
        <v>50</v>
      </c>
      <c r="C6" s="4">
        <v>35</v>
      </c>
      <c r="D6" s="4">
        <v>25</v>
      </c>
      <c r="E6" s="4" t="s">
        <v>13</v>
      </c>
      <c r="F6" s="4" t="s">
        <v>13</v>
      </c>
      <c r="G6" s="4">
        <v>20</v>
      </c>
    </row>
    <row r="7" spans="1:7" x14ac:dyDescent="0.35">
      <c r="A7" t="s">
        <v>78</v>
      </c>
      <c r="B7" s="4">
        <v>50</v>
      </c>
      <c r="C7" s="4">
        <v>50</v>
      </c>
      <c r="D7" s="4">
        <v>40</v>
      </c>
      <c r="E7" s="4" t="s">
        <v>13</v>
      </c>
      <c r="F7" s="4" t="s">
        <v>13</v>
      </c>
      <c r="G7" s="4">
        <v>45</v>
      </c>
    </row>
    <row r="8" spans="1:7" x14ac:dyDescent="0.35">
      <c r="A8" t="s">
        <v>20</v>
      </c>
      <c r="B8" s="4">
        <v>400</v>
      </c>
      <c r="C8" s="4">
        <v>350</v>
      </c>
      <c r="D8" s="4">
        <v>340</v>
      </c>
      <c r="E8" s="4" t="s">
        <v>13</v>
      </c>
      <c r="F8" s="4" t="s">
        <v>13</v>
      </c>
      <c r="G8" s="4">
        <v>150</v>
      </c>
    </row>
    <row r="9" spans="1:7" x14ac:dyDescent="0.35">
      <c r="A9" t="s">
        <v>21</v>
      </c>
      <c r="B9" s="4">
        <v>170</v>
      </c>
      <c r="C9" s="4">
        <v>120</v>
      </c>
      <c r="D9" s="4">
        <v>140</v>
      </c>
      <c r="E9" s="4" t="s">
        <v>13</v>
      </c>
      <c r="F9" s="4" t="s">
        <v>13</v>
      </c>
      <c r="G9" s="4">
        <v>50</v>
      </c>
    </row>
    <row r="10" spans="1:7" x14ac:dyDescent="0.35">
      <c r="A10" t="s">
        <v>22</v>
      </c>
      <c r="B10" s="4" t="s">
        <v>23</v>
      </c>
      <c r="C10" s="4">
        <v>0</v>
      </c>
      <c r="D10" s="4">
        <v>0</v>
      </c>
      <c r="E10" s="4" t="s">
        <v>13</v>
      </c>
      <c r="F10" s="4" t="s">
        <v>13</v>
      </c>
      <c r="G10" s="4">
        <v>0</v>
      </c>
    </row>
    <row r="11" spans="1:7" x14ac:dyDescent="0.35">
      <c r="A11" t="s">
        <v>25</v>
      </c>
      <c r="B11" s="4">
        <v>275</v>
      </c>
      <c r="C11" s="4">
        <v>260</v>
      </c>
      <c r="D11" s="4">
        <v>265</v>
      </c>
      <c r="E11" s="4" t="s">
        <v>13</v>
      </c>
      <c r="F11" s="4" t="s">
        <v>13</v>
      </c>
      <c r="G11" s="4">
        <v>170</v>
      </c>
    </row>
    <row r="12" spans="1:7" x14ac:dyDescent="0.35">
      <c r="A12" t="s">
        <v>26</v>
      </c>
      <c r="B12" s="4">
        <v>10</v>
      </c>
      <c r="C12" s="4">
        <v>10</v>
      </c>
      <c r="D12" s="4">
        <v>10</v>
      </c>
      <c r="E12" s="4" t="s">
        <v>13</v>
      </c>
      <c r="F12" s="4" t="s">
        <v>13</v>
      </c>
      <c r="G12" s="4">
        <v>5</v>
      </c>
    </row>
    <row r="13" spans="1:7" x14ac:dyDescent="0.35">
      <c r="A13" t="s">
        <v>27</v>
      </c>
      <c r="B13" s="4">
        <v>105</v>
      </c>
      <c r="C13" s="4">
        <v>70</v>
      </c>
      <c r="D13" s="4">
        <v>115</v>
      </c>
      <c r="E13" s="4" t="s">
        <v>13</v>
      </c>
      <c r="F13" s="4" t="s">
        <v>13</v>
      </c>
      <c r="G13" s="4">
        <v>80</v>
      </c>
    </row>
    <row r="14" spans="1:7" x14ac:dyDescent="0.35">
      <c r="A14" t="s">
        <v>30</v>
      </c>
      <c r="B14" s="4">
        <v>15</v>
      </c>
      <c r="C14" s="4">
        <v>25</v>
      </c>
      <c r="D14" s="4">
        <v>20</v>
      </c>
      <c r="E14" s="4" t="s">
        <v>13</v>
      </c>
      <c r="F14" s="4" t="s">
        <v>13</v>
      </c>
      <c r="G14" s="4">
        <v>5</v>
      </c>
    </row>
    <row r="15" spans="1:7" x14ac:dyDescent="0.35">
      <c r="A15" t="s">
        <v>31</v>
      </c>
      <c r="B15" s="4">
        <v>60</v>
      </c>
      <c r="C15" s="4">
        <v>50</v>
      </c>
      <c r="D15" s="4">
        <v>50</v>
      </c>
      <c r="E15" s="4" t="s">
        <v>13</v>
      </c>
      <c r="F15" s="4" t="s">
        <v>13</v>
      </c>
      <c r="G15" s="4">
        <v>20</v>
      </c>
    </row>
    <row r="16" spans="1:7" x14ac:dyDescent="0.35">
      <c r="A16" t="s">
        <v>33</v>
      </c>
      <c r="B16" s="4">
        <v>15</v>
      </c>
      <c r="C16" s="4">
        <v>15</v>
      </c>
      <c r="D16" s="4">
        <v>15</v>
      </c>
      <c r="E16" s="4" t="s">
        <v>13</v>
      </c>
      <c r="F16" s="4" t="s">
        <v>13</v>
      </c>
      <c r="G16" s="4">
        <v>10</v>
      </c>
    </row>
    <row r="17" spans="1:7" x14ac:dyDescent="0.35">
      <c r="A17" t="s">
        <v>34</v>
      </c>
      <c r="B17" s="4">
        <v>10</v>
      </c>
      <c r="C17" s="4" t="s">
        <v>23</v>
      </c>
      <c r="D17" s="4">
        <v>20</v>
      </c>
      <c r="E17" s="4" t="s">
        <v>13</v>
      </c>
      <c r="F17" s="4" t="s">
        <v>13</v>
      </c>
      <c r="G17" s="4">
        <v>5</v>
      </c>
    </row>
    <row r="18" spans="1:7" x14ac:dyDescent="0.35">
      <c r="A18" t="s">
        <v>35</v>
      </c>
      <c r="B18" s="4">
        <v>560</v>
      </c>
      <c r="C18" s="4">
        <v>490</v>
      </c>
      <c r="D18" s="4">
        <v>465</v>
      </c>
      <c r="E18" s="4" t="s">
        <v>13</v>
      </c>
      <c r="F18" s="4" t="s">
        <v>13</v>
      </c>
      <c r="G18" s="4">
        <v>320</v>
      </c>
    </row>
    <row r="19" spans="1:7" x14ac:dyDescent="0.35">
      <c r="A19" t="s">
        <v>39</v>
      </c>
      <c r="B19" s="4">
        <v>35</v>
      </c>
      <c r="C19" s="4">
        <v>45</v>
      </c>
      <c r="D19" s="4">
        <v>50</v>
      </c>
      <c r="E19" s="4" t="s">
        <v>13</v>
      </c>
      <c r="F19" s="4" t="s">
        <v>13</v>
      </c>
      <c r="G19" s="4">
        <v>45</v>
      </c>
    </row>
    <row r="20" spans="1:7" x14ac:dyDescent="0.35">
      <c r="A20" t="s">
        <v>40</v>
      </c>
      <c r="B20" s="4" t="s">
        <v>23</v>
      </c>
      <c r="C20" s="4" t="s">
        <v>23</v>
      </c>
      <c r="D20" s="4" t="s">
        <v>23</v>
      </c>
      <c r="E20" s="4" t="s">
        <v>13</v>
      </c>
      <c r="F20" s="4" t="s">
        <v>13</v>
      </c>
      <c r="G20" s="4" t="s">
        <v>23</v>
      </c>
    </row>
    <row r="21" spans="1:7" x14ac:dyDescent="0.35">
      <c r="A21" t="s">
        <v>41</v>
      </c>
      <c r="B21" s="4">
        <v>5</v>
      </c>
      <c r="C21" s="4" t="s">
        <v>23</v>
      </c>
      <c r="D21" s="4" t="s">
        <v>23</v>
      </c>
      <c r="E21" s="4" t="s">
        <v>13</v>
      </c>
      <c r="F21" s="4" t="s">
        <v>13</v>
      </c>
      <c r="G21" s="4" t="s">
        <v>23</v>
      </c>
    </row>
    <row r="22" spans="1:7" x14ac:dyDescent="0.35">
      <c r="A22" t="s">
        <v>42</v>
      </c>
      <c r="B22" s="4">
        <v>195</v>
      </c>
      <c r="C22" s="4">
        <v>145</v>
      </c>
      <c r="D22" s="4">
        <v>170</v>
      </c>
      <c r="E22" s="4" t="s">
        <v>13</v>
      </c>
      <c r="F22" s="4" t="s">
        <v>13</v>
      </c>
      <c r="G22" s="4">
        <v>95</v>
      </c>
    </row>
    <row r="23" spans="1:7" x14ac:dyDescent="0.35">
      <c r="A23" t="s">
        <v>43</v>
      </c>
      <c r="B23" s="4">
        <v>15</v>
      </c>
      <c r="C23" s="4">
        <v>15</v>
      </c>
      <c r="D23" s="4">
        <v>15</v>
      </c>
      <c r="E23" s="4" t="s">
        <v>13</v>
      </c>
      <c r="F23" s="4" t="s">
        <v>13</v>
      </c>
      <c r="G23" s="4">
        <v>10</v>
      </c>
    </row>
    <row r="24" spans="1:7" x14ac:dyDescent="0.35">
      <c r="A24" t="s">
        <v>45</v>
      </c>
      <c r="B24" s="4">
        <v>70</v>
      </c>
      <c r="C24" s="4">
        <v>60</v>
      </c>
      <c r="D24" s="4">
        <v>75</v>
      </c>
      <c r="E24" s="4" t="s">
        <v>13</v>
      </c>
      <c r="F24" s="4" t="s">
        <v>13</v>
      </c>
      <c r="G24" s="4">
        <v>60</v>
      </c>
    </row>
    <row r="25" spans="1:7" x14ac:dyDescent="0.35">
      <c r="A25" t="s">
        <v>46</v>
      </c>
      <c r="B25" s="4">
        <v>10</v>
      </c>
      <c r="C25" s="4" t="s">
        <v>23</v>
      </c>
      <c r="D25" s="4">
        <v>10</v>
      </c>
      <c r="E25" s="4" t="s">
        <v>13</v>
      </c>
      <c r="F25" s="4" t="s">
        <v>13</v>
      </c>
      <c r="G25" s="4" t="s">
        <v>23</v>
      </c>
    </row>
    <row r="26" spans="1:7" x14ac:dyDescent="0.35">
      <c r="A26" t="s">
        <v>47</v>
      </c>
      <c r="B26" s="4">
        <v>270</v>
      </c>
      <c r="C26" s="4">
        <v>285</v>
      </c>
      <c r="D26" s="4">
        <v>285</v>
      </c>
      <c r="E26" s="4" t="s">
        <v>13</v>
      </c>
      <c r="F26" s="4" t="s">
        <v>13</v>
      </c>
      <c r="G26" s="4">
        <v>165</v>
      </c>
    </row>
    <row r="27" spans="1:7" x14ac:dyDescent="0.35">
      <c r="A27" t="s">
        <v>48</v>
      </c>
      <c r="B27" s="4" t="s">
        <v>23</v>
      </c>
      <c r="C27" s="4" t="s">
        <v>23</v>
      </c>
      <c r="D27" s="4" t="s">
        <v>23</v>
      </c>
      <c r="E27" s="4" t="s">
        <v>13</v>
      </c>
      <c r="F27" s="4" t="s">
        <v>13</v>
      </c>
      <c r="G27" s="4" t="s">
        <v>23</v>
      </c>
    </row>
    <row r="28" spans="1:7" x14ac:dyDescent="0.35">
      <c r="A28" t="s">
        <v>49</v>
      </c>
      <c r="B28" s="4">
        <v>10</v>
      </c>
      <c r="C28" s="4">
        <v>10</v>
      </c>
      <c r="D28" s="4">
        <v>10</v>
      </c>
      <c r="E28" s="4" t="s">
        <v>13</v>
      </c>
      <c r="F28" s="4" t="s">
        <v>13</v>
      </c>
      <c r="G28" s="4">
        <v>5</v>
      </c>
    </row>
    <row r="29" spans="1:7" x14ac:dyDescent="0.35">
      <c r="A29" t="s">
        <v>50</v>
      </c>
      <c r="B29" s="4">
        <v>10</v>
      </c>
      <c r="C29" s="4">
        <v>5</v>
      </c>
      <c r="D29" s="4">
        <v>5</v>
      </c>
      <c r="E29" s="4" t="s">
        <v>13</v>
      </c>
      <c r="F29" s="4" t="s">
        <v>13</v>
      </c>
      <c r="G29" s="4" t="s">
        <v>23</v>
      </c>
    </row>
    <row r="30" spans="1:7" x14ac:dyDescent="0.35">
      <c r="A30" t="s">
        <v>74</v>
      </c>
      <c r="B30" s="4" t="s">
        <v>23</v>
      </c>
      <c r="C30" s="4">
        <v>0</v>
      </c>
      <c r="D30" s="4">
        <v>0</v>
      </c>
      <c r="E30" s="4" t="s">
        <v>13</v>
      </c>
      <c r="F30" s="4" t="s">
        <v>13</v>
      </c>
      <c r="G30" s="4" t="s">
        <v>23</v>
      </c>
    </row>
    <row r="31" spans="1:7" x14ac:dyDescent="0.35">
      <c r="A31" t="s">
        <v>51</v>
      </c>
      <c r="B31" s="4">
        <v>0</v>
      </c>
      <c r="C31" s="4">
        <v>0</v>
      </c>
      <c r="D31" s="4">
        <v>0</v>
      </c>
      <c r="E31" s="4" t="s">
        <v>13</v>
      </c>
      <c r="F31" s="4" t="s">
        <v>13</v>
      </c>
      <c r="G31" s="4" t="s">
        <v>23</v>
      </c>
    </row>
    <row r="32" spans="1:7" x14ac:dyDescent="0.35">
      <c r="A32" t="s">
        <v>52</v>
      </c>
      <c r="B32" s="4">
        <v>420</v>
      </c>
      <c r="C32" s="4">
        <v>360</v>
      </c>
      <c r="D32" s="4">
        <v>315</v>
      </c>
      <c r="E32" s="4" t="s">
        <v>13</v>
      </c>
      <c r="F32" s="4" t="s">
        <v>13</v>
      </c>
      <c r="G32" s="4">
        <v>250</v>
      </c>
    </row>
    <row r="33" spans="1:7" x14ac:dyDescent="0.35">
      <c r="A33" t="s">
        <v>79</v>
      </c>
      <c r="B33" s="4">
        <v>35</v>
      </c>
      <c r="C33" s="4">
        <v>35</v>
      </c>
      <c r="D33" s="4">
        <v>25</v>
      </c>
      <c r="E33" s="4" t="s">
        <v>13</v>
      </c>
      <c r="F33" s="4" t="s">
        <v>13</v>
      </c>
      <c r="G33" s="4">
        <v>35</v>
      </c>
    </row>
    <row r="34" spans="1:7" x14ac:dyDescent="0.35">
      <c r="A34" t="s">
        <v>54</v>
      </c>
      <c r="B34" s="4">
        <v>240</v>
      </c>
      <c r="C34" s="4">
        <v>200</v>
      </c>
      <c r="D34" s="4">
        <v>195</v>
      </c>
      <c r="E34" s="4" t="s">
        <v>13</v>
      </c>
      <c r="F34" s="4" t="s">
        <v>13</v>
      </c>
      <c r="G34" s="4">
        <v>95</v>
      </c>
    </row>
    <row r="35" spans="1:7" x14ac:dyDescent="0.35">
      <c r="A35" t="s">
        <v>55</v>
      </c>
      <c r="B35" s="4">
        <v>225</v>
      </c>
      <c r="C35" s="4">
        <v>235</v>
      </c>
      <c r="D35" s="4">
        <v>200</v>
      </c>
      <c r="E35" s="4" t="s">
        <v>13</v>
      </c>
      <c r="F35" s="4" t="s">
        <v>13</v>
      </c>
      <c r="G35" s="4">
        <v>135</v>
      </c>
    </row>
    <row r="36" spans="1:7" x14ac:dyDescent="0.35">
      <c r="A36" t="s">
        <v>56</v>
      </c>
      <c r="B36" s="4">
        <v>5</v>
      </c>
      <c r="C36" s="4" t="s">
        <v>23</v>
      </c>
      <c r="D36" s="4">
        <v>5</v>
      </c>
      <c r="E36" s="4" t="s">
        <v>13</v>
      </c>
      <c r="F36" s="4" t="s">
        <v>13</v>
      </c>
      <c r="G36" s="4" t="s">
        <v>13</v>
      </c>
    </row>
    <row r="37" spans="1:7" x14ac:dyDescent="0.35">
      <c r="A37" t="s">
        <v>80</v>
      </c>
      <c r="B37" s="4">
        <v>0</v>
      </c>
      <c r="C37" s="4" t="s">
        <v>23</v>
      </c>
      <c r="D37" s="4">
        <v>0</v>
      </c>
      <c r="E37" s="4" t="s">
        <v>13</v>
      </c>
      <c r="F37" s="4" t="s">
        <v>13</v>
      </c>
      <c r="G37" s="4" t="s">
        <v>23</v>
      </c>
    </row>
    <row r="38" spans="1:7" x14ac:dyDescent="0.35">
      <c r="A38" t="s">
        <v>59</v>
      </c>
      <c r="B38" s="4">
        <v>40</v>
      </c>
      <c r="C38" s="4">
        <v>35</v>
      </c>
      <c r="D38" s="4">
        <v>30</v>
      </c>
      <c r="E38" s="4" t="s">
        <v>13</v>
      </c>
      <c r="F38" s="4" t="s">
        <v>13</v>
      </c>
      <c r="G38" s="4">
        <v>20</v>
      </c>
    </row>
    <row r="39" spans="1:7" x14ac:dyDescent="0.35">
      <c r="A39" t="s">
        <v>60</v>
      </c>
      <c r="B39" s="4">
        <v>245</v>
      </c>
      <c r="C39" s="4">
        <v>220</v>
      </c>
      <c r="D39" s="4">
        <v>240</v>
      </c>
      <c r="E39" s="4" t="s">
        <v>13</v>
      </c>
      <c r="F39" s="4" t="s">
        <v>13</v>
      </c>
      <c r="G39" s="4">
        <v>130</v>
      </c>
    </row>
    <row r="40" spans="1:7" x14ac:dyDescent="0.35">
      <c r="A40" t="s">
        <v>67</v>
      </c>
      <c r="B40" s="4">
        <v>65</v>
      </c>
      <c r="C40" s="4">
        <v>50</v>
      </c>
      <c r="D40" s="4">
        <v>65</v>
      </c>
      <c r="E40" s="4" t="s">
        <v>13</v>
      </c>
      <c r="F40" s="4" t="s">
        <v>13</v>
      </c>
      <c r="G40" s="4">
        <v>25</v>
      </c>
    </row>
    <row r="41" spans="1:7" x14ac:dyDescent="0.35">
      <c r="A41" t="s">
        <v>69</v>
      </c>
      <c r="B41" s="4">
        <v>45</v>
      </c>
      <c r="C41" s="4">
        <v>50</v>
      </c>
      <c r="D41" s="4">
        <v>40</v>
      </c>
      <c r="E41" s="4" t="s">
        <v>13</v>
      </c>
      <c r="F41" s="4" t="s">
        <v>13</v>
      </c>
      <c r="G41" s="4">
        <v>30</v>
      </c>
    </row>
    <row r="42" spans="1:7" x14ac:dyDescent="0.35">
      <c r="A42" t="s">
        <v>81</v>
      </c>
      <c r="B42" s="4">
        <v>15</v>
      </c>
      <c r="C42" s="4">
        <v>25</v>
      </c>
      <c r="D42" s="4">
        <v>20</v>
      </c>
      <c r="E42" s="4" t="s">
        <v>13</v>
      </c>
      <c r="F42" s="4" t="s">
        <v>13</v>
      </c>
      <c r="G42" s="4">
        <v>20</v>
      </c>
    </row>
    <row r="43" spans="1:7" x14ac:dyDescent="0.35">
      <c r="A43" s="6" t="s">
        <v>71</v>
      </c>
      <c r="B43" s="9">
        <v>3690</v>
      </c>
      <c r="C43" s="9">
        <v>3275</v>
      </c>
      <c r="D43" s="9">
        <v>3275</v>
      </c>
      <c r="E43" s="5" t="s">
        <v>13</v>
      </c>
      <c r="F43" s="5" t="s">
        <v>13</v>
      </c>
      <c r="G43" s="9">
        <v>2025</v>
      </c>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workbookViewId="0"/>
  </sheetViews>
  <sheetFormatPr defaultColWidth="10.84375" defaultRowHeight="15.5" x14ac:dyDescent="0.35"/>
  <cols>
    <col min="1" max="1" width="45.69140625" customWidth="1"/>
    <col min="2" max="4" width="8.69140625" customWidth="1"/>
    <col min="5" max="6" width="5.69140625" customWidth="1"/>
    <col min="7" max="7" width="8.69140625" customWidth="1"/>
  </cols>
  <sheetData>
    <row r="1" spans="1:7" s="15" customFormat="1" ht="30" customHeight="1" x14ac:dyDescent="0.35">
      <c r="A1" s="15" t="s">
        <v>171</v>
      </c>
    </row>
    <row r="2" spans="1:7" x14ac:dyDescent="0.35">
      <c r="A2" s="12" t="s">
        <v>177</v>
      </c>
    </row>
    <row r="3" spans="1:7" x14ac:dyDescent="0.35">
      <c r="A3" t="s">
        <v>151</v>
      </c>
    </row>
    <row r="4" spans="1:7" x14ac:dyDescent="0.35">
      <c r="A4" s="3" t="s">
        <v>82</v>
      </c>
      <c r="B4" s="3" t="s">
        <v>6</v>
      </c>
      <c r="C4" s="3" t="s">
        <v>7</v>
      </c>
      <c r="D4" s="3" t="s">
        <v>8</v>
      </c>
      <c r="E4" s="3" t="s">
        <v>9</v>
      </c>
      <c r="F4" s="3" t="s">
        <v>10</v>
      </c>
      <c r="G4" s="3" t="s">
        <v>11</v>
      </c>
    </row>
    <row r="5" spans="1:7" x14ac:dyDescent="0.35">
      <c r="A5" t="s">
        <v>84</v>
      </c>
      <c r="B5" s="4">
        <v>20</v>
      </c>
      <c r="C5" s="4">
        <v>25</v>
      </c>
      <c r="D5" s="4">
        <v>15</v>
      </c>
      <c r="E5" s="4" t="s">
        <v>13</v>
      </c>
      <c r="F5" s="4" t="s">
        <v>13</v>
      </c>
      <c r="G5" s="4">
        <v>35</v>
      </c>
    </row>
    <row r="6" spans="1:7" x14ac:dyDescent="0.35">
      <c r="A6" t="s">
        <v>85</v>
      </c>
      <c r="B6" s="4">
        <v>15</v>
      </c>
      <c r="C6" s="4">
        <v>20</v>
      </c>
      <c r="D6" s="4">
        <v>15</v>
      </c>
      <c r="E6" s="4" t="s">
        <v>13</v>
      </c>
      <c r="F6" s="4" t="s">
        <v>13</v>
      </c>
      <c r="G6" s="4">
        <v>30</v>
      </c>
    </row>
    <row r="7" spans="1:7" x14ac:dyDescent="0.35">
      <c r="A7" t="s">
        <v>86</v>
      </c>
      <c r="B7" s="4">
        <v>580</v>
      </c>
      <c r="C7" s="4">
        <v>385</v>
      </c>
      <c r="D7" s="4">
        <v>345</v>
      </c>
      <c r="E7" s="4" t="s">
        <v>13</v>
      </c>
      <c r="F7" s="4" t="s">
        <v>13</v>
      </c>
      <c r="G7" s="4">
        <v>300</v>
      </c>
    </row>
    <row r="8" spans="1:7" x14ac:dyDescent="0.35">
      <c r="A8" t="s">
        <v>87</v>
      </c>
      <c r="B8" s="4">
        <v>20</v>
      </c>
      <c r="C8" s="4">
        <v>15</v>
      </c>
      <c r="D8" s="4">
        <v>10</v>
      </c>
      <c r="E8" s="4" t="s">
        <v>13</v>
      </c>
      <c r="F8" s="4" t="s">
        <v>13</v>
      </c>
      <c r="G8" s="4">
        <v>20</v>
      </c>
    </row>
    <row r="9" spans="1:7" x14ac:dyDescent="0.35">
      <c r="A9" t="s">
        <v>88</v>
      </c>
      <c r="B9" s="8">
        <v>11555</v>
      </c>
      <c r="C9" s="8">
        <v>8665</v>
      </c>
      <c r="D9" s="8">
        <v>6665</v>
      </c>
      <c r="E9" s="4" t="s">
        <v>13</v>
      </c>
      <c r="F9" s="4" t="s">
        <v>13</v>
      </c>
      <c r="G9" s="8">
        <v>4070</v>
      </c>
    </row>
    <row r="10" spans="1:7" x14ac:dyDescent="0.35">
      <c r="A10" t="s">
        <v>89</v>
      </c>
      <c r="B10" s="8">
        <v>12385</v>
      </c>
      <c r="C10" s="8">
        <v>10705</v>
      </c>
      <c r="D10" s="8">
        <v>9130</v>
      </c>
      <c r="E10" s="4" t="s">
        <v>13</v>
      </c>
      <c r="F10" s="4" t="s">
        <v>13</v>
      </c>
      <c r="G10" s="8">
        <v>6015</v>
      </c>
    </row>
    <row r="11" spans="1:7" x14ac:dyDescent="0.35">
      <c r="A11" t="s">
        <v>90</v>
      </c>
      <c r="B11" s="4">
        <v>40</v>
      </c>
      <c r="C11" s="4">
        <v>45</v>
      </c>
      <c r="D11" s="4">
        <v>40</v>
      </c>
      <c r="E11" s="4" t="s">
        <v>13</v>
      </c>
      <c r="F11" s="4" t="s">
        <v>13</v>
      </c>
      <c r="G11" s="4">
        <v>40</v>
      </c>
    </row>
    <row r="12" spans="1:7" x14ac:dyDescent="0.35">
      <c r="A12" t="s">
        <v>91</v>
      </c>
      <c r="B12" s="8">
        <v>1840</v>
      </c>
      <c r="C12" s="8">
        <v>1685</v>
      </c>
      <c r="D12" s="8">
        <v>1520</v>
      </c>
      <c r="E12" s="4" t="s">
        <v>13</v>
      </c>
      <c r="F12" s="4" t="s">
        <v>13</v>
      </c>
      <c r="G12" s="8">
        <v>1310</v>
      </c>
    </row>
    <row r="13" spans="1:7" x14ac:dyDescent="0.35">
      <c r="A13" t="s">
        <v>92</v>
      </c>
      <c r="B13" s="8">
        <v>76775</v>
      </c>
      <c r="C13" s="8">
        <v>67500</v>
      </c>
      <c r="D13" s="8">
        <v>60995</v>
      </c>
      <c r="E13" s="4" t="s">
        <v>13</v>
      </c>
      <c r="F13" s="4" t="s">
        <v>13</v>
      </c>
      <c r="G13" s="8">
        <v>46920</v>
      </c>
    </row>
    <row r="14" spans="1:7" x14ac:dyDescent="0.35">
      <c r="A14" t="s">
        <v>93</v>
      </c>
      <c r="B14" s="4">
        <v>305</v>
      </c>
      <c r="C14" s="4">
        <v>350</v>
      </c>
      <c r="D14" s="4">
        <v>475</v>
      </c>
      <c r="E14" s="4" t="s">
        <v>13</v>
      </c>
      <c r="F14" s="4" t="s">
        <v>13</v>
      </c>
      <c r="G14" s="4">
        <v>305</v>
      </c>
    </row>
    <row r="15" spans="1:7" x14ac:dyDescent="0.35">
      <c r="A15" t="s">
        <v>94</v>
      </c>
      <c r="B15" s="8">
        <v>20615</v>
      </c>
      <c r="C15" s="8">
        <v>17130</v>
      </c>
      <c r="D15" s="8">
        <v>15335</v>
      </c>
      <c r="E15" s="4" t="s">
        <v>13</v>
      </c>
      <c r="F15" s="4" t="s">
        <v>13</v>
      </c>
      <c r="G15" s="8">
        <v>10850</v>
      </c>
    </row>
    <row r="16" spans="1:7" x14ac:dyDescent="0.35">
      <c r="A16" t="s">
        <v>95</v>
      </c>
      <c r="B16" s="8">
        <v>10965</v>
      </c>
      <c r="C16" s="8">
        <v>9325</v>
      </c>
      <c r="D16" s="8">
        <v>8450</v>
      </c>
      <c r="E16" s="4" t="s">
        <v>13</v>
      </c>
      <c r="F16" s="4" t="s">
        <v>13</v>
      </c>
      <c r="G16" s="8">
        <v>5875</v>
      </c>
    </row>
    <row r="17" spans="1:7" x14ac:dyDescent="0.35">
      <c r="A17" t="s">
        <v>96</v>
      </c>
      <c r="B17" s="4">
        <v>20</v>
      </c>
      <c r="C17" s="4">
        <v>10</v>
      </c>
      <c r="D17" s="4">
        <v>10</v>
      </c>
      <c r="E17" s="4" t="s">
        <v>13</v>
      </c>
      <c r="F17" s="4" t="s">
        <v>13</v>
      </c>
      <c r="G17" s="4">
        <v>20</v>
      </c>
    </row>
    <row r="18" spans="1:7" x14ac:dyDescent="0.35">
      <c r="A18" t="s">
        <v>97</v>
      </c>
      <c r="B18" s="4">
        <v>625</v>
      </c>
      <c r="C18" s="4">
        <v>585</v>
      </c>
      <c r="D18" s="4">
        <v>420</v>
      </c>
      <c r="E18" s="4" t="s">
        <v>13</v>
      </c>
      <c r="F18" s="4" t="s">
        <v>13</v>
      </c>
      <c r="G18" s="4">
        <v>450</v>
      </c>
    </row>
    <row r="19" spans="1:7" x14ac:dyDescent="0.35">
      <c r="A19" t="s">
        <v>98</v>
      </c>
      <c r="B19" s="4">
        <v>385</v>
      </c>
      <c r="C19" s="4">
        <v>325</v>
      </c>
      <c r="D19" s="4">
        <v>340</v>
      </c>
      <c r="E19" s="4" t="s">
        <v>13</v>
      </c>
      <c r="F19" s="4" t="s">
        <v>13</v>
      </c>
      <c r="G19" s="4">
        <v>390</v>
      </c>
    </row>
    <row r="20" spans="1:7" x14ac:dyDescent="0.35">
      <c r="A20" t="s">
        <v>99</v>
      </c>
      <c r="B20" s="4">
        <v>40</v>
      </c>
      <c r="C20" s="4">
        <v>35</v>
      </c>
      <c r="D20" s="4">
        <v>5</v>
      </c>
      <c r="E20" s="4" t="s">
        <v>13</v>
      </c>
      <c r="F20" s="4" t="s">
        <v>13</v>
      </c>
      <c r="G20" s="4">
        <v>35</v>
      </c>
    </row>
    <row r="21" spans="1:7" x14ac:dyDescent="0.35">
      <c r="A21" t="s">
        <v>100</v>
      </c>
      <c r="B21" s="4">
        <v>785</v>
      </c>
      <c r="C21" s="4">
        <v>790</v>
      </c>
      <c r="D21" s="4">
        <v>655</v>
      </c>
      <c r="E21" s="4" t="s">
        <v>13</v>
      </c>
      <c r="F21" s="4" t="s">
        <v>13</v>
      </c>
      <c r="G21" s="4">
        <v>525</v>
      </c>
    </row>
    <row r="22" spans="1:7" x14ac:dyDescent="0.35">
      <c r="A22" t="s">
        <v>101</v>
      </c>
      <c r="B22" s="8">
        <v>4665</v>
      </c>
      <c r="C22" s="8">
        <v>3910</v>
      </c>
      <c r="D22" s="8">
        <v>3390</v>
      </c>
      <c r="E22" s="4" t="s">
        <v>13</v>
      </c>
      <c r="F22" s="4" t="s">
        <v>13</v>
      </c>
      <c r="G22" s="8">
        <v>2300</v>
      </c>
    </row>
    <row r="23" spans="1:7" x14ac:dyDescent="0.35">
      <c r="A23" t="s">
        <v>102</v>
      </c>
      <c r="B23" s="8">
        <v>12780</v>
      </c>
      <c r="C23" s="8">
        <v>11610</v>
      </c>
      <c r="D23" s="8">
        <v>10745</v>
      </c>
      <c r="E23" s="4" t="s">
        <v>13</v>
      </c>
      <c r="F23" s="4" t="s">
        <v>13</v>
      </c>
      <c r="G23" s="8">
        <v>9885</v>
      </c>
    </row>
    <row r="24" spans="1:7" x14ac:dyDescent="0.35">
      <c r="A24" t="s">
        <v>103</v>
      </c>
      <c r="B24" s="4">
        <v>5</v>
      </c>
      <c r="C24" s="4" t="s">
        <v>23</v>
      </c>
      <c r="D24" s="4" t="s">
        <v>23</v>
      </c>
      <c r="E24" s="4" t="s">
        <v>13</v>
      </c>
      <c r="F24" s="4" t="s">
        <v>13</v>
      </c>
      <c r="G24" s="4">
        <v>35</v>
      </c>
    </row>
    <row r="25" spans="1:7" x14ac:dyDescent="0.35">
      <c r="A25" t="s">
        <v>104</v>
      </c>
      <c r="B25" s="8">
        <v>5660</v>
      </c>
      <c r="C25" s="8">
        <v>4295</v>
      </c>
      <c r="D25" s="8">
        <v>3710</v>
      </c>
      <c r="E25" s="4" t="s">
        <v>13</v>
      </c>
      <c r="F25" s="4" t="s">
        <v>13</v>
      </c>
      <c r="G25" s="8">
        <v>3080</v>
      </c>
    </row>
    <row r="26" spans="1:7" x14ac:dyDescent="0.35">
      <c r="A26" t="s">
        <v>105</v>
      </c>
      <c r="B26" s="8">
        <v>6215</v>
      </c>
      <c r="C26" s="8">
        <v>5780</v>
      </c>
      <c r="D26" s="8">
        <v>5560</v>
      </c>
      <c r="E26" s="4" t="s">
        <v>13</v>
      </c>
      <c r="F26" s="4" t="s">
        <v>13</v>
      </c>
      <c r="G26" s="8">
        <v>5820</v>
      </c>
    </row>
    <row r="27" spans="1:7" x14ac:dyDescent="0.35">
      <c r="A27" t="s">
        <v>106</v>
      </c>
      <c r="B27" s="8">
        <v>69180</v>
      </c>
      <c r="C27" s="8">
        <v>60355</v>
      </c>
      <c r="D27" s="8">
        <v>52650</v>
      </c>
      <c r="E27" s="4" t="s">
        <v>13</v>
      </c>
      <c r="F27" s="4" t="s">
        <v>13</v>
      </c>
      <c r="G27" s="8">
        <v>39045</v>
      </c>
    </row>
    <row r="28" spans="1:7" x14ac:dyDescent="0.35">
      <c r="A28" t="s">
        <v>107</v>
      </c>
      <c r="B28" s="4">
        <v>35</v>
      </c>
      <c r="C28" s="4">
        <v>50</v>
      </c>
      <c r="D28" s="4">
        <v>40</v>
      </c>
      <c r="E28" s="4" t="s">
        <v>13</v>
      </c>
      <c r="F28" s="4" t="s">
        <v>13</v>
      </c>
      <c r="G28" s="4">
        <v>35</v>
      </c>
    </row>
    <row r="29" spans="1:7" x14ac:dyDescent="0.35">
      <c r="A29" t="s">
        <v>108</v>
      </c>
      <c r="B29" s="8">
        <v>3675</v>
      </c>
      <c r="C29" s="8">
        <v>3065</v>
      </c>
      <c r="D29" s="8">
        <v>2670</v>
      </c>
      <c r="E29" s="4" t="s">
        <v>13</v>
      </c>
      <c r="F29" s="4" t="s">
        <v>13</v>
      </c>
      <c r="G29" s="8">
        <v>1920</v>
      </c>
    </row>
    <row r="30" spans="1:7" x14ac:dyDescent="0.35">
      <c r="A30" t="s">
        <v>109</v>
      </c>
      <c r="B30" s="4">
        <v>490</v>
      </c>
      <c r="C30" s="4">
        <v>420</v>
      </c>
      <c r="D30" s="4">
        <v>440</v>
      </c>
      <c r="E30" s="4" t="s">
        <v>13</v>
      </c>
      <c r="F30" s="4" t="s">
        <v>13</v>
      </c>
      <c r="G30" s="4">
        <v>565</v>
      </c>
    </row>
    <row r="31" spans="1:7" x14ac:dyDescent="0.35">
      <c r="A31" t="s">
        <v>110</v>
      </c>
      <c r="B31" s="4">
        <v>235</v>
      </c>
      <c r="C31" s="4">
        <v>215</v>
      </c>
      <c r="D31" s="4">
        <v>290</v>
      </c>
      <c r="E31" s="4" t="s">
        <v>13</v>
      </c>
      <c r="F31" s="4" t="s">
        <v>13</v>
      </c>
      <c r="G31" s="4">
        <v>375</v>
      </c>
    </row>
    <row r="32" spans="1:7" x14ac:dyDescent="0.35">
      <c r="A32" t="s">
        <v>83</v>
      </c>
      <c r="B32" s="8">
        <v>4195</v>
      </c>
      <c r="C32" s="8">
        <v>3610</v>
      </c>
      <c r="D32" s="8">
        <v>3080</v>
      </c>
      <c r="E32" s="4" t="s">
        <v>13</v>
      </c>
      <c r="F32" s="4" t="s">
        <v>13</v>
      </c>
      <c r="G32" s="8">
        <v>1870</v>
      </c>
    </row>
    <row r="33" spans="1:7" x14ac:dyDescent="0.35">
      <c r="A33" s="6" t="s">
        <v>71</v>
      </c>
      <c r="B33" s="9">
        <v>244105</v>
      </c>
      <c r="C33" s="9">
        <v>210915</v>
      </c>
      <c r="D33" s="9">
        <v>187000</v>
      </c>
      <c r="E33" s="5" t="s">
        <v>13</v>
      </c>
      <c r="F33" s="5" t="s">
        <v>13</v>
      </c>
      <c r="G33" s="9">
        <v>142120</v>
      </c>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1"/>
  <sheetViews>
    <sheetView workbookViewId="0"/>
  </sheetViews>
  <sheetFormatPr defaultColWidth="10.84375" defaultRowHeight="15.5" x14ac:dyDescent="0.35"/>
  <cols>
    <col min="1" max="1" width="39.69140625" customWidth="1"/>
    <col min="2" max="2" width="8.69140625" customWidth="1"/>
    <col min="3" max="4" width="7.69140625" customWidth="1"/>
    <col min="5" max="6" width="5.69140625" customWidth="1"/>
    <col min="7" max="7" width="7.69140625" customWidth="1"/>
  </cols>
  <sheetData>
    <row r="1" spans="1:7" s="15" customFormat="1" ht="30" customHeight="1" x14ac:dyDescent="0.35">
      <c r="A1" s="15" t="s">
        <v>172</v>
      </c>
    </row>
    <row r="2" spans="1:7" x14ac:dyDescent="0.35">
      <c r="A2" s="12" t="s">
        <v>177</v>
      </c>
    </row>
    <row r="3" spans="1:7" x14ac:dyDescent="0.35">
      <c r="A3" t="s">
        <v>151</v>
      </c>
    </row>
    <row r="4" spans="1:7" x14ac:dyDescent="0.35">
      <c r="A4" s="3" t="s">
        <v>111</v>
      </c>
      <c r="B4" s="3" t="s">
        <v>6</v>
      </c>
      <c r="C4" s="3" t="s">
        <v>7</v>
      </c>
      <c r="D4" s="3" t="s">
        <v>8</v>
      </c>
      <c r="E4" s="3" t="s">
        <v>9</v>
      </c>
      <c r="F4" s="3" t="s">
        <v>10</v>
      </c>
      <c r="G4" s="3" t="s">
        <v>11</v>
      </c>
    </row>
    <row r="5" spans="1:7" x14ac:dyDescent="0.35">
      <c r="A5" t="s">
        <v>112</v>
      </c>
      <c r="B5" s="8">
        <v>95130</v>
      </c>
      <c r="C5" s="8">
        <v>82845</v>
      </c>
      <c r="D5" s="8">
        <v>72785</v>
      </c>
      <c r="E5" s="4" t="s">
        <v>13</v>
      </c>
      <c r="F5" s="4" t="s">
        <v>13</v>
      </c>
      <c r="G5" s="8">
        <v>54200</v>
      </c>
    </row>
    <row r="6" spans="1:7" x14ac:dyDescent="0.35">
      <c r="A6" t="s">
        <v>113</v>
      </c>
      <c r="B6" s="4">
        <v>100</v>
      </c>
      <c r="C6" s="4">
        <v>70</v>
      </c>
      <c r="D6" s="4">
        <v>60</v>
      </c>
      <c r="E6" s="4" t="s">
        <v>13</v>
      </c>
      <c r="F6" s="4" t="s">
        <v>13</v>
      </c>
      <c r="G6" s="4">
        <v>35</v>
      </c>
    </row>
    <row r="7" spans="1:7" x14ac:dyDescent="0.35">
      <c r="A7" t="s">
        <v>114</v>
      </c>
      <c r="B7" s="4">
        <v>990</v>
      </c>
      <c r="C7" s="8">
        <v>1090</v>
      </c>
      <c r="D7" s="8">
        <v>1015</v>
      </c>
      <c r="E7" s="4" t="s">
        <v>13</v>
      </c>
      <c r="F7" s="4" t="s">
        <v>13</v>
      </c>
      <c r="G7" s="8">
        <v>1535</v>
      </c>
    </row>
    <row r="8" spans="1:7" x14ac:dyDescent="0.35">
      <c r="A8" t="s">
        <v>115</v>
      </c>
      <c r="B8" s="8">
        <v>8335</v>
      </c>
      <c r="C8" s="8">
        <v>7795</v>
      </c>
      <c r="D8" s="8">
        <v>7560</v>
      </c>
      <c r="E8" s="4" t="s">
        <v>13</v>
      </c>
      <c r="F8" s="4" t="s">
        <v>13</v>
      </c>
      <c r="G8" s="8">
        <v>6710</v>
      </c>
    </row>
    <row r="9" spans="1:7" x14ac:dyDescent="0.35">
      <c r="A9" t="s">
        <v>116</v>
      </c>
      <c r="B9" s="4">
        <v>50</v>
      </c>
      <c r="C9" s="4">
        <v>35</v>
      </c>
      <c r="D9" s="4">
        <v>15</v>
      </c>
      <c r="E9" s="4" t="s">
        <v>13</v>
      </c>
      <c r="F9" s="4" t="s">
        <v>13</v>
      </c>
      <c r="G9" s="4">
        <v>10</v>
      </c>
    </row>
    <row r="10" spans="1:7" x14ac:dyDescent="0.35">
      <c r="A10" t="s">
        <v>117</v>
      </c>
      <c r="B10" s="4">
        <v>85</v>
      </c>
      <c r="C10" s="4">
        <v>50</v>
      </c>
      <c r="D10" s="4">
        <v>55</v>
      </c>
      <c r="E10" s="4" t="s">
        <v>13</v>
      </c>
      <c r="F10" s="4" t="s">
        <v>13</v>
      </c>
      <c r="G10" s="4">
        <v>20</v>
      </c>
    </row>
    <row r="11" spans="1:7" x14ac:dyDescent="0.35">
      <c r="A11" s="6" t="s">
        <v>71</v>
      </c>
      <c r="B11" s="9">
        <v>104695</v>
      </c>
      <c r="C11" s="9">
        <v>91880</v>
      </c>
      <c r="D11" s="9">
        <v>81490</v>
      </c>
      <c r="E11" s="5" t="s">
        <v>13</v>
      </c>
      <c r="F11" s="5" t="s">
        <v>13</v>
      </c>
      <c r="G11" s="9">
        <v>62505</v>
      </c>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7"/>
  <sheetViews>
    <sheetView workbookViewId="0"/>
  </sheetViews>
  <sheetFormatPr defaultColWidth="10.84375" defaultRowHeight="15.5" x14ac:dyDescent="0.35"/>
  <cols>
    <col min="1" max="1" width="51.69140625" customWidth="1"/>
    <col min="2" max="4" width="7.69140625" customWidth="1"/>
    <col min="5" max="6" width="5.69140625" customWidth="1"/>
    <col min="7" max="7" width="7.69140625" customWidth="1"/>
  </cols>
  <sheetData>
    <row r="1" spans="1:7" s="15" customFormat="1" ht="30" customHeight="1" x14ac:dyDescent="0.35">
      <c r="A1" s="15" t="s">
        <v>173</v>
      </c>
    </row>
    <row r="2" spans="1:7" x14ac:dyDescent="0.35">
      <c r="A2" s="12" t="s">
        <v>177</v>
      </c>
    </row>
    <row r="3" spans="1:7" x14ac:dyDescent="0.35">
      <c r="A3" t="s">
        <v>151</v>
      </c>
    </row>
    <row r="4" spans="1:7" x14ac:dyDescent="0.35">
      <c r="A4" s="3" t="s">
        <v>118</v>
      </c>
      <c r="B4" s="3" t="s">
        <v>6</v>
      </c>
      <c r="C4" s="3" t="s">
        <v>7</v>
      </c>
      <c r="D4" s="3" t="s">
        <v>8</v>
      </c>
      <c r="E4" s="3" t="s">
        <v>9</v>
      </c>
      <c r="F4" s="3" t="s">
        <v>10</v>
      </c>
      <c r="G4" s="3" t="s">
        <v>11</v>
      </c>
    </row>
    <row r="5" spans="1:7" x14ac:dyDescent="0.35">
      <c r="A5" t="s">
        <v>119</v>
      </c>
      <c r="B5" s="8">
        <v>2620</v>
      </c>
      <c r="C5" s="8">
        <v>1970</v>
      </c>
      <c r="D5" s="8">
        <v>1725</v>
      </c>
      <c r="E5" s="4" t="s">
        <v>13</v>
      </c>
      <c r="F5" s="4" t="s">
        <v>13</v>
      </c>
      <c r="G5" s="8">
        <v>1295</v>
      </c>
    </row>
    <row r="6" spans="1:7" x14ac:dyDescent="0.35">
      <c r="A6" t="s">
        <v>120</v>
      </c>
      <c r="B6" s="8">
        <v>5510</v>
      </c>
      <c r="C6" s="8">
        <v>5065</v>
      </c>
      <c r="D6" s="8">
        <v>5130</v>
      </c>
      <c r="E6" s="4" t="s">
        <v>13</v>
      </c>
      <c r="F6" s="4" t="s">
        <v>13</v>
      </c>
      <c r="G6" s="8">
        <v>3735</v>
      </c>
    </row>
    <row r="7" spans="1:7" x14ac:dyDescent="0.35">
      <c r="A7" t="s">
        <v>121</v>
      </c>
      <c r="B7" s="8">
        <v>1835</v>
      </c>
      <c r="C7" s="8">
        <v>1460</v>
      </c>
      <c r="D7" s="8">
        <v>1520</v>
      </c>
      <c r="E7" s="4" t="s">
        <v>13</v>
      </c>
      <c r="F7" s="4" t="s">
        <v>13</v>
      </c>
      <c r="G7" s="8">
        <v>1070</v>
      </c>
    </row>
    <row r="8" spans="1:7" x14ac:dyDescent="0.35">
      <c r="A8" t="s">
        <v>122</v>
      </c>
      <c r="B8" s="8">
        <v>1685</v>
      </c>
      <c r="C8" s="8">
        <v>1510</v>
      </c>
      <c r="D8" s="8">
        <v>1375</v>
      </c>
      <c r="E8" s="4" t="s">
        <v>13</v>
      </c>
      <c r="F8" s="4" t="s">
        <v>13</v>
      </c>
      <c r="G8" s="4">
        <v>945</v>
      </c>
    </row>
    <row r="9" spans="1:7" x14ac:dyDescent="0.35">
      <c r="A9" t="s">
        <v>123</v>
      </c>
      <c r="B9" s="8">
        <v>7310</v>
      </c>
      <c r="C9" s="8">
        <v>6160</v>
      </c>
      <c r="D9" s="8">
        <v>5210</v>
      </c>
      <c r="E9" s="4" t="s">
        <v>13</v>
      </c>
      <c r="F9" s="4" t="s">
        <v>13</v>
      </c>
      <c r="G9" s="8">
        <v>3445</v>
      </c>
    </row>
    <row r="10" spans="1:7" x14ac:dyDescent="0.35">
      <c r="A10" t="s">
        <v>124</v>
      </c>
      <c r="B10" s="4">
        <v>690</v>
      </c>
      <c r="C10" s="4">
        <v>785</v>
      </c>
      <c r="D10" s="4">
        <v>770</v>
      </c>
      <c r="E10" s="4" t="s">
        <v>13</v>
      </c>
      <c r="F10" s="4" t="s">
        <v>13</v>
      </c>
      <c r="G10" s="4">
        <v>695</v>
      </c>
    </row>
    <row r="11" spans="1:7" x14ac:dyDescent="0.35">
      <c r="A11" t="s">
        <v>125</v>
      </c>
      <c r="B11" s="4">
        <v>465</v>
      </c>
      <c r="C11" s="4">
        <v>290</v>
      </c>
      <c r="D11" s="4">
        <v>180</v>
      </c>
      <c r="E11" s="4" t="s">
        <v>13</v>
      </c>
      <c r="F11" s="4" t="s">
        <v>13</v>
      </c>
      <c r="G11" s="4">
        <v>150</v>
      </c>
    </row>
    <row r="12" spans="1:7" x14ac:dyDescent="0.35">
      <c r="A12" t="s">
        <v>126</v>
      </c>
      <c r="B12" s="8">
        <v>2820</v>
      </c>
      <c r="C12" s="8">
        <v>2280</v>
      </c>
      <c r="D12" s="8">
        <v>2065</v>
      </c>
      <c r="E12" s="4" t="s">
        <v>13</v>
      </c>
      <c r="F12" s="4" t="s">
        <v>13</v>
      </c>
      <c r="G12" s="8">
        <v>1365</v>
      </c>
    </row>
    <row r="13" spans="1:7" x14ac:dyDescent="0.35">
      <c r="A13" t="s">
        <v>127</v>
      </c>
      <c r="B13" s="8">
        <v>1950</v>
      </c>
      <c r="C13" s="8">
        <v>1745</v>
      </c>
      <c r="D13" s="8">
        <v>1415</v>
      </c>
      <c r="E13" s="4" t="s">
        <v>13</v>
      </c>
      <c r="F13" s="4" t="s">
        <v>13</v>
      </c>
      <c r="G13" s="4">
        <v>920</v>
      </c>
    </row>
    <row r="14" spans="1:7" x14ac:dyDescent="0.35">
      <c r="A14" t="s">
        <v>128</v>
      </c>
      <c r="B14" s="8">
        <v>1880</v>
      </c>
      <c r="C14" s="8">
        <v>1665</v>
      </c>
      <c r="D14" s="8">
        <v>1275</v>
      </c>
      <c r="E14" s="4" t="s">
        <v>13</v>
      </c>
      <c r="F14" s="4" t="s">
        <v>13</v>
      </c>
      <c r="G14" s="8">
        <v>1005</v>
      </c>
    </row>
    <row r="15" spans="1:7" x14ac:dyDescent="0.35">
      <c r="A15" t="s">
        <v>129</v>
      </c>
      <c r="B15" s="8">
        <v>3050</v>
      </c>
      <c r="C15" s="8">
        <v>2705</v>
      </c>
      <c r="D15" s="8">
        <v>2095</v>
      </c>
      <c r="E15" s="4" t="s">
        <v>13</v>
      </c>
      <c r="F15" s="4" t="s">
        <v>13</v>
      </c>
      <c r="G15" s="8">
        <v>2010</v>
      </c>
    </row>
    <row r="16" spans="1:7" x14ac:dyDescent="0.35">
      <c r="A16" t="s">
        <v>130</v>
      </c>
      <c r="B16" s="8">
        <v>2140</v>
      </c>
      <c r="C16" s="8">
        <v>1915</v>
      </c>
      <c r="D16" s="8">
        <v>1780</v>
      </c>
      <c r="E16" s="4" t="s">
        <v>13</v>
      </c>
      <c r="F16" s="4" t="s">
        <v>13</v>
      </c>
      <c r="G16" s="8">
        <v>1225</v>
      </c>
    </row>
    <row r="17" spans="1:7" x14ac:dyDescent="0.35">
      <c r="A17" t="s">
        <v>131</v>
      </c>
      <c r="B17" s="8">
        <v>3305</v>
      </c>
      <c r="C17" s="8">
        <v>3085</v>
      </c>
      <c r="D17" s="8">
        <v>2915</v>
      </c>
      <c r="E17" s="4" t="s">
        <v>13</v>
      </c>
      <c r="F17" s="4" t="s">
        <v>13</v>
      </c>
      <c r="G17" s="8">
        <v>2910</v>
      </c>
    </row>
    <row r="18" spans="1:7" x14ac:dyDescent="0.35">
      <c r="A18" t="s">
        <v>132</v>
      </c>
      <c r="B18" s="8">
        <v>2615</v>
      </c>
      <c r="C18" s="8">
        <v>2450</v>
      </c>
      <c r="D18" s="8">
        <v>1950</v>
      </c>
      <c r="E18" s="4" t="s">
        <v>13</v>
      </c>
      <c r="F18" s="4" t="s">
        <v>13</v>
      </c>
      <c r="G18" s="8">
        <v>1540</v>
      </c>
    </row>
    <row r="19" spans="1:7" x14ac:dyDescent="0.35">
      <c r="A19" t="s">
        <v>133</v>
      </c>
      <c r="B19" s="8">
        <v>7155</v>
      </c>
      <c r="C19" s="8">
        <v>6090</v>
      </c>
      <c r="D19" s="8">
        <v>5545</v>
      </c>
      <c r="E19" s="4" t="s">
        <v>13</v>
      </c>
      <c r="F19" s="4" t="s">
        <v>13</v>
      </c>
      <c r="G19" s="8">
        <v>3970</v>
      </c>
    </row>
    <row r="20" spans="1:7" x14ac:dyDescent="0.35">
      <c r="A20" t="s">
        <v>134</v>
      </c>
      <c r="B20" s="8">
        <v>4765</v>
      </c>
      <c r="C20" s="8">
        <v>4000</v>
      </c>
      <c r="D20" s="8">
        <v>3665</v>
      </c>
      <c r="E20" s="4" t="s">
        <v>13</v>
      </c>
      <c r="F20" s="4" t="s">
        <v>13</v>
      </c>
      <c r="G20" s="8">
        <v>3105</v>
      </c>
    </row>
    <row r="21" spans="1:7" x14ac:dyDescent="0.35">
      <c r="A21" t="s">
        <v>135</v>
      </c>
      <c r="B21" s="8">
        <v>1800</v>
      </c>
      <c r="C21" s="8">
        <v>1450</v>
      </c>
      <c r="D21" s="8">
        <v>1395</v>
      </c>
      <c r="E21" s="4" t="s">
        <v>13</v>
      </c>
      <c r="F21" s="4" t="s">
        <v>13</v>
      </c>
      <c r="G21" s="8">
        <v>1105</v>
      </c>
    </row>
    <row r="22" spans="1:7" x14ac:dyDescent="0.35">
      <c r="A22" t="s">
        <v>136</v>
      </c>
      <c r="B22" s="8">
        <v>2110</v>
      </c>
      <c r="C22" s="8">
        <v>2050</v>
      </c>
      <c r="D22" s="8">
        <v>1905</v>
      </c>
      <c r="E22" s="4" t="s">
        <v>13</v>
      </c>
      <c r="F22" s="4" t="s">
        <v>13</v>
      </c>
      <c r="G22" s="8">
        <v>1185</v>
      </c>
    </row>
    <row r="23" spans="1:7" x14ac:dyDescent="0.35">
      <c r="A23" t="s">
        <v>137</v>
      </c>
      <c r="B23" s="8">
        <v>2215</v>
      </c>
      <c r="C23" s="8">
        <v>1975</v>
      </c>
      <c r="D23" s="8">
        <v>1715</v>
      </c>
      <c r="E23" s="4" t="s">
        <v>13</v>
      </c>
      <c r="F23" s="4" t="s">
        <v>13</v>
      </c>
      <c r="G23" s="8">
        <v>1425</v>
      </c>
    </row>
    <row r="24" spans="1:7" x14ac:dyDescent="0.35">
      <c r="A24" t="s">
        <v>138</v>
      </c>
      <c r="B24" s="8">
        <v>4750</v>
      </c>
      <c r="C24" s="8">
        <v>3710</v>
      </c>
      <c r="D24" s="8">
        <v>2800</v>
      </c>
      <c r="E24" s="4" t="s">
        <v>13</v>
      </c>
      <c r="F24" s="4" t="s">
        <v>13</v>
      </c>
      <c r="G24" s="8">
        <v>2305</v>
      </c>
    </row>
    <row r="25" spans="1:7" x14ac:dyDescent="0.35">
      <c r="A25" t="s">
        <v>139</v>
      </c>
      <c r="B25" s="4">
        <v>805</v>
      </c>
      <c r="C25" s="4">
        <v>730</v>
      </c>
      <c r="D25" s="4">
        <v>645</v>
      </c>
      <c r="E25" s="4" t="s">
        <v>13</v>
      </c>
      <c r="F25" s="4" t="s">
        <v>13</v>
      </c>
      <c r="G25" s="4">
        <v>440</v>
      </c>
    </row>
    <row r="26" spans="1:7" x14ac:dyDescent="0.35">
      <c r="A26" t="s">
        <v>140</v>
      </c>
      <c r="B26" s="8">
        <v>2950</v>
      </c>
      <c r="C26" s="8">
        <v>2535</v>
      </c>
      <c r="D26" s="8">
        <v>2180</v>
      </c>
      <c r="E26" s="4" t="s">
        <v>13</v>
      </c>
      <c r="F26" s="4" t="s">
        <v>13</v>
      </c>
      <c r="G26" s="8">
        <v>1595</v>
      </c>
    </row>
    <row r="27" spans="1:7" x14ac:dyDescent="0.35">
      <c r="A27" t="s">
        <v>141</v>
      </c>
      <c r="B27" s="8">
        <v>2710</v>
      </c>
      <c r="C27" s="8">
        <v>2565</v>
      </c>
      <c r="D27" s="8">
        <v>2175</v>
      </c>
      <c r="E27" s="4" t="s">
        <v>13</v>
      </c>
      <c r="F27" s="4" t="s">
        <v>13</v>
      </c>
      <c r="G27" s="8">
        <v>1575</v>
      </c>
    </row>
    <row r="28" spans="1:7" x14ac:dyDescent="0.35">
      <c r="A28" t="s">
        <v>142</v>
      </c>
      <c r="B28" s="8">
        <v>2475</v>
      </c>
      <c r="C28" s="8">
        <v>1915</v>
      </c>
      <c r="D28" s="8">
        <v>1660</v>
      </c>
      <c r="E28" s="4" t="s">
        <v>13</v>
      </c>
      <c r="F28" s="4" t="s">
        <v>13</v>
      </c>
      <c r="G28" s="4">
        <v>990</v>
      </c>
    </row>
    <row r="29" spans="1:7" x14ac:dyDescent="0.35">
      <c r="A29" t="s">
        <v>143</v>
      </c>
      <c r="B29" s="4">
        <v>520</v>
      </c>
      <c r="C29" s="4">
        <v>480</v>
      </c>
      <c r="D29" s="4">
        <v>500</v>
      </c>
      <c r="E29" s="4" t="s">
        <v>13</v>
      </c>
      <c r="F29" s="4" t="s">
        <v>13</v>
      </c>
      <c r="G29" s="4">
        <v>340</v>
      </c>
    </row>
    <row r="30" spans="1:7" x14ac:dyDescent="0.35">
      <c r="A30" t="s">
        <v>144</v>
      </c>
      <c r="B30" s="8">
        <v>2355</v>
      </c>
      <c r="C30" s="8">
        <v>2140</v>
      </c>
      <c r="D30" s="8">
        <v>2055</v>
      </c>
      <c r="E30" s="4" t="s">
        <v>13</v>
      </c>
      <c r="F30" s="4" t="s">
        <v>13</v>
      </c>
      <c r="G30" s="8">
        <v>1815</v>
      </c>
    </row>
    <row r="31" spans="1:7" x14ac:dyDescent="0.35">
      <c r="A31" t="s">
        <v>145</v>
      </c>
      <c r="B31" s="8">
        <v>5355</v>
      </c>
      <c r="C31" s="8">
        <v>4705</v>
      </c>
      <c r="D31" s="8">
        <v>4265</v>
      </c>
      <c r="E31" s="4" t="s">
        <v>13</v>
      </c>
      <c r="F31" s="4" t="s">
        <v>13</v>
      </c>
      <c r="G31" s="8">
        <v>2740</v>
      </c>
    </row>
    <row r="32" spans="1:7" x14ac:dyDescent="0.35">
      <c r="A32" t="s">
        <v>146</v>
      </c>
      <c r="B32" s="8">
        <v>2290</v>
      </c>
      <c r="C32" s="8">
        <v>2055</v>
      </c>
      <c r="D32" s="8">
        <v>1600</v>
      </c>
      <c r="E32" s="4" t="s">
        <v>13</v>
      </c>
      <c r="F32" s="4" t="s">
        <v>13</v>
      </c>
      <c r="G32" s="8">
        <v>1610</v>
      </c>
    </row>
    <row r="33" spans="1:7" x14ac:dyDescent="0.35">
      <c r="A33" t="s">
        <v>147</v>
      </c>
      <c r="B33" s="8">
        <v>7560</v>
      </c>
      <c r="C33" s="8">
        <v>7075</v>
      </c>
      <c r="D33" s="8">
        <v>6020</v>
      </c>
      <c r="E33" s="4" t="s">
        <v>13</v>
      </c>
      <c r="F33" s="4" t="s">
        <v>13</v>
      </c>
      <c r="G33" s="8">
        <v>4125</v>
      </c>
    </row>
    <row r="34" spans="1:7" x14ac:dyDescent="0.35">
      <c r="A34" t="s">
        <v>148</v>
      </c>
      <c r="B34" s="8">
        <v>1720</v>
      </c>
      <c r="C34" s="8">
        <v>1435</v>
      </c>
      <c r="D34" s="8">
        <v>1095</v>
      </c>
      <c r="E34" s="4" t="s">
        <v>13</v>
      </c>
      <c r="F34" s="4" t="s">
        <v>13</v>
      </c>
      <c r="G34" s="4">
        <v>680</v>
      </c>
    </row>
    <row r="35" spans="1:7" x14ac:dyDescent="0.35">
      <c r="A35" t="s">
        <v>149</v>
      </c>
      <c r="B35" s="8">
        <v>1260</v>
      </c>
      <c r="C35" s="8">
        <v>1150</v>
      </c>
      <c r="D35" s="4">
        <v>915</v>
      </c>
      <c r="E35" s="4" t="s">
        <v>13</v>
      </c>
      <c r="F35" s="4" t="s">
        <v>13</v>
      </c>
      <c r="G35" s="4">
        <v>720</v>
      </c>
    </row>
    <row r="36" spans="1:7" x14ac:dyDescent="0.35">
      <c r="A36" t="s">
        <v>150</v>
      </c>
      <c r="B36" s="8">
        <v>4560</v>
      </c>
      <c r="C36" s="8">
        <v>3770</v>
      </c>
      <c r="D36" s="8">
        <v>3300</v>
      </c>
      <c r="E36" s="4" t="s">
        <v>13</v>
      </c>
      <c r="F36" s="4" t="s">
        <v>13</v>
      </c>
      <c r="G36" s="8">
        <v>2200</v>
      </c>
    </row>
    <row r="37" spans="1:7" x14ac:dyDescent="0.35">
      <c r="A37" s="6" t="s">
        <v>71</v>
      </c>
      <c r="B37" s="9">
        <v>95230</v>
      </c>
      <c r="C37" s="9">
        <v>82915</v>
      </c>
      <c r="D37" s="9">
        <v>72845</v>
      </c>
      <c r="E37" s="5" t="s">
        <v>13</v>
      </c>
      <c r="F37" s="5" t="s">
        <v>13</v>
      </c>
      <c r="G37" s="9">
        <v>54240</v>
      </c>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4"/>
  <sheetViews>
    <sheetView workbookViewId="0"/>
  </sheetViews>
  <sheetFormatPr defaultColWidth="10.84375" defaultRowHeight="15.5" x14ac:dyDescent="0.35"/>
  <cols>
    <col min="1" max="1" width="13.69140625" customWidth="1"/>
    <col min="2" max="2" width="95.69140625" style="1" customWidth="1"/>
  </cols>
  <sheetData>
    <row r="1" spans="1:2" s="15" customFormat="1" ht="30" customHeight="1" x14ac:dyDescent="0.35">
      <c r="A1" s="15" t="s">
        <v>174</v>
      </c>
    </row>
    <row r="2" spans="1:2" x14ac:dyDescent="0.35">
      <c r="A2" s="12" t="s">
        <v>177</v>
      </c>
    </row>
    <row r="3" spans="1:2" x14ac:dyDescent="0.35">
      <c r="A3" s="3" t="s">
        <v>152</v>
      </c>
      <c r="B3" s="7" t="s">
        <v>153</v>
      </c>
    </row>
    <row r="4" spans="1:2" ht="46.5" x14ac:dyDescent="0.35">
      <c r="A4" s="10" t="s">
        <v>154</v>
      </c>
      <c r="B4" s="13" t="s">
        <v>155</v>
      </c>
    </row>
    <row r="5" spans="1:2" x14ac:dyDescent="0.35">
      <c r="A5" s="10" t="s">
        <v>156</v>
      </c>
      <c r="B5" s="13" t="s">
        <v>178</v>
      </c>
    </row>
    <row r="6" spans="1:2" x14ac:dyDescent="0.35">
      <c r="A6" s="10" t="s">
        <v>157</v>
      </c>
      <c r="B6" s="13" t="s">
        <v>179</v>
      </c>
    </row>
    <row r="7" spans="1:2" ht="31" x14ac:dyDescent="0.35">
      <c r="A7" s="10" t="s">
        <v>158</v>
      </c>
      <c r="B7" s="13" t="s">
        <v>180</v>
      </c>
    </row>
    <row r="8" spans="1:2" ht="18" customHeight="1" x14ac:dyDescent="0.35">
      <c r="A8" s="10" t="s">
        <v>159</v>
      </c>
      <c r="B8" s="13" t="s">
        <v>181</v>
      </c>
    </row>
    <row r="9" spans="1:2" ht="31" x14ac:dyDescent="0.35">
      <c r="A9" s="10" t="s">
        <v>160</v>
      </c>
      <c r="B9" s="13" t="s">
        <v>182</v>
      </c>
    </row>
    <row r="10" spans="1:2" ht="31" x14ac:dyDescent="0.35">
      <c r="A10" s="10" t="s">
        <v>161</v>
      </c>
      <c r="B10" s="13" t="s">
        <v>183</v>
      </c>
    </row>
    <row r="11" spans="1:2" ht="31" x14ac:dyDescent="0.35">
      <c r="A11" s="10" t="s">
        <v>162</v>
      </c>
      <c r="B11" s="13" t="s">
        <v>163</v>
      </c>
    </row>
    <row r="12" spans="1:2" x14ac:dyDescent="0.35">
      <c r="A12" s="10" t="s">
        <v>164</v>
      </c>
      <c r="B12" s="14" t="str">
        <f>HYPERLINK("https://www.sqa.org.uk/sqa/111111.html", "Refer to the background information document for additional information.")</f>
        <v>Refer to the background information document for additional information.</v>
      </c>
    </row>
    <row r="13" spans="1:2" ht="31" x14ac:dyDescent="0.35">
      <c r="A13" s="10" t="s">
        <v>165</v>
      </c>
      <c r="B13" s="14" t="str">
        <f>HYPERLINK("https://www.sqa.org.uk/sqa/74922.html", "Further information on assessment arrangement types can be found in the document called Assessment Arrangements Explained: Information for centres.")</f>
        <v>Further information on assessment arrangement types can be found in the document called Assessment Arrangements Explained: Information for centres.</v>
      </c>
    </row>
    <row r="14" spans="1:2" ht="31" x14ac:dyDescent="0.35">
      <c r="A14" s="10" t="s">
        <v>166</v>
      </c>
      <c r="B14" s="13" t="s">
        <v>175</v>
      </c>
    </row>
  </sheetData>
  <pageMargins left="0.7" right="0.7" top="0.75" bottom="0.75" header="0.3" footer="0.3"/>
  <pageSetup paperSize="9" orientation="portrait" horizontalDpi="300" verticalDpi="3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Table_1</vt:lpstr>
      <vt:lpstr>Table_2.1</vt:lpstr>
      <vt:lpstr>Table_2.2</vt:lpstr>
      <vt:lpstr>Table_2.3</vt:lpstr>
      <vt:lpstr>Table_3</vt:lpstr>
      <vt:lpstr>Table_4</vt:lpstr>
      <vt:lpstr>Table_5</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2024-07-11T11:25:56Z</dcterms:created>
  <dcterms:modified xsi:type="dcterms:W3CDTF">2024-07-29T09:52:02Z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