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441" documentId="13_ncr:1_{4E655DA3-6644-44D5-B8A3-390376DF86AC}" xr6:coauthVersionLast="47" xr6:coauthVersionMax="47" xr10:uidLastSave="{C0481EC8-6A01-454A-85AF-1F4840E14893}"/>
  <bookViews>
    <workbookView xWindow="-108" yWindow="-108" windowWidth="23256" windowHeight="12456" tabRatio="853" firstSheet="1" activeTab="2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docking" sheetId="14" r:id="rId6"/>
    <sheet name="tasks" sheetId="3" r:id="rId7"/>
    <sheet name="spare_parts" sheetId="7" r:id="rId8"/>
    <sheet name="task_compatibility" sheetId="4" r:id="rId9"/>
    <sheet name="capacity_base_vessels" sheetId="6" r:id="rId10"/>
    <sheet name="holding_costs" sheetId="8" r:id="rId11"/>
    <sheet name="spare_parts_required" sheetId="9" r:id="rId12"/>
    <sheet name="max_capacity" sheetId="10" r:id="rId13"/>
    <sheet name="reorder_level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2" i="13" a="1"/>
  <c r="A2" i="13" s="1"/>
  <c r="A2" i="12" a="1"/>
  <c r="A2" i="12" s="1"/>
  <c r="B1" i="11" s="1" a="1"/>
  <c r="B1" i="11" s="1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<sst xmlns="http://schemas.openxmlformats.org/spreadsheetml/2006/main" count="54" uniqueCount="40">
  <si>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B1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</si>
  <si>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</si>
  <si>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</si>
  <si>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</si>
  <si>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</si>
  <si>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</si>
  <si>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</si>
  <si>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</si>
  <si>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</si>
  <si>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</si>
  <si>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</si>
  <si>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</si>
  <si>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</si>
  <si>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</si>
  <si>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</si>
  <si>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</si>
  <si>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</si>
  <si>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</si>
  <si>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</si>
  <si>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</si>
  <si>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</si>
  <si>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</si>
  <si>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</si>
  <si>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</si>
  <si>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</si>
  <si>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</si>
  <si>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</si>
  <si>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</si>
  <si>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</si>
  <si>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</si>
  <si>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</si>
  <si>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</si>
  <si>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initial_inventory</t>
  </si>
  <si>
    <t>V2</t>
  </si>
  <si>
    <t>V3</t>
  </si>
  <si>
    <t>V5</t>
  </si>
  <si>
    <t>M2</t>
  </si>
  <si>
    <t>M3</t>
  </si>
  <si>
    <t>M4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</si>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</sst>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F2"/>
  <sheetViews>
    <sheetView workbookViewId="0">
      <selection activeCell="F7" sqref="F7"/>
    </sheetView>
  </sheetViews>
  <sheetFormatPr defaultRowHeight="14.4" x14ac:dyDescent="0.3"/>
  <cols>
    <col min="1" max="2" width="14.5546875" bestFit="1" customWidth="1"/>
    <col min="3" max="3" width="12.6640625" bestFit="1" customWidth="1"/>
    <col min="4" max="4" width="20.33203125" bestFit="1" customWidth="1"/>
    <col min="5" max="5" width="25.6640625" bestFit="1" customWidth="1"/>
    <col min="6" max="6" width="11.33203125" bestFit="1" customWidth="1"/>
    <col min="7" max="7" width="15.33203125" bestFit="1" customWidth="1"/>
  </cols>
  <sheetData>
    <row r="1" spans="1:6" x14ac:dyDescent="0.3">
      <c r="A1" t="s">
        <v>19</v>
      </c>
      <c r="B1" t="s">
        <v>20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3">
      <c r="A2">
        <v>80</v>
      </c>
      <c r="B2">
        <v>365</v>
      </c>
      <c r="C2">
        <v>365</v>
      </c>
      <c r="D2">
        <v>0</v>
      </c>
      <c r="E2">
        <v>1000000</v>
      </c>
      <c r="F2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C2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21</v>
      </c>
      <c r="B1" t="s">
        <v>1</v>
      </c>
      <c r="C1" t="s">
        <v>3</v>
      </c>
    </row>
    <row r="2" spans="1:3" x14ac:dyDescent="0.3">
      <c r="A2" t="s">
        <v>0</v>
      </c>
      <c r="B2">
        <v>50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6"/>
  <sheetViews>
    <sheetView tabSelected="1" workbookViewId="0">
      <selection activeCell="C5" sqref="C5"/>
    </sheetView>
  </sheetViews>
  <sheetFormatPr defaultRowHeight="14.4" x14ac:dyDescent="0.3"/>
  <cols>
    <col min="5" max="5" width="14.6640625" bestFit="1" customWidth="1"/>
    <col min="7" max="7" width="11.6640625" bestFit="1" customWidth="1"/>
    <col min="9" max="9" width="16.33203125" bestFit="1" customWidth="1"/>
    <col min="10" max="10" width="12.6640625" bestFit="1" customWidth="1"/>
    <col min="11" max="11" width="14.5546875" customWidth="1"/>
    <col min="12" max="12" width="12.6640625" bestFit="1" customWidth="1"/>
  </cols>
  <sheetData>
    <row r="1" spans="1:9" x14ac:dyDescent="0.3">
      <c r="A1" t="s">
        <v>21</v>
      </c>
      <c r="B1" t="s">
        <v>30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4</v>
      </c>
      <c r="B2">
        <v>0</v>
      </c>
      <c r="C2" s="1">
        <v>1.5</v>
      </c>
      <c r="D2">
        <v>20</v>
      </c>
      <c r="E2">
        <v>1750</v>
      </c>
      <c r="F2">
        <v>12</v>
      </c>
      <c r="G2">
        <f>15/60</f>
        <v>0.25</v>
      </c>
      <c r="H2">
        <v>5</v>
      </c>
      <c r="I2">
        <v>12</v>
      </c>
    </row>
    <row r="3" spans="1:9" x14ac:dyDescent="0.3">
      <c r="A3" t="s">
        <v>33</v>
      </c>
      <c r="B3">
        <v>0</v>
      </c>
      <c r="C3">
        <v>2</v>
      </c>
      <c r="D3">
        <v>35</v>
      </c>
      <c r="E3">
        <v>5000</v>
      </c>
      <c r="F3">
        <v>12</v>
      </c>
      <c r="G3">
        <v>0.25</v>
      </c>
      <c r="H3">
        <v>5</v>
      </c>
      <c r="I3">
        <v>12</v>
      </c>
    </row>
    <row r="4" spans="1:9" x14ac:dyDescent="0.3">
      <c r="A4" t="s">
        <v>34</v>
      </c>
      <c r="B4">
        <v>0</v>
      </c>
      <c r="C4" s="1">
        <v>2</v>
      </c>
      <c r="D4">
        <v>20</v>
      </c>
      <c r="E4">
        <v>12500</v>
      </c>
      <c r="F4">
        <v>12</v>
      </c>
      <c r="G4">
        <v>0.25</v>
      </c>
      <c r="H4">
        <v>1</v>
      </c>
      <c r="I4">
        <v>336</v>
      </c>
    </row>
    <row r="5" spans="1:9" x14ac:dyDescent="0.3">
      <c r="A5" t="s">
        <v>31</v>
      </c>
      <c r="B5">
        <v>1</v>
      </c>
      <c r="C5">
        <v>2.5</v>
      </c>
      <c r="D5">
        <v>14</v>
      </c>
      <c r="E5">
        <v>25000</v>
      </c>
      <c r="F5">
        <v>16</v>
      </c>
      <c r="G5">
        <v>0.5</v>
      </c>
      <c r="H5">
        <v>1</v>
      </c>
      <c r="I5">
        <v>336</v>
      </c>
    </row>
    <row r="6" spans="1:9" x14ac:dyDescent="0.3">
      <c r="A6" t="s">
        <v>35</v>
      </c>
      <c r="B6">
        <v>0</v>
      </c>
      <c r="C6" s="1">
        <v>1.2</v>
      </c>
      <c r="D6">
        <v>16</v>
      </c>
      <c r="E6">
        <v>0</v>
      </c>
      <c r="F6">
        <v>6</v>
      </c>
      <c r="G6">
        <v>0.15</v>
      </c>
      <c r="H6">
        <v>2</v>
      </c>
      <c r="I6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F25" sqref="F25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21</v>
      </c>
    </row>
    <row r="2" spans="1:1" x14ac:dyDescent="0.3">
      <c r="A2" t="str" cm="1">
        <f t="array" ref="A2">_xlfn._xlws.FILTER(vessels!A2:A98, vessels!B2:B98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3"/>
  <sheetViews>
    <sheetView workbookViewId="0">
      <selection activeCell="G9" sqref="G9"/>
    </sheetView>
  </sheetViews>
  <sheetFormatPr defaultRowHeight="14.4" x14ac:dyDescent="0.3"/>
  <cols>
    <col min="3" max="3" width="18.44140625" bestFit="1" customWidth="1"/>
    <col min="4" max="4" width="13.44140625" bestFit="1" customWidth="1"/>
  </cols>
  <sheetData>
    <row r="1" spans="1:4" x14ac:dyDescent="0.3">
      <c r="A1" t="s">
        <v>21</v>
      </c>
      <c r="B1" t="s">
        <v>1</v>
      </c>
      <c r="C1" t="s">
        <v>2</v>
      </c>
      <c r="D1" t="s">
        <v>32</v>
      </c>
    </row>
    <row r="2" spans="1:4" x14ac:dyDescent="0.3">
      <c r="A2" t="str" cm="1">
        <f t="array" ref="A2:A3">_xlfn.LET(
    _xlpm.baseList, _xlfn._xlws.FILTER(bases!A2:A100, bases!A2:A100 &lt;&gt; ""),
    _xlpm.vesselList, _xlfn._xlws.FILTER(vessels!A2:A98, vessels!B2:B98 = 1),
    _xlfn.VSTACK(_xlpm.baseList, _xlpm.vesselList)
)</f>
        <v>B1</v>
      </c>
      <c r="B2">
        <v>50</v>
      </c>
      <c r="C2">
        <v>16</v>
      </c>
      <c r="D2">
        <v>0</v>
      </c>
    </row>
    <row r="3" spans="1:4" x14ac:dyDescent="0.3">
      <c r="A3" t="str">
        <v>V4</v>
      </c>
      <c r="B3">
        <v>1</v>
      </c>
      <c r="C3">
        <v>16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5A3-950F-4D63-923E-950B68D0F0C9}">
  <dimension ref="A1:E3"/>
  <sheetViews>
    <sheetView workbookViewId="0">
      <selection activeCell="H2" sqref="A2:XFD2"/>
    </sheetView>
  </sheetViews>
  <sheetFormatPr defaultRowHeight="14.4" x14ac:dyDescent="0.3"/>
  <sheetData>
    <row r="1" spans="1:5" x14ac:dyDescent="0.3">
      <c r="B1" t="s">
        <v>4</v>
      </c>
      <c r="C1" t="s">
        <v>33</v>
      </c>
      <c r="D1" t="s">
        <v>34</v>
      </c>
      <c r="E1" t="s">
        <v>35</v>
      </c>
    </row>
    <row r="2" spans="1:5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31</v>
      </c>
      <c r="B3">
        <v>0</v>
      </c>
      <c r="C3">
        <v>0</v>
      </c>
      <c r="D3">
        <v>0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5"/>
  <sheetViews>
    <sheetView workbookViewId="0">
      <selection activeCell="G6" sqref="G6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21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11</v>
      </c>
      <c r="B2" t="s">
        <v>17</v>
      </c>
      <c r="C2">
        <v>3</v>
      </c>
      <c r="D2">
        <v>2</v>
      </c>
      <c r="E2">
        <v>7.5</v>
      </c>
      <c r="F2">
        <v>0</v>
      </c>
      <c r="G2">
        <v>0</v>
      </c>
    </row>
    <row r="3" spans="1:7" x14ac:dyDescent="0.3">
      <c r="A3" t="s">
        <v>36</v>
      </c>
      <c r="B3" t="s">
        <v>17</v>
      </c>
      <c r="C3">
        <v>7.5</v>
      </c>
      <c r="D3">
        <v>2</v>
      </c>
      <c r="E3">
        <v>3</v>
      </c>
      <c r="F3">
        <v>1000</v>
      </c>
      <c r="G3">
        <v>0</v>
      </c>
    </row>
    <row r="4" spans="1:7" x14ac:dyDescent="0.3">
      <c r="A4" t="s">
        <v>37</v>
      </c>
      <c r="B4" t="s">
        <v>17</v>
      </c>
      <c r="C4">
        <v>22</v>
      </c>
      <c r="D4">
        <v>3</v>
      </c>
      <c r="E4">
        <v>0.27500000000000002</v>
      </c>
      <c r="F4">
        <v>18500</v>
      </c>
      <c r="G4">
        <v>0</v>
      </c>
    </row>
    <row r="5" spans="1:7" x14ac:dyDescent="0.3">
      <c r="A5" t="s">
        <v>38</v>
      </c>
      <c r="B5" t="s">
        <v>39</v>
      </c>
      <c r="C5">
        <v>60</v>
      </c>
      <c r="D5">
        <v>3</v>
      </c>
      <c r="E5">
        <v>0</v>
      </c>
      <c r="F5">
        <v>18500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t="s">
        <v>21</v>
      </c>
      <c r="B1" t="s">
        <v>28</v>
      </c>
      <c r="C1" t="s">
        <v>29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F5"/>
  <sheetViews>
    <sheetView workbookViewId="0">
      <selection activeCell="E5" sqref="E5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:A5">_xlfn._xlws.FILTER(tasks!A2:A100, tasks!A2:A100&lt;&gt;"")</f>
        <v>M1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tr">
        <v>M2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 t="str">
        <v>M3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tr">
        <v>M4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F2"/>
  <sheetViews>
    <sheetView workbookViewId="0">
      <selection activeCell="G7" sqref="G7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">_xlfn._xlws.FILTER(bases!A2:A100, bases!A2:A100&lt;&gt;"")</f>
        <v>B1</v>
      </c>
      <c r="B2">
        <v>5</v>
      </c>
      <c r="C2">
        <v>5</v>
      </c>
      <c r="D2">
        <v>1</v>
      </c>
      <c r="E2">
        <v>1</v>
      </c>
      <c r="F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2"/>
  <sheetViews>
    <sheetView workbookViewId="0">
      <selection activeCell="G11" sqref="G11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B1" t="str" cm="1">
        <f t="array" ref="B1:E1">TRANSPOSE(_xlfn._xlws.FILTER(tasks!A2:A100, tasks!A2:A100&lt;&gt;""))</f>
        <v>M1</v>
      </c>
      <c r="C1" t="str">
        <v>M2</v>
      </c>
      <c r="D1" t="str">
        <v>M3</v>
      </c>
      <c r="E1" t="str">
        <v>M4</v>
      </c>
    </row>
    <row r="2" spans="1:5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bases</vt:lpstr>
      <vt:lpstr>vessels</vt:lpstr>
      <vt:lpstr>mother_vessels</vt:lpstr>
      <vt:lpstr>locations</vt:lpstr>
      <vt:lpstr>docking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2025-06-25T11:36:10Z</dcterms:modified>
</cp:coreProperties>
</file>