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341" documentId="8_{D235DB62-0293-48F4-BA36-F64F0C452A0D}" xr6:coauthVersionLast="47" xr6:coauthVersionMax="47" xr10:uidLastSave="{B50C7727-FF25-44B4-9F8F-D8744653D5D8}"/>
  <bookViews>
    <workbookView xWindow="-108" yWindow="-108" windowWidth="23256" windowHeight="12456" firstSheet="6" activeTab="9" xr2:uid="{5CDB4E5C-34BF-4466-8F20-CB91BE55E2BE}"/>
  </bookViews>
  <sheets>
    <sheet name="general" sheetId="5" r:id="rId1"/>
    <sheet name="bases" sheetId="1" r:id="rId2"/>
    <sheet name="vessels" sheetId="2" r:id="rId3"/>
    <sheet name="tasks" sheetId="3" r:id="rId4"/>
    <sheet name="spare_parts" sheetId="7" r:id="rId5"/>
    <sheet name="task_compatibility" sheetId="4" r:id="rId6"/>
    <sheet name="capacity_base_vessels" sheetId="6" r:id="rId7"/>
    <sheet name="holding_costs" sheetId="8" r:id="rId8"/>
    <sheet name="spare_parts_required" sheetId="9" r:id="rId9"/>
    <sheet name="max_capacity" sheetId="10" r:id="rId10"/>
    <sheet name="reorder_level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1" l="1" a="1"/>
  <c r="B1" i="11" s="1"/>
  <c r="B1" i="10" a="1"/>
  <c r="B1" i="10" s="1"/>
  <c r="A2" i="11" a="1"/>
  <c r="A2" i="11" s="1"/>
  <c r="A2" i="10" a="1"/>
  <c r="A2" i="10" s="1"/>
  <c r="B1" i="9" a="1"/>
  <c r="B1" i="9" s="1"/>
  <c r="A2" i="9" a="1"/>
  <c r="A2" i="9" s="1"/>
  <c r="B1" i="8" a="1"/>
  <c r="B1" i="8" s="1"/>
  <c r="A2" i="8" a="1"/>
  <c r="A2" i="8" s="1"/>
  <c r="F4" i="2"/>
  <c r="F3" i="2"/>
  <c r="B1" i="6" a="1"/>
  <c r="B1" i="6" s="1"/>
  <c r="A2" i="6" a="1"/>
  <c r="A2" i="6" s="1"/>
  <c r="B1" i="4" a="1"/>
  <c r="B1" i="4" s="1"/>
  <c r="A2" i="4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<sst xmlns="http://schemas.openxmlformats.org/spreadsheetml/2006/main" count="47" uniqueCount="43">
  <si>
    <t>B1</t>
  </si>
  <si>
    <t>B2</t>
  </si>
  <si>
    <t>distance</t>
  </si>
  <si>
    <t>technicians_available</t>
  </si>
  <si>
    <t>cost</t>
  </si>
  <si>
    <t>V1</t>
  </si>
  <si>
    <t>V2</t>
  </si>
  <si>
    <t>V3</t>
  </si>
  <si>
    <t>Hslimit</t>
  </si>
  <si>
    <t>speed</t>
  </si>
  <si>
    <t>tech_cap</t>
  </si>
  <si>
    <t>transfer_time</t>
  </si>
  <si>
    <t>available</t>
  </si>
  <si>
    <t>max_time_offshore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</si>
  <si>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</si>
  <si>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</si>
  <si>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</si>
  <si>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</si>
  <si>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</si>
  <si>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</si>
  <si>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</si>
  <si>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</si>
  <si>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</si>
  <si>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</si>
  <si>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</si>
  <si>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</si>
  <si>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</si>
  <si>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</si>
  <si>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</si>
  <si>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</si>
  <si>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</si>
  <si>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</si>
  <si>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</si>
  <si>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</si>
  <si>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</si>
  <si>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</si>
  <si>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</si>
  <si>
    <t>S1</t>
  </si>
  <si>
    <t>S2</t>
  </si>
  <si>
    <t>S3</t>
  </si>
  <si>
    <t>S4</t>
  </si>
  <si>
    <t>order_cost</t>
  </si>
  <si>
    <t>lead_time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</si>
</sst>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H2"/>
  <sheetViews>
    <sheetView workbookViewId="0">
      <selection activeCell="H3" sqref="H3"/>
    </sheetView>
  </sheetViews>
  <sheetFormatPr defaultRowHeight="14.4" x14ac:dyDescent="0.3"/>
  <cols>
    <col min="1" max="2" width="14.5546875" bestFit="1" customWidth="1"/>
    <col min="3" max="3" width="12.77734375" bestFit="1" customWidth="1"/>
    <col min="4" max="4" width="14.6640625" bestFit="1" customWidth="1"/>
    <col min="5" max="5" width="13.21875" bestFit="1" customWidth="1"/>
    <col min="6" max="6" width="20.21875" bestFit="1" customWidth="1"/>
    <col min="7" max="7" width="25.6640625" bestFit="1" customWidth="1"/>
    <col min="8" max="8" width="11.33203125" bestFit="1" customWidth="1"/>
  </cols>
  <sheetData>
    <row r="1" spans="1:8" x14ac:dyDescent="0.3">
      <c r="A1" t="s">
        <v>25</v>
      </c>
      <c r="B1" t="s">
        <v>26</v>
      </c>
      <c r="C1" t="s">
        <v>28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>
        <v>30</v>
      </c>
      <c r="B2">
        <v>90</v>
      </c>
      <c r="C2">
        <v>30</v>
      </c>
      <c r="D2">
        <v>50</v>
      </c>
      <c r="E2">
        <v>500</v>
      </c>
      <c r="F2">
        <v>20000</v>
      </c>
      <c r="G2">
        <v>1000000</v>
      </c>
      <c r="H2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C1" sqref="C1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27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60</v>
      </c>
      <c r="C2">
        <v>20</v>
      </c>
      <c r="D2">
        <v>550000</v>
      </c>
    </row>
    <row r="3" spans="1:4" x14ac:dyDescent="0.3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J4"/>
  <sheetViews>
    <sheetView workbookViewId="0">
      <selection activeCell="H7" sqref="H7"/>
    </sheetView>
  </sheetViews>
  <sheetFormatPr defaultRowHeight="14.4" x14ac:dyDescent="0.3"/>
  <cols>
    <col min="4" max="4" width="14.77734375" bestFit="1" customWidth="1"/>
    <col min="6" max="6" width="11.6640625" bestFit="1" customWidth="1"/>
    <col min="8" max="8" width="16.21875" bestFit="1" customWidth="1"/>
    <col min="9" max="9" width="12.77734375" bestFit="1" customWidth="1"/>
    <col min="10" max="10" width="14.5546875" customWidth="1"/>
  </cols>
  <sheetData>
    <row r="1" spans="1:10" x14ac:dyDescent="0.3">
      <c r="A1" t="s">
        <v>27</v>
      </c>
      <c r="B1" t="s">
        <v>8</v>
      </c>
      <c r="C1" t="s">
        <v>9</v>
      </c>
      <c r="D1" t="s">
        <v>29</v>
      </c>
      <c r="E1" t="s">
        <v>10</v>
      </c>
      <c r="F1" t="s">
        <v>11</v>
      </c>
      <c r="G1" t="s">
        <v>12</v>
      </c>
      <c r="H1" t="s">
        <v>13</v>
      </c>
      <c r="I1" t="s">
        <v>30</v>
      </c>
      <c r="J1" t="s">
        <v>31</v>
      </c>
    </row>
    <row r="2" spans="1:10" x14ac:dyDescent="0.3">
      <c r="A2" t="s">
        <v>5</v>
      </c>
      <c r="B2" s="1">
        <v>2</v>
      </c>
      <c r="C2">
        <v>20</v>
      </c>
      <c r="D2">
        <v>5000</v>
      </c>
      <c r="E2">
        <v>10</v>
      </c>
      <c r="F2">
        <v>0.25</v>
      </c>
      <c r="G2">
        <v>5</v>
      </c>
      <c r="H2">
        <v>12</v>
      </c>
      <c r="I2">
        <v>10000</v>
      </c>
      <c r="J2">
        <v>100</v>
      </c>
    </row>
    <row r="3" spans="1:10" x14ac:dyDescent="0.3">
      <c r="A3" t="s">
        <v>6</v>
      </c>
      <c r="B3">
        <v>2.5</v>
      </c>
      <c r="C3">
        <v>30</v>
      </c>
      <c r="D3">
        <v>10000</v>
      </c>
      <c r="E3">
        <v>12</v>
      </c>
      <c r="F3">
        <f>20/60</f>
        <v>0.33333333333333331</v>
      </c>
      <c r="G3">
        <v>4</v>
      </c>
      <c r="H3">
        <v>12</v>
      </c>
      <c r="I3">
        <v>80000</v>
      </c>
      <c r="J3">
        <v>100</v>
      </c>
    </row>
    <row r="4" spans="1:10" x14ac:dyDescent="0.3">
      <c r="A4" t="s">
        <v>7</v>
      </c>
      <c r="B4" s="1">
        <v>3.5</v>
      </c>
      <c r="C4">
        <v>25</v>
      </c>
      <c r="D4">
        <v>16250</v>
      </c>
      <c r="E4">
        <v>12</v>
      </c>
      <c r="F4">
        <f>30/60</f>
        <v>0.5</v>
      </c>
      <c r="G4">
        <v>2</v>
      </c>
      <c r="H4">
        <v>24</v>
      </c>
      <c r="I4">
        <v>130000</v>
      </c>
      <c r="J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>
      <selection activeCell="F2" sqref="F2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27</v>
      </c>
      <c r="B1" t="s">
        <v>21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</row>
    <row r="2" spans="1:7" x14ac:dyDescent="0.3">
      <c r="A2" t="s">
        <v>14</v>
      </c>
      <c r="B2" t="s">
        <v>23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3">
      <c r="A3" t="s">
        <v>15</v>
      </c>
      <c r="B3" t="s">
        <v>23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3">
      <c r="A4" t="s">
        <v>16</v>
      </c>
      <c r="B4" t="s">
        <v>22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5"/>
  <sheetViews>
    <sheetView topLeftCell="K1" workbookViewId="0">
      <selection activeCell="G9" sqref="G9"/>
    </sheetView>
  </sheetViews>
  <sheetFormatPr defaultRowHeight="14.4" x14ac:dyDescent="0.3"/>
  <sheetData>
    <row r="1" spans="1:3" x14ac:dyDescent="0.3">
      <c r="A1" t="s">
        <v>27</v>
      </c>
      <c r="B1" t="s">
        <v>41</v>
      </c>
      <c r="C1" t="s">
        <v>42</v>
      </c>
    </row>
    <row r="2" spans="1:3" x14ac:dyDescent="0.3">
      <c r="A2" t="s">
        <v>37</v>
      </c>
      <c r="B2">
        <v>10</v>
      </c>
      <c r="C2">
        <v>2</v>
      </c>
    </row>
    <row r="3" spans="1:3" x14ac:dyDescent="0.3">
      <c r="A3" t="s">
        <v>38</v>
      </c>
      <c r="B3">
        <v>20</v>
      </c>
      <c r="C3">
        <v>2</v>
      </c>
    </row>
    <row r="4" spans="1:3" x14ac:dyDescent="0.3">
      <c r="A4" t="s">
        <v>39</v>
      </c>
      <c r="B4">
        <v>30</v>
      </c>
      <c r="C4">
        <v>3</v>
      </c>
    </row>
    <row r="5" spans="1:3" x14ac:dyDescent="0.3">
      <c r="A5" t="s">
        <v>40</v>
      </c>
      <c r="B5">
        <v>40</v>
      </c>
      <c r="C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D4"/>
  <sheetViews>
    <sheetView workbookViewId="0">
      <selection activeCell="B1" sqref="B1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4">_xlfn._xlws.FILTER(tasks!A2:A100, tasks!A2:A100&lt;&gt;"")</f>
        <v>M1</v>
      </c>
      <c r="B2">
        <v>1</v>
      </c>
      <c r="C2">
        <v>1</v>
      </c>
      <c r="D2">
        <v>1</v>
      </c>
    </row>
    <row r="3" spans="1:4" x14ac:dyDescent="0.3">
      <c r="A3" t="str">
        <v>M2</v>
      </c>
      <c r="B3">
        <v>1</v>
      </c>
      <c r="C3">
        <v>1</v>
      </c>
      <c r="D3">
        <v>1</v>
      </c>
    </row>
    <row r="4" spans="1:4" x14ac:dyDescent="0.3">
      <c r="A4" t="str">
        <v>M3</v>
      </c>
      <c r="B4">
        <v>0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D3"/>
  <sheetViews>
    <sheetView workbookViewId="0">
      <selection activeCell="K24" sqref="K24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3">_xlfn._xlws.FILTER(bases!A2:A100, bases!A2:A100&lt;&gt;"")</f>
        <v>B1</v>
      </c>
      <c r="B2">
        <v>4</v>
      </c>
      <c r="C2">
        <v>4</v>
      </c>
      <c r="D2">
        <v>1</v>
      </c>
    </row>
    <row r="3" spans="1:4" x14ac:dyDescent="0.3">
      <c r="A3" t="str">
        <v>B2</v>
      </c>
      <c r="B3">
        <v>3</v>
      </c>
      <c r="C3">
        <v>2</v>
      </c>
      <c r="D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C5"/>
  <sheetViews>
    <sheetView workbookViewId="0">
      <selection activeCell="B1" sqref="B1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5">_xlfn._xlws.FILTER(spare_parts!A2:A100, spare_parts!A2:A100&lt;&gt;"")</f>
        <v>S1</v>
      </c>
      <c r="B2">
        <v>5</v>
      </c>
      <c r="C2">
        <v>8</v>
      </c>
    </row>
    <row r="3" spans="1:3" x14ac:dyDescent="0.3">
      <c r="A3" t="str">
        <v>S2</v>
      </c>
      <c r="B3">
        <v>3</v>
      </c>
      <c r="C3">
        <v>5</v>
      </c>
    </row>
    <row r="4" spans="1:3" x14ac:dyDescent="0.3">
      <c r="A4" t="str">
        <v>S3</v>
      </c>
      <c r="B4">
        <v>4</v>
      </c>
      <c r="C4">
        <v>4</v>
      </c>
    </row>
    <row r="5" spans="1:3" x14ac:dyDescent="0.3">
      <c r="A5" t="str">
        <v>S4</v>
      </c>
      <c r="B5">
        <v>2</v>
      </c>
      <c r="C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D5"/>
  <sheetViews>
    <sheetView workbookViewId="0">
      <selection activeCell="B2" sqref="B2"/>
    </sheetView>
  </sheetViews>
  <sheetFormatPr defaultRowHeight="14.4" x14ac:dyDescent="0.3"/>
  <sheetData>
    <row r="1" spans="1:4" x14ac:dyDescent="0.3">
      <c r="B1" t="str" cm="1">
        <f t="array" ref="B1:D1">TRANSPOSE(_xlfn._xlws.FILTER(tasks!A2:A100, tasks!A2:A100&lt;&gt;""))</f>
        <v>M1</v>
      </c>
      <c r="C1" t="str">
        <v>M2</v>
      </c>
      <c r="D1" t="str">
        <v>M3</v>
      </c>
    </row>
    <row r="2" spans="1:4" x14ac:dyDescent="0.3">
      <c r="A2" t="str" cm="1">
        <f t="array" ref="A2:A5">_xlfn._xlws.FILTER(spare_parts!A2:A100, spare_parts!A2:A100&lt;&gt;"")</f>
        <v>S1</v>
      </c>
      <c r="B2">
        <v>1</v>
      </c>
      <c r="C2">
        <v>0</v>
      </c>
      <c r="D2">
        <v>0</v>
      </c>
    </row>
    <row r="3" spans="1:4" x14ac:dyDescent="0.3">
      <c r="A3" t="str">
        <v>S2</v>
      </c>
      <c r="B3">
        <v>0</v>
      </c>
      <c r="C3">
        <v>0</v>
      </c>
      <c r="D3">
        <v>0</v>
      </c>
    </row>
    <row r="4" spans="1:4" x14ac:dyDescent="0.3">
      <c r="A4" t="str">
        <v>S3</v>
      </c>
      <c r="B4">
        <v>0</v>
      </c>
      <c r="C4">
        <v>0</v>
      </c>
      <c r="D4">
        <v>0</v>
      </c>
    </row>
    <row r="5" spans="1:4" x14ac:dyDescent="0.3">
      <c r="A5" t="str">
        <v>S4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5">_xlfn._xlws.FILTER(spare_parts!A2:A100, spare_parts!A2:A100&lt;&gt;"")</f>
        <v>S1</v>
      </c>
      <c r="B2">
        <v>20</v>
      </c>
      <c r="C2">
        <v>20</v>
      </c>
    </row>
    <row r="3" spans="1:3" x14ac:dyDescent="0.3">
      <c r="A3" t="str">
        <v>S2</v>
      </c>
      <c r="B3">
        <v>20</v>
      </c>
      <c r="C3">
        <v>20</v>
      </c>
    </row>
    <row r="4" spans="1:3" x14ac:dyDescent="0.3">
      <c r="A4" t="str">
        <v>S3</v>
      </c>
      <c r="B4">
        <v>20</v>
      </c>
      <c r="C4">
        <v>20</v>
      </c>
    </row>
    <row r="5" spans="1:3" x14ac:dyDescent="0.3">
      <c r="A5" t="str">
        <v>S4</v>
      </c>
      <c r="B5">
        <v>20</v>
      </c>
      <c r="C5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C5"/>
  <sheetViews>
    <sheetView workbookViewId="0">
      <selection activeCell="C2" sqref="C2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5">_xlfn._xlws.FILTER(spare_parts!A2:A100, spare_parts!A2:A100&lt;&gt;"")</f>
        <v>S1</v>
      </c>
      <c r="B2">
        <v>10</v>
      </c>
      <c r="C2">
        <v>10</v>
      </c>
    </row>
    <row r="3" spans="1:3" x14ac:dyDescent="0.3">
      <c r="A3" t="str">
        <v>S2</v>
      </c>
      <c r="B3">
        <v>10</v>
      </c>
      <c r="C3">
        <v>10</v>
      </c>
    </row>
    <row r="4" spans="1:3" x14ac:dyDescent="0.3">
      <c r="A4" t="str">
        <v>S3</v>
      </c>
      <c r="B4">
        <v>10</v>
      </c>
      <c r="C4">
        <v>10</v>
      </c>
    </row>
    <row r="5" spans="1:3" x14ac:dyDescent="0.3">
      <c r="A5" t="str">
        <v>S4</v>
      </c>
      <c r="B5">
        <v>10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bases</vt:lpstr>
      <vt:lpstr>vessels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2025-05-26T17:29:25Z</dcterms:modified>
</cp:coreProperties>
</file>