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<sst xmlns="http://schemas.openxmlformats.org/spreadsheetml/2006/main" count="10" uniqueCount="10">
  <si>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Gain</t>
  </si>
  <si>
    <t xml:space="preserve">freq</t>
  </si>
  <si>
    <t xml:space="preserve">amp maxima pico</t>
  </si>
  <si>
    <t xml:space="preserve">vpp</t>
  </si>
  <si>
    <t xml:space="preserve">offset</t>
  </si>
  <si>
    <t xml:space="preserve">amp usada</t>
  </si>
  <si>
    <t xml:space="preserve">ratio</t>
  </si>
  <si>
    <t xml:space="preserve">phase</t>
  </si>
  <si>
    <t xml:space="preserve">vd</t>
  </si>
  <si>
    <t xml:space="preserve">Zinp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</si>
</sst>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4.4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16.11"/>
    <col collapsed="false" customWidth="true" hidden="false" outlineLevel="0" max="7" min="5" style="0" width="8.67"/>
    <col collapsed="false" customWidth="true" hidden="false" outlineLevel="0" max="8" min="8" style="0" width="14.34"/>
    <col collapsed="false" customWidth="true" hidden="false" outlineLevel="0" max="1025" min="9" style="0" width="8.67"/>
  </cols>
  <sheetData>
    <row r="1" customFormat="false" ht="14.4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4.4" hidden="false" customHeight="false" outlineLevel="0" collapsed="false">
      <c r="A2" s="2" t="s">
        <v>0</v>
      </c>
      <c r="B2" s="2"/>
      <c r="C2" s="2" t="s">
        <v>1</v>
      </c>
      <c r="D2" s="2" t="s">
        <v>2</v>
      </c>
      <c r="E2" s="2"/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/>
      <c r="L2" s="2" t="s">
        <v>8</v>
      </c>
      <c r="M2" s="2" t="s">
        <v>9</v>
      </c>
      <c r="N2" s="2"/>
      <c r="O2" s="2"/>
      <c r="P2" s="3"/>
      <c r="Q2" s="3"/>
      <c r="R2" s="3"/>
      <c r="S2" s="3"/>
    </row>
    <row r="3" customFormat="false" ht="14.4" hidden="false" customHeight="false" outlineLevel="0" collapsed="false">
      <c r="A3" s="1" t="n">
        <v>0.88</v>
      </c>
      <c r="B3" s="1"/>
      <c r="C3" s="1" t="n">
        <v>100000</v>
      </c>
      <c r="D3" s="1" t="n">
        <f aca="false">500000/(2*PI()*C3*A3)</f>
        <v>0.904289449385769</v>
      </c>
      <c r="E3" s="1"/>
      <c r="F3" s="1" t="n">
        <f aca="false">2*D3</f>
        <v>1.80857889877154</v>
      </c>
      <c r="G3" s="1" t="n">
        <v>0.5</v>
      </c>
      <c r="H3" s="1" t="n">
        <v>0.3</v>
      </c>
      <c r="I3" s="1" t="n">
        <v>-1.1</v>
      </c>
      <c r="J3" s="1" t="n">
        <v>-8</v>
      </c>
      <c r="K3" s="1"/>
      <c r="L3" s="4" t="n">
        <v>0.187</v>
      </c>
      <c r="M3" s="1" t="n">
        <f aca="false">(H3*12000)/(H3-L3)</f>
        <v>31858.407079646</v>
      </c>
      <c r="N3" s="1"/>
      <c r="O3" s="1"/>
    </row>
    <row r="4" customFormat="false" ht="14.4" hidden="false" customHeight="false" outlineLevel="0" collapsed="false">
      <c r="A4" s="1" t="n">
        <v>0.88</v>
      </c>
      <c r="B4" s="1"/>
      <c r="C4" s="1" t="n">
        <v>300000</v>
      </c>
      <c r="D4" s="1" t="n">
        <f aca="false">500000/(2*PI()*C4*A4)</f>
        <v>0.301429816461923</v>
      </c>
      <c r="E4" s="1"/>
      <c r="F4" s="1" t="n">
        <f aca="false">2*D4</f>
        <v>0.602859632923846</v>
      </c>
      <c r="G4" s="1" t="n">
        <v>0.5</v>
      </c>
      <c r="H4" s="1" t="n">
        <v>0.3</v>
      </c>
      <c r="I4" s="1" t="n">
        <v>-1.1</v>
      </c>
      <c r="J4" s="1" t="n">
        <v>-24</v>
      </c>
      <c r="K4" s="1"/>
      <c r="L4" s="4" t="n">
        <v>0.095</v>
      </c>
      <c r="M4" s="1" t="n">
        <f aca="false">(H4*12000)/(H4-L4)</f>
        <v>17560.9756097561</v>
      </c>
      <c r="N4" s="1"/>
      <c r="O4" s="1"/>
    </row>
    <row r="5" customFormat="false" ht="14.4" hidden="false" customHeight="false" outlineLevel="0" collapsed="false">
      <c r="A5" s="1" t="n">
        <v>0.88</v>
      </c>
      <c r="B5" s="1"/>
      <c r="C5" s="1" t="n">
        <v>500000</v>
      </c>
      <c r="D5" s="1" t="n">
        <f aca="false">500000/(2*PI()*C5*A5)</f>
        <v>0.180857889877154</v>
      </c>
      <c r="E5" s="1"/>
      <c r="F5" s="1" t="n">
        <f aca="false">2*D5</f>
        <v>0.361715779754308</v>
      </c>
      <c r="G5" s="1" t="n">
        <v>0.5</v>
      </c>
      <c r="H5" s="1" t="n">
        <v>0.3</v>
      </c>
      <c r="I5" s="1" t="n">
        <v>-1.7</v>
      </c>
      <c r="J5" s="1" t="n">
        <v>-55</v>
      </c>
      <c r="K5" s="1"/>
      <c r="L5" s="4" t="n">
        <v>0.06</v>
      </c>
      <c r="M5" s="1" t="n">
        <f aca="false">(H5*12000)/(H5-L5)</f>
        <v>15000</v>
      </c>
      <c r="N5" s="1"/>
      <c r="O5" s="1"/>
    </row>
    <row r="6" customFormat="false" ht="14.4" hidden="false" customHeight="false" outlineLevel="0" collapsed="false">
      <c r="A6" s="1" t="n">
        <v>0.88</v>
      </c>
      <c r="B6" s="1"/>
      <c r="C6" s="1" t="n">
        <v>700000</v>
      </c>
      <c r="D6" s="1" t="n">
        <f aca="false">500000/(2*PI()*C6*A6)</f>
        <v>0.12918420705511</v>
      </c>
      <c r="E6" s="1"/>
      <c r="F6" s="1" t="n">
        <f aca="false">2*D6</f>
        <v>0.25836841411022</v>
      </c>
      <c r="G6" s="1" t="n">
        <v>0.2</v>
      </c>
      <c r="H6" s="1" t="n">
        <v>0.2</v>
      </c>
      <c r="I6" s="1" t="n">
        <v>-2</v>
      </c>
      <c r="J6" s="1" t="n">
        <v>-80</v>
      </c>
      <c r="K6" s="1"/>
      <c r="L6" s="4" t="n">
        <v>0.029</v>
      </c>
      <c r="M6" s="1" t="n">
        <f aca="false">(H6*12000)/(H6-L6)</f>
        <v>14035.0877192982</v>
      </c>
      <c r="N6" s="1"/>
      <c r="O6" s="1"/>
    </row>
    <row r="7" customFormat="false" ht="14.4" hidden="false" customHeight="false" outlineLevel="0" collapsed="false">
      <c r="A7" s="1" t="n">
        <v>0.88</v>
      </c>
      <c r="B7" s="1"/>
      <c r="C7" s="1" t="n">
        <v>900000</v>
      </c>
      <c r="D7" s="1" t="n">
        <f aca="false">500000/(2*PI()*C7*A7)</f>
        <v>0.100476605487308</v>
      </c>
      <c r="E7" s="1"/>
      <c r="F7" s="1" t="n">
        <f aca="false">2*D7</f>
        <v>0.200953210974615</v>
      </c>
      <c r="G7" s="1" t="n">
        <v>0.2</v>
      </c>
      <c r="H7" s="1" t="n">
        <v>0.12</v>
      </c>
      <c r="I7" s="1" t="n">
        <v>-2.4</v>
      </c>
      <c r="J7" s="1" t="n">
        <v>-119</v>
      </c>
      <c r="K7" s="1"/>
      <c r="L7" s="4" t="n">
        <v>0.013</v>
      </c>
      <c r="M7" s="1" t="n">
        <f aca="false">(H7*12000)/(H7-L7)</f>
        <v>13457.9439252336</v>
      </c>
      <c r="N7" s="1"/>
      <c r="O7" s="1"/>
    </row>
    <row r="8" customFormat="false" ht="14.4" hidden="false" customHeight="false" outlineLevel="0" collapsed="false">
      <c r="A8" s="1" t="n">
        <v>0.88</v>
      </c>
      <c r="B8" s="1"/>
      <c r="C8" s="1" t="n">
        <v>950000</v>
      </c>
      <c r="D8" s="1" t="n">
        <f aca="false">500000/(2*PI()*C8*A8)</f>
        <v>0.0951883630932388</v>
      </c>
      <c r="E8" s="1"/>
      <c r="F8" s="1" t="n">
        <f aca="false">2*D8</f>
        <v>0.190376726186478</v>
      </c>
      <c r="G8" s="1" t="n">
        <v>0.2</v>
      </c>
      <c r="H8" s="1" t="n">
        <v>0.12</v>
      </c>
      <c r="I8" s="1" t="n">
        <v>-3.1</v>
      </c>
      <c r="J8" s="1" t="n">
        <v>-125</v>
      </c>
      <c r="K8" s="1"/>
      <c r="L8" s="4" t="n">
        <v>0.012</v>
      </c>
      <c r="M8" s="1" t="n">
        <f aca="false">(H8*12000)/(H8-L8)</f>
        <v>13333.3333333333</v>
      </c>
      <c r="N8" s="1"/>
      <c r="O8" s="1"/>
    </row>
    <row r="9" customFormat="false" ht="14.4" hidden="false" customHeight="false" outlineLevel="0" collapsed="false">
      <c r="A9" s="1" t="n">
        <v>0.88</v>
      </c>
      <c r="B9" s="1"/>
      <c r="C9" s="1" t="n">
        <v>1000000</v>
      </c>
      <c r="D9" s="1" t="n">
        <f aca="false">500000/(2*PI()*C9*A9)</f>
        <v>0.0904289449385769</v>
      </c>
      <c r="E9" s="1"/>
      <c r="F9" s="1" t="n">
        <f aca="false">2*D9</f>
        <v>0.180857889877154</v>
      </c>
      <c r="G9" s="1" t="n">
        <v>0.2</v>
      </c>
      <c r="H9" s="1" t="n">
        <v>0.12</v>
      </c>
      <c r="I9" s="1" t="n">
        <v>-3.8</v>
      </c>
      <c r="J9" s="1" t="n">
        <v>-132</v>
      </c>
      <c r="K9" s="1"/>
      <c r="L9" s="4" t="n">
        <v>0.011</v>
      </c>
      <c r="M9" s="1" t="n">
        <f aca="false">(H9*12000)/(H9-L9)</f>
        <v>13211.0091743119</v>
      </c>
      <c r="N9" s="1"/>
      <c r="O9" s="1"/>
    </row>
    <row r="10" customFormat="false" ht="14.4" hidden="false" customHeight="false" outlineLevel="0" collapsed="false">
      <c r="A10" s="1" t="n">
        <v>0.88</v>
      </c>
      <c r="B10" s="1"/>
      <c r="C10" s="1" t="n">
        <v>1100000</v>
      </c>
      <c r="D10" s="1" t="n">
        <f aca="false">500000/(2*PI()*C10*A10)</f>
        <v>0.0822081317623426</v>
      </c>
      <c r="E10" s="1"/>
      <c r="F10" s="1" t="n">
        <f aca="false">2*D10</f>
        <v>0.164416263524685</v>
      </c>
      <c r="G10" s="1" t="n">
        <v>0.2</v>
      </c>
      <c r="H10" s="1" t="n">
        <v>0.12</v>
      </c>
      <c r="I10" s="1" t="n">
        <v>-5</v>
      </c>
      <c r="J10" s="1" t="n">
        <v>-140</v>
      </c>
      <c r="K10" s="1"/>
      <c r="L10" s="4" t="n">
        <v>0.01</v>
      </c>
      <c r="M10" s="1" t="n">
        <f aca="false">(H10*12000)/(H10-L10)</f>
        <v>13090.9090909091</v>
      </c>
      <c r="N10" s="1"/>
      <c r="O10" s="1"/>
    </row>
    <row r="11" customFormat="false" ht="14.4" hidden="false" customHeight="false" outlineLevel="0" collapsed="false">
      <c r="A11" s="1" t="n">
        <v>0.88</v>
      </c>
      <c r="B11" s="1"/>
      <c r="C11" s="1" t="n">
        <v>1300000</v>
      </c>
      <c r="D11" s="1" t="n">
        <f aca="false">500000/(2*PI()*C11*A11)</f>
        <v>0.0695607268758284</v>
      </c>
      <c r="E11" s="1"/>
      <c r="F11" s="1" t="n">
        <f aca="false">2*D11</f>
        <v>0.139121453751657</v>
      </c>
      <c r="G11" s="1" t="n">
        <v>0.2</v>
      </c>
      <c r="H11" s="1" t="n">
        <v>0.12</v>
      </c>
      <c r="I11" s="1" t="n">
        <v>-7.4</v>
      </c>
      <c r="J11" s="1" t="n">
        <v>-160</v>
      </c>
      <c r="K11" s="1"/>
      <c r="L11" s="4" t="n">
        <v>0.0095</v>
      </c>
      <c r="M11" s="1" t="n">
        <f aca="false">(H11*12000)/(H11-L11)</f>
        <v>13031.6742081448</v>
      </c>
      <c r="N11" s="1"/>
      <c r="O11" s="1"/>
    </row>
    <row r="12" customFormat="false" ht="14.4" hidden="false" customHeight="false" outlineLevel="0" collapsed="false">
      <c r="A12" s="1" t="n">
        <v>0.88</v>
      </c>
      <c r="B12" s="1"/>
      <c r="C12" s="1" t="n">
        <v>1500000</v>
      </c>
      <c r="D12" s="1" t="n">
        <f aca="false">500000/(2*PI()*C12*A12)</f>
        <v>0.0602859632923846</v>
      </c>
      <c r="E12" s="1"/>
      <c r="F12" s="1" t="n">
        <f aca="false">2*D12</f>
        <v>0.120571926584769</v>
      </c>
      <c r="G12" s="1" t="n">
        <v>0.2</v>
      </c>
      <c r="H12" s="1" t="n">
        <v>0.12</v>
      </c>
      <c r="I12" s="1" t="n">
        <v>-10</v>
      </c>
      <c r="J12" s="1" t="n">
        <v>-178</v>
      </c>
      <c r="K12" s="1"/>
      <c r="L12" s="4" t="n">
        <v>0.0085</v>
      </c>
      <c r="M12" s="1" t="n">
        <f aca="false">(H12*12000)/(H12-L12)</f>
        <v>12914.798206278</v>
      </c>
      <c r="N12" s="1"/>
      <c r="O12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LibreOffice/6.1.0.3$Windows_X86_64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2018-08-25T12:44:49Z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