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 - Placas\Placa Temporizador [OK]\Temporizador_V7\"/>
    </mc:Choice>
  </mc:AlternateContent>
  <xr:revisionPtr revIDLastSave="0" documentId="13_ncr:1_{B079135C-307D-452A-9920-3DABC8D2807C}" xr6:coauthVersionLast="47" xr6:coauthVersionMax="47" xr10:uidLastSave="{00000000-0000-0000-0000-000000000000}"/>
  <bookViews>
    <workbookView xWindow="-108" yWindow="-108" windowWidth="23256" windowHeight="12576" xr2:uid="{D5B7EC9F-BC41-422F-9C75-AFE6F09333EB}"/>
  </bookViews>
  <sheets>
    <sheet name="Temporizador_V7" sheetId="1" r:id="rId1"/>
  </sheets>
  <definedNames>
    <definedName name="_xlnm.Print_Titles" localSheetId="0">Temporizador_V7!$1:$1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2" i="1" l="1"/>
  <c r="K32" i="1"/>
  <c r="J32" i="1"/>
  <c r="H32" i="1"/>
  <c r="I32" i="1"/>
  <c r="I31" i="1"/>
  <c r="H31" i="1"/>
  <c r="G31" i="1"/>
  <c r="G32" i="1" s="1"/>
  <c r="F31" i="1"/>
  <c r="D31" i="1"/>
  <c r="F29" i="1"/>
  <c r="G29" i="1" s="1"/>
  <c r="I29" i="1" s="1"/>
  <c r="G27" i="1"/>
  <c r="H27" i="1" s="1"/>
  <c r="G2" i="1"/>
  <c r="H2" i="1" s="1"/>
  <c r="I26" i="1"/>
  <c r="I28" i="1"/>
  <c r="G26" i="1"/>
  <c r="F28" i="1"/>
  <c r="F3" i="1"/>
  <c r="G3" i="1" s="1"/>
  <c r="H3" i="1" s="1"/>
  <c r="F4" i="1"/>
  <c r="G4" i="1" s="1"/>
  <c r="H4" i="1" s="1"/>
  <c r="F5" i="1"/>
  <c r="G5" i="1" s="1"/>
  <c r="H5" i="1" s="1"/>
  <c r="F6" i="1"/>
  <c r="G6" i="1" s="1"/>
  <c r="H6" i="1" s="1"/>
  <c r="F7" i="1"/>
  <c r="G7" i="1" s="1"/>
  <c r="H7" i="1" s="1"/>
  <c r="F8" i="1"/>
  <c r="G8" i="1" s="1"/>
  <c r="H8" i="1" s="1"/>
  <c r="F9" i="1"/>
  <c r="G9" i="1" s="1"/>
  <c r="H9" i="1" s="1"/>
  <c r="F10" i="1"/>
  <c r="G10" i="1" s="1"/>
  <c r="H10" i="1" s="1"/>
  <c r="F11" i="1"/>
  <c r="G11" i="1" s="1"/>
  <c r="H11" i="1" s="1"/>
  <c r="F12" i="1"/>
  <c r="G12" i="1" s="1"/>
  <c r="H12" i="1" s="1"/>
  <c r="F13" i="1"/>
  <c r="G13" i="1" s="1"/>
  <c r="H13" i="1" s="1"/>
  <c r="F14" i="1"/>
  <c r="G14" i="1" s="1"/>
  <c r="H14" i="1" s="1"/>
  <c r="F15" i="1"/>
  <c r="G15" i="1" s="1"/>
  <c r="H15" i="1" s="1"/>
  <c r="F16" i="1"/>
  <c r="G16" i="1" s="1"/>
  <c r="H16" i="1" s="1"/>
  <c r="F17" i="1"/>
  <c r="G17" i="1" s="1"/>
  <c r="H17" i="1" s="1"/>
  <c r="F18" i="1"/>
  <c r="G18" i="1" s="1"/>
  <c r="H18" i="1" s="1"/>
  <c r="F19" i="1"/>
  <c r="G19" i="1" s="1"/>
  <c r="H19" i="1" s="1"/>
  <c r="F20" i="1"/>
  <c r="G20" i="1" s="1"/>
  <c r="H20" i="1" s="1"/>
  <c r="F21" i="1"/>
  <c r="G21" i="1" s="1"/>
  <c r="H21" i="1" s="1"/>
  <c r="F22" i="1"/>
  <c r="G22" i="1" s="1"/>
  <c r="H22" i="1" s="1"/>
  <c r="F23" i="1"/>
  <c r="G23" i="1" s="1"/>
  <c r="H23" i="1" s="1"/>
  <c r="F24" i="1"/>
  <c r="G24" i="1" s="1"/>
  <c r="H24" i="1" s="1"/>
  <c r="F25" i="1"/>
  <c r="G25" i="1" s="1"/>
  <c r="H25" i="1" s="1"/>
  <c r="F26" i="1"/>
  <c r="F27" i="1"/>
  <c r="F2" i="1"/>
</calcChain>
</file>

<file path=xl/sharedStrings.xml><?xml version="1.0" encoding="utf-8"?>
<sst xmlns="http://schemas.openxmlformats.org/spreadsheetml/2006/main" count="70" uniqueCount="63">
  <si>
    <t>Comment</t>
  </si>
  <si>
    <t>Description</t>
  </si>
  <si>
    <t>10uF/25V</t>
  </si>
  <si>
    <t>0.1uF</t>
  </si>
  <si>
    <t>0.33uF</t>
  </si>
  <si>
    <t>100uFx63V</t>
  </si>
  <si>
    <t>1N4148</t>
  </si>
  <si>
    <t>Diode Schottky</t>
  </si>
  <si>
    <t>1N4007</t>
  </si>
  <si>
    <t>Diode Rectifier</t>
  </si>
  <si>
    <t>1N4746</t>
  </si>
  <si>
    <t>Diode Zener</t>
  </si>
  <si>
    <t>W10M</t>
  </si>
  <si>
    <t>LED</t>
  </si>
  <si>
    <t>1N5349</t>
  </si>
  <si>
    <t>FAN</t>
  </si>
  <si>
    <t>EXT</t>
  </si>
  <si>
    <t>8K2/1%</t>
  </si>
  <si>
    <t>3K3/1%</t>
  </si>
  <si>
    <t>240/1%</t>
  </si>
  <si>
    <t>4K7/1%</t>
  </si>
  <si>
    <t>5K6/1%</t>
  </si>
  <si>
    <t>390/1%</t>
  </si>
  <si>
    <t>390/3W</t>
  </si>
  <si>
    <t>ULN2003</t>
  </si>
  <si>
    <t>TLP521-1</t>
  </si>
  <si>
    <t>L7824ACV-DG</t>
  </si>
  <si>
    <t>MC9S08SH8</t>
  </si>
  <si>
    <t>IC MCU 8BIT 8K FLASH 20-DIP</t>
  </si>
  <si>
    <t>LM317KCS</t>
  </si>
  <si>
    <t>Rele Martillo 24V 10A</t>
  </si>
  <si>
    <t>Rele 24V 10A</t>
  </si>
  <si>
    <t>Cap Multicapa</t>
  </si>
  <si>
    <t>Puente de Diodos</t>
  </si>
  <si>
    <t>Led 5mm Bicolor 2 Patas</t>
  </si>
  <si>
    <t>Res MetalFilm 1/8W</t>
  </si>
  <si>
    <t>Res MetalFilm 3W</t>
  </si>
  <si>
    <t>IC Driver 16-DIP</t>
  </si>
  <si>
    <t>IC Optocoupler 4-DIP</t>
  </si>
  <si>
    <t>IC Reg Lineal 24V TO-220</t>
  </si>
  <si>
    <t>IC Reg Lineal ADJ TO-220</t>
  </si>
  <si>
    <t>Cap Electrolitico 2.5mm Diametro</t>
  </si>
  <si>
    <t>Cap Electrolitico 5mm Diametro</t>
  </si>
  <si>
    <t>SEP Traba/Rosca</t>
  </si>
  <si>
    <t>SEP Traba/Traba</t>
  </si>
  <si>
    <t>Separador Traba/Rosca 9.5mm</t>
  </si>
  <si>
    <t xml:space="preserve">Separador Traba/Traba 6.4mm </t>
  </si>
  <si>
    <t>Total Final</t>
  </si>
  <si>
    <t>$/u</t>
  </si>
  <si>
    <t>Total</t>
  </si>
  <si>
    <t>Daniel</t>
  </si>
  <si>
    <t>Marcelo</t>
  </si>
  <si>
    <t>PCB</t>
  </si>
  <si>
    <t>JLC</t>
  </si>
  <si>
    <t>Total (USD)</t>
  </si>
  <si>
    <t>USD/u</t>
  </si>
  <si>
    <t>Dolar hoy 20-09-2022</t>
  </si>
  <si>
    <t>Dolar 10-07-2022</t>
  </si>
  <si>
    <t>PCB Impuestos</t>
  </si>
  <si>
    <t>Aduana</t>
  </si>
  <si>
    <t>Horas Hombre</t>
  </si>
  <si>
    <t>C/U</t>
  </si>
  <si>
    <t>5 USD/Hora (1 mes en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</si>
</sst>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/>
    <xf numFmtId="0" fontId="0" fillId="3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7" borderId="3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3" borderId="3" xfId="0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7" borderId="5" xfId="0" applyFill="1" applyBorder="1" applyAlignment="1">
      <alignment horizontal="center"/>
    </xf>
    <xf numFmtId="2" fontId="1" fillId="7" borderId="5" xfId="0" applyNumberFormat="1" applyFont="1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A97AF-044D-4A20-8DE7-D0005C805518}">
  <dimension ref="A1:L32"/>
  <sheetViews>
    <sheetView tabSelected="1" topLeftCell="B1" zoomScale="130" zoomScaleNormal="130" workbookViewId="0">
      <pane ySplit="1" topLeftCell="A14" activePane="bottomLeft" state="frozen"/>
      <selection pane="bottomLeft" activeCell="L33" sqref="L33"/>
    </sheetView>
  </sheetViews>
  <sheetFormatPr defaultRowHeight="14.4" x14ac:dyDescent="0.3"/>
  <cols>
    <col min="1" max="1" width="19" customWidth="1"/>
    <col min="2" max="2" width="28.109375" customWidth="1"/>
    <col min="3" max="6" width="8.88671875" style="6"/>
    <col min="7" max="7" width="10.88671875" style="6" customWidth="1"/>
    <col min="8" max="8" width="13.6640625" style="6" bestFit="1" customWidth="1"/>
    <col min="9" max="9" width="9.5546875" style="5" bestFit="1" customWidth="1"/>
    <col min="11" max="11" width="20.21875" customWidth="1"/>
    <col min="12" max="12" width="21.21875" customWidth="1"/>
  </cols>
  <sheetData>
    <row r="1" spans="1:12" s="3" customFormat="1" x14ac:dyDescent="0.3">
      <c r="A1" s="2" t="s">
        <v>0</v>
      </c>
      <c r="B1" s="2" t="s">
        <v>1</v>
      </c>
      <c r="C1" s="9" t="s">
        <v>47</v>
      </c>
      <c r="D1" s="7" t="s">
        <v>48</v>
      </c>
      <c r="E1" s="7" t="s">
        <v>55</v>
      </c>
      <c r="F1" s="7" t="s">
        <v>49</v>
      </c>
      <c r="G1" s="19" t="s">
        <v>54</v>
      </c>
      <c r="H1" s="11" t="s">
        <v>50</v>
      </c>
      <c r="I1" s="12" t="s">
        <v>51</v>
      </c>
      <c r="K1" s="4" t="s">
        <v>56</v>
      </c>
      <c r="L1" s="4" t="s">
        <v>57</v>
      </c>
    </row>
    <row r="2" spans="1:12" x14ac:dyDescent="0.3">
      <c r="A2" s="1" t="s">
        <v>2</v>
      </c>
      <c r="B2" s="1" t="s">
        <v>41</v>
      </c>
      <c r="C2" s="10">
        <v>140</v>
      </c>
      <c r="D2" s="13">
        <v>6</v>
      </c>
      <c r="E2" s="20"/>
      <c r="F2" s="13">
        <f t="shared" ref="F2:F29" si="0">C2*D2</f>
        <v>840</v>
      </c>
      <c r="G2" s="22">
        <f>F2/$L$2</f>
        <v>6.3157894736842106</v>
      </c>
      <c r="H2" s="23">
        <f>G2</f>
        <v>6.3157894736842106</v>
      </c>
      <c r="I2" s="14"/>
      <c r="K2" s="14">
        <v>150</v>
      </c>
      <c r="L2" s="14">
        <v>133</v>
      </c>
    </row>
    <row r="3" spans="1:12" x14ac:dyDescent="0.3">
      <c r="A3" s="1" t="s">
        <v>3</v>
      </c>
      <c r="B3" s="1" t="s">
        <v>32</v>
      </c>
      <c r="C3" s="10">
        <v>360</v>
      </c>
      <c r="D3" s="13">
        <v>5.2</v>
      </c>
      <c r="E3" s="20"/>
      <c r="F3" s="13">
        <f t="shared" si="0"/>
        <v>1872</v>
      </c>
      <c r="G3" s="22">
        <f t="shared" ref="G3:G25" si="1">F3/$L$2</f>
        <v>14.075187969924812</v>
      </c>
      <c r="H3" s="23">
        <f t="shared" ref="H3:H25" si="2">G3</f>
        <v>14.075187969924812</v>
      </c>
      <c r="I3" s="14"/>
    </row>
    <row r="4" spans="1:12" x14ac:dyDescent="0.3">
      <c r="A4" s="1" t="s">
        <v>4</v>
      </c>
      <c r="B4" s="1" t="s">
        <v>32</v>
      </c>
      <c r="C4" s="10">
        <v>30</v>
      </c>
      <c r="D4" s="13">
        <v>7.95</v>
      </c>
      <c r="E4" s="20"/>
      <c r="F4" s="13">
        <f t="shared" si="0"/>
        <v>238.5</v>
      </c>
      <c r="G4" s="22">
        <f t="shared" si="1"/>
        <v>1.7932330827067668</v>
      </c>
      <c r="H4" s="23">
        <f t="shared" si="2"/>
        <v>1.7932330827067668</v>
      </c>
      <c r="I4" s="14"/>
    </row>
    <row r="5" spans="1:12" x14ac:dyDescent="0.3">
      <c r="A5" s="1" t="s">
        <v>5</v>
      </c>
      <c r="B5" s="1" t="s">
        <v>42</v>
      </c>
      <c r="C5" s="10">
        <v>30</v>
      </c>
      <c r="D5" s="13">
        <v>17</v>
      </c>
      <c r="E5" s="20"/>
      <c r="F5" s="13">
        <f t="shared" si="0"/>
        <v>510</v>
      </c>
      <c r="G5" s="22">
        <f t="shared" si="1"/>
        <v>3.8345864661654137</v>
      </c>
      <c r="H5" s="23">
        <f t="shared" si="2"/>
        <v>3.8345864661654137</v>
      </c>
      <c r="I5" s="14"/>
    </row>
    <row r="6" spans="1:12" x14ac:dyDescent="0.3">
      <c r="A6" s="1" t="s">
        <v>6</v>
      </c>
      <c r="B6" s="1" t="s">
        <v>7</v>
      </c>
      <c r="C6" s="10">
        <v>60</v>
      </c>
      <c r="D6" s="13">
        <v>2.25</v>
      </c>
      <c r="E6" s="20"/>
      <c r="F6" s="13">
        <f t="shared" si="0"/>
        <v>135</v>
      </c>
      <c r="G6" s="22">
        <f t="shared" si="1"/>
        <v>1.0150375939849625</v>
      </c>
      <c r="H6" s="23">
        <f t="shared" si="2"/>
        <v>1.0150375939849625</v>
      </c>
      <c r="I6" s="14"/>
    </row>
    <row r="7" spans="1:12" x14ac:dyDescent="0.3">
      <c r="A7" s="1" t="s">
        <v>8</v>
      </c>
      <c r="B7" s="1" t="s">
        <v>9</v>
      </c>
      <c r="C7" s="10">
        <v>270</v>
      </c>
      <c r="D7" s="13">
        <v>3.35</v>
      </c>
      <c r="E7" s="20"/>
      <c r="F7" s="13">
        <f t="shared" si="0"/>
        <v>904.5</v>
      </c>
      <c r="G7" s="22">
        <f t="shared" si="1"/>
        <v>6.8007518796992485</v>
      </c>
      <c r="H7" s="23">
        <f t="shared" si="2"/>
        <v>6.8007518796992485</v>
      </c>
      <c r="I7" s="14"/>
    </row>
    <row r="8" spans="1:12" x14ac:dyDescent="0.3">
      <c r="A8" s="1" t="s">
        <v>10</v>
      </c>
      <c r="B8" s="1" t="s">
        <v>11</v>
      </c>
      <c r="C8" s="10">
        <v>150</v>
      </c>
      <c r="D8" s="13">
        <v>12.35</v>
      </c>
      <c r="E8" s="20"/>
      <c r="F8" s="13">
        <f t="shared" si="0"/>
        <v>1852.5</v>
      </c>
      <c r="G8" s="22">
        <f t="shared" si="1"/>
        <v>13.928571428571429</v>
      </c>
      <c r="H8" s="23">
        <f t="shared" si="2"/>
        <v>13.928571428571429</v>
      </c>
      <c r="I8" s="14"/>
    </row>
    <row r="9" spans="1:12" x14ac:dyDescent="0.3">
      <c r="A9" s="1" t="s">
        <v>12</v>
      </c>
      <c r="B9" s="1" t="s">
        <v>33</v>
      </c>
      <c r="C9" s="10">
        <v>30</v>
      </c>
      <c r="D9" s="13">
        <v>31.9</v>
      </c>
      <c r="E9" s="20"/>
      <c r="F9" s="13">
        <f t="shared" si="0"/>
        <v>957</v>
      </c>
      <c r="G9" s="22">
        <f t="shared" si="1"/>
        <v>7.1954887218045114</v>
      </c>
      <c r="H9" s="23">
        <f t="shared" si="2"/>
        <v>7.1954887218045114</v>
      </c>
      <c r="I9" s="14"/>
    </row>
    <row r="10" spans="1:12" x14ac:dyDescent="0.3">
      <c r="A10" s="1" t="s">
        <v>13</v>
      </c>
      <c r="B10" s="1" t="s">
        <v>34</v>
      </c>
      <c r="C10" s="10">
        <v>30</v>
      </c>
      <c r="D10" s="13">
        <v>27.9</v>
      </c>
      <c r="E10" s="20"/>
      <c r="F10" s="13">
        <f t="shared" si="0"/>
        <v>837</v>
      </c>
      <c r="G10" s="22">
        <f t="shared" si="1"/>
        <v>6.2932330827067666</v>
      </c>
      <c r="H10" s="23">
        <f t="shared" si="2"/>
        <v>6.2932330827067666</v>
      </c>
      <c r="I10" s="14"/>
    </row>
    <row r="11" spans="1:12" x14ac:dyDescent="0.3">
      <c r="A11" s="1" t="s">
        <v>14</v>
      </c>
      <c r="B11" s="1" t="s">
        <v>11</v>
      </c>
      <c r="C11" s="10">
        <v>30</v>
      </c>
      <c r="D11" s="13">
        <v>66.900000000000006</v>
      </c>
      <c r="E11" s="20"/>
      <c r="F11" s="13">
        <f t="shared" si="0"/>
        <v>2007.0000000000002</v>
      </c>
      <c r="G11" s="22">
        <f t="shared" si="1"/>
        <v>15.090225563909776</v>
      </c>
      <c r="H11" s="23">
        <f t="shared" si="2"/>
        <v>15.090225563909776</v>
      </c>
      <c r="I11" s="14"/>
    </row>
    <row r="12" spans="1:12" x14ac:dyDescent="0.3">
      <c r="A12" s="1" t="s">
        <v>15</v>
      </c>
      <c r="B12" s="1" t="s">
        <v>30</v>
      </c>
      <c r="C12" s="10">
        <v>30</v>
      </c>
      <c r="D12" s="13">
        <v>330</v>
      </c>
      <c r="E12" s="20"/>
      <c r="F12" s="13">
        <f t="shared" si="0"/>
        <v>9900</v>
      </c>
      <c r="G12" s="22">
        <f t="shared" si="1"/>
        <v>74.436090225563916</v>
      </c>
      <c r="H12" s="23">
        <f t="shared" si="2"/>
        <v>74.436090225563916</v>
      </c>
      <c r="I12" s="14"/>
    </row>
    <row r="13" spans="1:12" x14ac:dyDescent="0.3">
      <c r="A13" s="1" t="s">
        <v>16</v>
      </c>
      <c r="B13" s="1" t="s">
        <v>31</v>
      </c>
      <c r="C13" s="10">
        <v>15</v>
      </c>
      <c r="D13" s="13">
        <v>125</v>
      </c>
      <c r="E13" s="20"/>
      <c r="F13" s="13">
        <f t="shared" si="0"/>
        <v>1875</v>
      </c>
      <c r="G13" s="22">
        <f t="shared" si="1"/>
        <v>14.097744360902256</v>
      </c>
      <c r="H13" s="23">
        <f t="shared" si="2"/>
        <v>14.097744360902256</v>
      </c>
      <c r="I13" s="14"/>
    </row>
    <row r="14" spans="1:12" x14ac:dyDescent="0.3">
      <c r="A14" s="1" t="s">
        <v>43</v>
      </c>
      <c r="B14" s="1" t="s">
        <v>45</v>
      </c>
      <c r="C14" s="10">
        <v>60</v>
      </c>
      <c r="D14" s="13">
        <v>18.899999999999999</v>
      </c>
      <c r="E14" s="20"/>
      <c r="F14" s="13">
        <f t="shared" si="0"/>
        <v>1134</v>
      </c>
      <c r="G14" s="22">
        <f t="shared" si="1"/>
        <v>8.526315789473685</v>
      </c>
      <c r="H14" s="23">
        <f t="shared" si="2"/>
        <v>8.526315789473685</v>
      </c>
      <c r="I14" s="14"/>
    </row>
    <row r="15" spans="1:12" x14ac:dyDescent="0.3">
      <c r="A15" s="1" t="s">
        <v>44</v>
      </c>
      <c r="B15" s="1" t="s">
        <v>46</v>
      </c>
      <c r="C15" s="10">
        <v>30</v>
      </c>
      <c r="D15" s="13">
        <v>16.5</v>
      </c>
      <c r="E15" s="20"/>
      <c r="F15" s="13">
        <f t="shared" si="0"/>
        <v>495</v>
      </c>
      <c r="G15" s="22">
        <f t="shared" si="1"/>
        <v>3.7218045112781954</v>
      </c>
      <c r="H15" s="23">
        <f t="shared" si="2"/>
        <v>3.7218045112781954</v>
      </c>
      <c r="I15" s="14"/>
    </row>
    <row r="16" spans="1:12" x14ac:dyDescent="0.3">
      <c r="A16" s="1" t="s">
        <v>17</v>
      </c>
      <c r="B16" s="1" t="s">
        <v>35</v>
      </c>
      <c r="C16" s="10">
        <v>60</v>
      </c>
      <c r="D16" s="13">
        <v>3.2</v>
      </c>
      <c r="E16" s="20"/>
      <c r="F16" s="13">
        <f t="shared" si="0"/>
        <v>192</v>
      </c>
      <c r="G16" s="22">
        <f t="shared" si="1"/>
        <v>1.4436090225563909</v>
      </c>
      <c r="H16" s="23">
        <f t="shared" si="2"/>
        <v>1.4436090225563909</v>
      </c>
      <c r="I16" s="14"/>
    </row>
    <row r="17" spans="1:12" x14ac:dyDescent="0.3">
      <c r="A17" s="1" t="s">
        <v>18</v>
      </c>
      <c r="B17" s="1" t="s">
        <v>35</v>
      </c>
      <c r="C17" s="10">
        <v>150</v>
      </c>
      <c r="D17" s="13">
        <v>3.2</v>
      </c>
      <c r="E17" s="20"/>
      <c r="F17" s="13">
        <f t="shared" si="0"/>
        <v>480</v>
      </c>
      <c r="G17" s="22">
        <f t="shared" si="1"/>
        <v>3.6090225563909772</v>
      </c>
      <c r="H17" s="23">
        <f t="shared" si="2"/>
        <v>3.6090225563909772</v>
      </c>
      <c r="I17" s="14"/>
    </row>
    <row r="18" spans="1:12" x14ac:dyDescent="0.3">
      <c r="A18" s="1" t="s">
        <v>19</v>
      </c>
      <c r="B18" s="1" t="s">
        <v>35</v>
      </c>
      <c r="C18" s="10">
        <v>30</v>
      </c>
      <c r="D18" s="13">
        <v>3.2</v>
      </c>
      <c r="E18" s="20"/>
      <c r="F18" s="13">
        <f t="shared" si="0"/>
        <v>96</v>
      </c>
      <c r="G18" s="22">
        <f t="shared" si="1"/>
        <v>0.72180451127819545</v>
      </c>
      <c r="H18" s="23">
        <f t="shared" si="2"/>
        <v>0.72180451127819545</v>
      </c>
      <c r="I18" s="14"/>
    </row>
    <row r="19" spans="1:12" x14ac:dyDescent="0.3">
      <c r="A19" s="1" t="s">
        <v>20</v>
      </c>
      <c r="B19" s="1" t="s">
        <v>35</v>
      </c>
      <c r="C19" s="10">
        <v>30</v>
      </c>
      <c r="D19" s="13">
        <v>3.2</v>
      </c>
      <c r="E19" s="20"/>
      <c r="F19" s="13">
        <f t="shared" si="0"/>
        <v>96</v>
      </c>
      <c r="G19" s="22">
        <f t="shared" si="1"/>
        <v>0.72180451127819545</v>
      </c>
      <c r="H19" s="23">
        <f t="shared" si="2"/>
        <v>0.72180451127819545</v>
      </c>
      <c r="I19" s="14"/>
    </row>
    <row r="20" spans="1:12" x14ac:dyDescent="0.3">
      <c r="A20" s="1" t="s">
        <v>21</v>
      </c>
      <c r="B20" s="1" t="s">
        <v>35</v>
      </c>
      <c r="C20" s="10">
        <v>150</v>
      </c>
      <c r="D20" s="13">
        <v>3.2</v>
      </c>
      <c r="E20" s="20"/>
      <c r="F20" s="13">
        <f t="shared" si="0"/>
        <v>480</v>
      </c>
      <c r="G20" s="22">
        <f t="shared" si="1"/>
        <v>3.6090225563909772</v>
      </c>
      <c r="H20" s="23">
        <f t="shared" si="2"/>
        <v>3.6090225563909772</v>
      </c>
      <c r="I20" s="14"/>
    </row>
    <row r="21" spans="1:12" x14ac:dyDescent="0.3">
      <c r="A21" s="1" t="s">
        <v>22</v>
      </c>
      <c r="B21" s="1" t="s">
        <v>35</v>
      </c>
      <c r="C21" s="10">
        <v>30</v>
      </c>
      <c r="D21" s="13">
        <v>3.2</v>
      </c>
      <c r="E21" s="20"/>
      <c r="F21" s="13">
        <f t="shared" si="0"/>
        <v>96</v>
      </c>
      <c r="G21" s="22">
        <f t="shared" si="1"/>
        <v>0.72180451127819545</v>
      </c>
      <c r="H21" s="23">
        <f t="shared" si="2"/>
        <v>0.72180451127819545</v>
      </c>
      <c r="I21" s="14"/>
    </row>
    <row r="22" spans="1:12" x14ac:dyDescent="0.3">
      <c r="A22" s="1" t="s">
        <v>23</v>
      </c>
      <c r="B22" s="1" t="s">
        <v>36</v>
      </c>
      <c r="C22" s="10">
        <v>60</v>
      </c>
      <c r="D22" s="13">
        <v>18.899999999999999</v>
      </c>
      <c r="E22" s="20"/>
      <c r="F22" s="13">
        <f t="shared" si="0"/>
        <v>1134</v>
      </c>
      <c r="G22" s="22">
        <f t="shared" si="1"/>
        <v>8.526315789473685</v>
      </c>
      <c r="H22" s="23">
        <f t="shared" si="2"/>
        <v>8.526315789473685</v>
      </c>
      <c r="I22" s="14"/>
    </row>
    <row r="23" spans="1:12" x14ac:dyDescent="0.3">
      <c r="A23" s="1" t="s">
        <v>24</v>
      </c>
      <c r="B23" s="1" t="s">
        <v>37</v>
      </c>
      <c r="C23" s="10">
        <v>30</v>
      </c>
      <c r="D23" s="13">
        <v>95</v>
      </c>
      <c r="E23" s="20"/>
      <c r="F23" s="13">
        <f t="shared" si="0"/>
        <v>2850</v>
      </c>
      <c r="G23" s="22">
        <f t="shared" si="1"/>
        <v>21.428571428571427</v>
      </c>
      <c r="H23" s="23">
        <f t="shared" si="2"/>
        <v>21.428571428571427</v>
      </c>
      <c r="I23" s="14"/>
    </row>
    <row r="24" spans="1:12" x14ac:dyDescent="0.3">
      <c r="A24" s="1" t="s">
        <v>25</v>
      </c>
      <c r="B24" s="1" t="s">
        <v>38</v>
      </c>
      <c r="C24" s="10">
        <v>150</v>
      </c>
      <c r="D24" s="13">
        <v>40</v>
      </c>
      <c r="E24" s="20"/>
      <c r="F24" s="13">
        <f t="shared" si="0"/>
        <v>6000</v>
      </c>
      <c r="G24" s="22">
        <f t="shared" si="1"/>
        <v>45.112781954887218</v>
      </c>
      <c r="H24" s="23">
        <f t="shared" si="2"/>
        <v>45.112781954887218</v>
      </c>
      <c r="I24" s="14"/>
    </row>
    <row r="25" spans="1:12" x14ac:dyDescent="0.3">
      <c r="A25" s="1" t="s">
        <v>26</v>
      </c>
      <c r="B25" s="1" t="s">
        <v>39</v>
      </c>
      <c r="C25" s="10">
        <v>30</v>
      </c>
      <c r="D25" s="13">
        <v>73.5</v>
      </c>
      <c r="E25" s="20"/>
      <c r="F25" s="13">
        <f t="shared" si="0"/>
        <v>2205</v>
      </c>
      <c r="G25" s="22">
        <f t="shared" si="1"/>
        <v>16.578947368421051</v>
      </c>
      <c r="H25" s="23">
        <f t="shared" si="2"/>
        <v>16.578947368421051</v>
      </c>
      <c r="I25" s="14"/>
    </row>
    <row r="26" spans="1:12" x14ac:dyDescent="0.3">
      <c r="A26" s="1" t="s">
        <v>27</v>
      </c>
      <c r="B26" s="1" t="s">
        <v>28</v>
      </c>
      <c r="C26" s="10">
        <v>30</v>
      </c>
      <c r="D26" s="13"/>
      <c r="E26" s="20">
        <v>9.39</v>
      </c>
      <c r="F26" s="13">
        <f t="shared" si="0"/>
        <v>0</v>
      </c>
      <c r="G26" s="22">
        <f>E26*C26</f>
        <v>281.70000000000005</v>
      </c>
      <c r="H26" s="23"/>
      <c r="I26" s="14">
        <f>G26</f>
        <v>281.70000000000005</v>
      </c>
    </row>
    <row r="27" spans="1:12" x14ac:dyDescent="0.3">
      <c r="A27" s="17" t="s">
        <v>29</v>
      </c>
      <c r="B27" s="17" t="s">
        <v>40</v>
      </c>
      <c r="C27" s="18">
        <v>30</v>
      </c>
      <c r="D27" s="15">
        <v>103</v>
      </c>
      <c r="E27" s="21"/>
      <c r="F27" s="15">
        <f t="shared" si="0"/>
        <v>3090</v>
      </c>
      <c r="G27" s="24">
        <f>F27/$L$2</f>
        <v>23.233082706766918</v>
      </c>
      <c r="H27" s="25">
        <f>G27</f>
        <v>23.233082706766918</v>
      </c>
      <c r="I27" s="16"/>
    </row>
    <row r="28" spans="1:12" x14ac:dyDescent="0.3">
      <c r="A28" s="17" t="s">
        <v>52</v>
      </c>
      <c r="B28" s="17" t="s">
        <v>53</v>
      </c>
      <c r="C28" s="26">
        <v>30</v>
      </c>
      <c r="D28" s="15"/>
      <c r="E28" s="21"/>
      <c r="F28" s="15">
        <f t="shared" si="0"/>
        <v>0</v>
      </c>
      <c r="G28" s="24">
        <v>61.63</v>
      </c>
      <c r="H28" s="25"/>
      <c r="I28" s="16">
        <f>G28</f>
        <v>61.63</v>
      </c>
    </row>
    <row r="29" spans="1:12" x14ac:dyDescent="0.3">
      <c r="A29" s="1" t="s">
        <v>58</v>
      </c>
      <c r="B29" s="1" t="s">
        <v>59</v>
      </c>
      <c r="C29" s="8">
        <v>1</v>
      </c>
      <c r="D29" s="13">
        <v>4903</v>
      </c>
      <c r="E29" s="20"/>
      <c r="F29" s="13">
        <f t="shared" si="0"/>
        <v>4903</v>
      </c>
      <c r="G29" s="22">
        <f>F29/$L$2</f>
        <v>36.86466165413534</v>
      </c>
      <c r="H29" s="23"/>
      <c r="I29" s="27">
        <f>G29</f>
        <v>36.86466165413534</v>
      </c>
    </row>
    <row r="30" spans="1:12" ht="15" thickBot="1" x14ac:dyDescent="0.35">
      <c r="A30" s="1" t="s">
        <v>60</v>
      </c>
      <c r="B30" s="1" t="s">
        <v>62</v>
      </c>
      <c r="C30" s="8">
        <v>1</v>
      </c>
      <c r="D30" s="15"/>
      <c r="E30" s="21"/>
      <c r="F30" s="15"/>
      <c r="G30" s="24">
        <v>750</v>
      </c>
      <c r="H30" s="25"/>
      <c r="I30" s="30">
        <v>230</v>
      </c>
    </row>
    <row r="31" spans="1:12" ht="15" thickBot="1" x14ac:dyDescent="0.35">
      <c r="D31" s="31">
        <f>SUM(D2:D30)</f>
        <v>5923.8</v>
      </c>
      <c r="E31" s="32"/>
      <c r="F31" s="31">
        <f>SUM(F2:F30)</f>
        <v>45179.5</v>
      </c>
      <c r="G31" s="33">
        <f>SUM(G2:G30)</f>
        <v>1433.0254887218045</v>
      </c>
      <c r="H31" s="34">
        <f>SUM(H2:H30)</f>
        <v>302.83082706766919</v>
      </c>
      <c r="I31" s="35">
        <f>SUM(I2:I30)</f>
        <v>610.19466165413542</v>
      </c>
      <c r="K31" s="28"/>
    </row>
    <row r="32" spans="1:12" x14ac:dyDescent="0.3">
      <c r="F32" s="6" t="s">
        <v>61</v>
      </c>
      <c r="G32" s="29">
        <f>G31/30</f>
        <v>47.767516290726817</v>
      </c>
      <c r="H32" s="6">
        <f>H31*216.24</f>
        <v>65484.138045112792</v>
      </c>
      <c r="I32" s="5">
        <f>I31*216.24</f>
        <v>131948.49363609025</v>
      </c>
      <c r="J32">
        <f>334000-I32</f>
        <v>202051.50636390975</v>
      </c>
      <c r="K32">
        <f>J32-H32</f>
        <v>136567.36831879697</v>
      </c>
      <c r="L32">
        <f>K32/2</f>
        <v>68283.684159398486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Temporizador_V7</vt:lpstr>
      <vt:lpstr>Temporizador_V7!Print_Titles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cp:lastPrinted>2022-07-11T01:52:20Z</cp:lastPrinted>
  <dcterms:created xsi:type="dcterms:W3CDTF">2022-07-10T19:59:15Z</dcterms:created>
  <dcterms:modified xsi:type="dcterms:W3CDTF">2023-04-06T18:03:21Z</dcterms:modified>
</cp:coreProperties>
</file>