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HP" sheetId="1" r:id="rId3"/>
  </sheets>
  <definedNames/>
  <calcPr/>
</workbook>
</file>

<file path=xl/sharedStrings.xml><?xml version="1.0" encoding="utf-8"?>
<sst xmlns="http://schemas.openxmlformats.org/spreadsheetml/2006/main" count="29" uniqueCount="13">
  <si>
    <t>Criteria</t>
  </si>
  <si>
    <t>Transportation</t>
  </si>
  <si>
    <t xml:space="preserve">Supporting Activities </t>
  </si>
  <si>
    <t>Recycling Goal</t>
  </si>
  <si>
    <t>Fulfill Demand</t>
  </si>
  <si>
    <t>Cut Waste</t>
  </si>
  <si>
    <t>Total</t>
  </si>
  <si>
    <t>Normalized table</t>
  </si>
  <si>
    <t>Average</t>
  </si>
  <si>
    <t>Consistency measure</t>
  </si>
  <si>
    <t>Ci</t>
  </si>
  <si>
    <t>Ri</t>
  </si>
  <si>
    <t>C.Ratio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</si>
</sst>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1" fillId="0" fontId="2" numFmtId="2" xfId="0" applyAlignment="1" applyBorder="1" applyFont="1" applyNumberFormat="1">
      <alignment readingOrder="0"/>
    </xf>
    <xf borderId="1" fillId="0" fontId="1" numFmtId="2" xfId="0" applyAlignment="1" applyBorder="1" applyFont="1" applyNumberFormat="1">
      <alignment readingOrder="0"/>
    </xf>
    <xf borderId="1" fillId="0" fontId="1" numFmtId="2" xfId="0" applyBorder="1" applyFont="1" applyNumberFormat="1"/>
    <xf borderId="1" fillId="2" fontId="1" numFmtId="2" xfId="0" applyAlignment="1" applyBorder="1" applyFill="1" applyFont="1" applyNumberFormat="1">
      <alignment readingOrder="0"/>
    </xf>
    <xf borderId="1" fillId="0" fontId="1" numFmtId="4" xfId="0" applyAlignment="1" applyBorder="1" applyFont="1" applyNumberFormat="1">
      <alignment readingOrder="0"/>
    </xf>
    <xf borderId="1" fillId="3" fontId="1" numFmtId="2" xfId="0" applyAlignment="1" applyBorder="1" applyFill="1" applyFont="1" applyNumberFormat="1">
      <alignment readingOrder="0"/>
    </xf>
    <xf borderId="1" fillId="3" fontId="1" numFmtId="2" xfId="0" applyBorder="1" applyFont="1" applyNumberFormat="1"/>
    <xf borderId="1" fillId="0" fontId="3" numFmtId="2" xfId="0" applyAlignment="1" applyBorder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18.43"/>
    <col customWidth="1" min="3" max="3" width="17.43"/>
    <col customWidth="1" min="4" max="4" width="18.43"/>
    <col customWidth="1" min="8" max="8" width="5.57"/>
    <col customWidth="1" min="9" max="9" width="8.43"/>
    <col customWidth="1" min="10" max="10" width="20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tr">
        <f t="array" ref="B3:B7">TRANSPOSE(C2:G2)</f>
        <v>Transportation</v>
      </c>
      <c r="C3" s="5">
        <v>1.0</v>
      </c>
      <c r="D3" s="3">
        <v>2.0</v>
      </c>
      <c r="E3" s="3">
        <v>3.0</v>
      </c>
      <c r="F3" s="6">
        <f t="shared" ref="F3:F4" si="1">1/7</f>
        <v>0.1428571429</v>
      </c>
      <c r="G3" s="3">
        <f>1/3</f>
        <v>0.3333333333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7">
        <f>1/D3</f>
        <v>0.5</v>
      </c>
      <c r="D4" s="5">
        <v>1.0</v>
      </c>
      <c r="E4" s="3">
        <v>2.0</v>
      </c>
      <c r="F4" s="3">
        <f t="shared" si="1"/>
        <v>0.1428571429</v>
      </c>
      <c r="G4" s="3">
        <f>1/2</f>
        <v>0.5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8">
        <f>1/E3</f>
        <v>0.3333333333</v>
      </c>
      <c r="D5" s="8">
        <f>1/E4</f>
        <v>0.5</v>
      </c>
      <c r="E5" s="5">
        <v>1.0</v>
      </c>
      <c r="F5" s="6">
        <f>1/9</f>
        <v>0.1111111111</v>
      </c>
      <c r="G5" s="3">
        <f>1/5</f>
        <v>0.2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4</v>
      </c>
      <c r="C6" s="8">
        <f>1/F3</f>
        <v>7</v>
      </c>
      <c r="D6" s="8">
        <f>1/F4</f>
        <v>7</v>
      </c>
      <c r="E6" s="8">
        <f>1/F5</f>
        <v>9</v>
      </c>
      <c r="F6" s="5">
        <v>1.0</v>
      </c>
      <c r="G6" s="3">
        <v>4.0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5</v>
      </c>
      <c r="C7" s="8">
        <f>1/G3</f>
        <v>3</v>
      </c>
      <c r="D7" s="8">
        <f>1/G4</f>
        <v>2</v>
      </c>
      <c r="E7" s="8">
        <f>1/G5</f>
        <v>5</v>
      </c>
      <c r="F7" s="8">
        <f>1/G6</f>
        <v>0.25</v>
      </c>
      <c r="G7" s="5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 t="s">
        <v>6</v>
      </c>
      <c r="C8" s="4">
        <f t="shared" ref="C8:G8" si="2">SUM(C3:C7)</f>
        <v>11.83333333</v>
      </c>
      <c r="D8" s="4">
        <f t="shared" si="2"/>
        <v>12.5</v>
      </c>
      <c r="E8" s="4">
        <f t="shared" si="2"/>
        <v>20</v>
      </c>
      <c r="F8" s="4">
        <f t="shared" si="2"/>
        <v>1.646825397</v>
      </c>
      <c r="G8" s="4">
        <f t="shared" si="2"/>
        <v>6.033333333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</v>
      </c>
      <c r="B10" s="1"/>
      <c r="C10" s="1"/>
      <c r="D10" s="1"/>
      <c r="E10" s="1"/>
      <c r="F10" s="1"/>
      <c r="G10" s="1"/>
      <c r="H10" s="1"/>
      <c r="I10" s="1">
        <f>SUM(I12:I16)</f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9" t="s">
        <v>6</v>
      </c>
      <c r="I11" s="9" t="s">
        <v>8</v>
      </c>
      <c r="J11" s="9" t="s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tr">
        <f t="array" ref="B12:B16">TRANSPOSE(C11:G11)</f>
        <v>Transportation</v>
      </c>
      <c r="C12" s="3">
        <f t="shared" ref="C12:G12" si="3">C3/C$8</f>
        <v>0.08450704225</v>
      </c>
      <c r="D12" s="3">
        <f t="shared" si="3"/>
        <v>0.16</v>
      </c>
      <c r="E12" s="3">
        <f t="shared" si="3"/>
        <v>0.15</v>
      </c>
      <c r="F12" s="3">
        <f t="shared" si="3"/>
        <v>0.08674698795</v>
      </c>
      <c r="G12" s="3">
        <f t="shared" si="3"/>
        <v>0.05524861878</v>
      </c>
      <c r="H12" s="4">
        <f t="shared" ref="H12:H16" si="5">SUM(C12:G12)</f>
        <v>0.536502649</v>
      </c>
      <c r="I12" s="4">
        <f t="shared" ref="I12:I16" si="6">H12/5</f>
        <v>0.1073005298</v>
      </c>
      <c r="J12" s="4">
        <f t="shared" ref="J12:J16" si="7">MMULT(C3:G3,$I$12:$I$16)/I12</f>
        <v>5.058484097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2</v>
      </c>
      <c r="C13" s="3">
        <f t="shared" ref="C13:C16" si="8">C4/$C$8</f>
        <v>0.04225352113</v>
      </c>
      <c r="D13" s="3">
        <f t="shared" ref="D13:G13" si="4">D4/D$8</f>
        <v>0.08</v>
      </c>
      <c r="E13" s="3">
        <f t="shared" si="4"/>
        <v>0.1</v>
      </c>
      <c r="F13" s="3">
        <f t="shared" si="4"/>
        <v>0.08674698795</v>
      </c>
      <c r="G13" s="3">
        <f t="shared" si="4"/>
        <v>0.08287292818</v>
      </c>
      <c r="H13" s="4">
        <f t="shared" si="5"/>
        <v>0.3918734373</v>
      </c>
      <c r="I13" s="4">
        <f t="shared" si="6"/>
        <v>0.07837468745</v>
      </c>
      <c r="J13" s="4">
        <f t="shared" si="7"/>
        <v>5.099834462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 t="s">
        <v>3</v>
      </c>
      <c r="C14" s="3">
        <f t="shared" si="8"/>
        <v>0.02816901408</v>
      </c>
      <c r="D14" s="3">
        <f t="shared" ref="D14:G14" si="9">D5/D$8</f>
        <v>0.04</v>
      </c>
      <c r="E14" s="3">
        <f t="shared" si="9"/>
        <v>0.05</v>
      </c>
      <c r="F14" s="3">
        <f t="shared" si="9"/>
        <v>0.06746987952</v>
      </c>
      <c r="G14" s="3">
        <f t="shared" si="9"/>
        <v>0.03314917127</v>
      </c>
      <c r="H14" s="4">
        <f t="shared" si="5"/>
        <v>0.2187880649</v>
      </c>
      <c r="I14" s="4">
        <f t="shared" si="6"/>
        <v>0.04375761297</v>
      </c>
      <c r="J14" s="4">
        <f t="shared" si="7"/>
        <v>5.068185366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 t="s">
        <v>4</v>
      </c>
      <c r="C15" s="3">
        <f t="shared" si="8"/>
        <v>0.5915492958</v>
      </c>
      <c r="D15" s="3">
        <f t="shared" ref="D15:G15" si="10">D6/D$8</f>
        <v>0.56</v>
      </c>
      <c r="E15" s="3">
        <f t="shared" si="10"/>
        <v>0.45</v>
      </c>
      <c r="F15" s="3">
        <f t="shared" si="10"/>
        <v>0.6072289157</v>
      </c>
      <c r="G15" s="3">
        <f t="shared" si="10"/>
        <v>0.6629834254</v>
      </c>
      <c r="H15" s="4">
        <f t="shared" si="5"/>
        <v>2.871761637</v>
      </c>
      <c r="I15" s="4">
        <f t="shared" si="6"/>
        <v>0.5743523274</v>
      </c>
      <c r="J15" s="4">
        <f t="shared" si="7"/>
        <v>5.31512904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 t="s">
        <v>5</v>
      </c>
      <c r="C16" s="3">
        <f t="shared" si="8"/>
        <v>0.2535211268</v>
      </c>
      <c r="D16" s="3">
        <f t="shared" ref="D16:G16" si="11">D7/D$8</f>
        <v>0.16</v>
      </c>
      <c r="E16" s="3">
        <f t="shared" si="11"/>
        <v>0.25</v>
      </c>
      <c r="F16" s="3">
        <f t="shared" si="11"/>
        <v>0.1518072289</v>
      </c>
      <c r="G16" s="3">
        <f t="shared" si="11"/>
        <v>0.1657458564</v>
      </c>
      <c r="H16" s="4">
        <f t="shared" si="5"/>
        <v>0.981074212</v>
      </c>
      <c r="I16" s="4">
        <f t="shared" si="6"/>
        <v>0.1962148424</v>
      </c>
      <c r="J16" s="4">
        <f t="shared" si="7"/>
        <v>5.286256334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6</v>
      </c>
      <c r="C17" s="4">
        <f t="shared" ref="C17:D17" si="12">SUM(C12:C16)</f>
        <v>1</v>
      </c>
      <c r="D17" s="4">
        <f t="shared" si="12"/>
        <v>1</v>
      </c>
      <c r="E17" s="3">
        <f>E8/E$8</f>
        <v>1</v>
      </c>
      <c r="F17" s="4">
        <f t="shared" ref="F17:G17" si="13">SUM(F12:F16)</f>
        <v>1</v>
      </c>
      <c r="G17" s="4">
        <f t="shared" si="13"/>
        <v>1</v>
      </c>
      <c r="H17" s="1"/>
      <c r="I17" s="9" t="s">
        <v>10</v>
      </c>
      <c r="J17" s="4">
        <f>(AVERAGE(J12:J16)-5)/4</f>
        <v>0.0413944649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9" t="s">
        <v>11</v>
      </c>
      <c r="J18" s="3">
        <v>1.12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9" t="s">
        <v>12</v>
      </c>
      <c r="J19" s="4">
        <f>J17/J18</f>
        <v>0.03695934366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