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ocumentos\UVG\Quinto año\Métodos numéricos\"/>
    </mc:Choice>
  </mc:AlternateContent>
  <bookViews>
    <workbookView xWindow="0" yWindow="0" windowWidth="25130" windowHeight="124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S14" i="1" s="1"/>
  <c r="R15" i="1"/>
  <c r="S15" i="1" s="1"/>
  <c r="R16" i="1"/>
  <c r="S16" i="1" s="1"/>
  <c r="R17" i="1"/>
  <c r="S17" i="1" s="1"/>
  <c r="R22" i="1"/>
  <c r="S22" i="1" s="1"/>
  <c r="R23" i="1"/>
  <c r="S23" i="1" s="1"/>
  <c r="R24" i="1"/>
  <c r="S24" i="1" s="1"/>
  <c r="R25" i="1"/>
  <c r="S25" i="1" s="1"/>
  <c r="R30" i="1"/>
  <c r="S30" i="1" s="1"/>
  <c r="R31" i="1"/>
  <c r="S31" i="1" s="1"/>
  <c r="R12" i="1"/>
  <c r="S12" i="1" s="1"/>
  <c r="Q13" i="1"/>
  <c r="R13" i="1" s="1"/>
  <c r="S13" i="1" s="1"/>
  <c r="Q14" i="1"/>
  <c r="Q15" i="1"/>
  <c r="Q16" i="1"/>
  <c r="Q17" i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Q23" i="1"/>
  <c r="Q24" i="1"/>
  <c r="Q25" i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Q31" i="1"/>
  <c r="Q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P12" i="1"/>
  <c r="O12" i="1"/>
  <c r="N12" i="1"/>
  <c r="F17" i="1"/>
  <c r="G17" i="1" s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12" i="1"/>
  <c r="D12" i="1"/>
  <c r="E6" i="1"/>
  <c r="D6" i="1"/>
  <c r="C6" i="1"/>
  <c r="G6" i="1" s="1"/>
  <c r="E4" i="1"/>
  <c r="D4" i="1"/>
  <c r="C4" i="1"/>
  <c r="G4" i="1" l="1"/>
</calcChain>
</file>

<file path=xl/sharedStrings.xml><?xml version="1.0" encoding="utf-8"?>
<sst xmlns="http://schemas.openxmlformats.org/spreadsheetml/2006/main" count="14" uniqueCount="11">
  <si>
    <t xml:space="preserve">Número </t>
  </si>
  <si>
    <t xml:space="preserve">F(x) </t>
  </si>
  <si>
    <t xml:space="preserve">F'(x) </t>
  </si>
  <si>
    <t xml:space="preserve">Resultado de F(x) y F'(x) </t>
  </si>
  <si>
    <t>n</t>
  </si>
  <si>
    <t xml:space="preserve">Tabla de resultados </t>
  </si>
  <si>
    <t xml:space="preserve">Operación de elementos </t>
  </si>
  <si>
    <t xml:space="preserve">Aproximación lineal de F'(x) </t>
  </si>
  <si>
    <t xml:space="preserve">Resultado A </t>
  </si>
  <si>
    <t>Resultado B</t>
  </si>
  <si>
    <t xml:space="preserve">Aproximación lineal de F'n(x)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</si>
</sst>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3F3F3F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6" fillId="4" borderId="1" applyNumberFormat="0" applyAlignment="0" applyProtection="0"/>
    <xf numFmtId="0" fontId="1" fillId="5" borderId="3" applyNumberFormat="0" applyFont="0" applyAlignment="0" applyProtection="0"/>
    <xf numFmtId="0" fontId="8" fillId="6" borderId="0" applyNumberFormat="0" applyBorder="0" applyAlignment="0" applyProtection="0"/>
  </cellStyleXfs>
  <cellXfs count="18">
    <xf numFmtId="0" fontId="0" fillId="0" borderId="0" xfId="0"/>
    <xf numFmtId="0" fontId="5" fillId="4" borderId="2" xfId="4" applyAlignment="1">
      <alignment horizontal="center"/>
    </xf>
    <xf numFmtId="0" fontId="4" fillId="3" borderId="1" xfId="3"/>
    <xf numFmtId="0" fontId="9" fillId="0" borderId="0" xfId="0" applyFont="1" applyAlignment="1">
      <alignment horizontal="center"/>
    </xf>
    <xf numFmtId="0" fontId="7" fillId="5" borderId="3" xfId="6" applyFont="1" applyAlignment="1">
      <alignment horizontal="center" vertical="center" wrapText="1"/>
    </xf>
    <xf numFmtId="0" fontId="6" fillId="4" borderId="1" xfId="5"/>
    <xf numFmtId="0" fontId="8" fillId="6" borderId="0" xfId="7"/>
    <xf numFmtId="0" fontId="6" fillId="4" borderId="1" xfId="5" applyAlignment="1"/>
    <xf numFmtId="0" fontId="4" fillId="3" borderId="1" xfId="3" applyAlignment="1">
      <alignment horizontal="center"/>
    </xf>
    <xf numFmtId="0" fontId="10" fillId="0" borderId="0" xfId="1" applyFont="1" applyAlignment="1">
      <alignment horizontal="center"/>
    </xf>
    <xf numFmtId="171" fontId="5" fillId="4" borderId="2" xfId="4" applyNumberFormat="1" applyAlignment="1">
      <alignment horizontal="center"/>
    </xf>
    <xf numFmtId="171" fontId="6" fillId="4" borderId="1" xfId="5" applyNumberFormat="1" applyAlignment="1"/>
    <xf numFmtId="0" fontId="11" fillId="6" borderId="4" xfId="7" applyFont="1" applyBorder="1" applyAlignment="1">
      <alignment horizontal="center"/>
    </xf>
    <xf numFmtId="0" fontId="11" fillId="6" borderId="0" xfId="7" applyFont="1" applyAlignment="1">
      <alignment horizontal="center"/>
    </xf>
    <xf numFmtId="0" fontId="11" fillId="6" borderId="0" xfId="7" applyFont="1" applyAlignment="1">
      <alignment horizontal="center"/>
    </xf>
    <xf numFmtId="0" fontId="3" fillId="2" borderId="0" xfId="2"/>
    <xf numFmtId="2" fontId="5" fillId="4" borderId="2" xfId="4" applyNumberFormat="1"/>
    <xf numFmtId="0" fontId="10" fillId="0" borderId="0" xfId="1" applyFont="1" applyAlignment="1"/>
  </cellXfs>
  <cellStyles count="8">
    <cellStyle name="Cálculo" xfId="5" builtinId="22"/>
    <cellStyle name="Énfasis5" xfId="7" builtinId="45"/>
    <cellStyle name="Entrada" xfId="3" builtinId="20"/>
    <cellStyle name="Neutral" xfId="2" builtinId="28"/>
    <cellStyle name="Normal" xfId="0" builtinId="0"/>
    <cellStyle name="Notas" xfId="6" builtinId="10"/>
    <cellStyle name="Salida" xfId="4" builtinId="21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4</xdr:row>
      <xdr:rowOff>165100</xdr:rowOff>
    </xdr:from>
    <xdr:to>
      <xdr:col>16</xdr:col>
      <xdr:colOff>590198</xdr:colOff>
      <xdr:row>8</xdr:row>
      <xdr:rowOff>184043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0900" y="1371600"/>
          <a:ext cx="2819048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1"/>
  <sheetViews>
    <sheetView tabSelected="1" topLeftCell="A13" workbookViewId="0">
      <selection activeCell="U6" sqref="U6"/>
    </sheetView>
  </sheetViews>
  <sheetFormatPr baseColWidth="10" defaultRowHeight="14.5" x14ac:dyDescent="0.35"/>
  <cols>
    <col min="8" max="8" width="7.7265625" customWidth="1"/>
    <col min="19" max="19" width="25.54296875" bestFit="1" customWidth="1"/>
  </cols>
  <sheetData>
    <row r="2" spans="2:19" ht="18.5" x14ac:dyDescent="0.45">
      <c r="B2" s="3" t="s">
        <v>0</v>
      </c>
      <c r="C2" s="2">
        <v>1</v>
      </c>
    </row>
    <row r="3" spans="2:19" ht="43.5" customHeight="1" x14ac:dyDescent="0.35">
      <c r="G3" s="4" t="s">
        <v>3</v>
      </c>
      <c r="H3" s="4"/>
    </row>
    <row r="4" spans="2:19" ht="18.5" x14ac:dyDescent="0.45">
      <c r="B4" s="3" t="s">
        <v>1</v>
      </c>
      <c r="C4" s="5">
        <f>3/4*C2</f>
        <v>0.75</v>
      </c>
      <c r="D4" s="5">
        <f>-SQRT(2)*C2^2</f>
        <v>-1.4142135623730951</v>
      </c>
      <c r="E4" s="5">
        <f>-5*C2</f>
        <v>-5</v>
      </c>
      <c r="G4" s="1">
        <f>C4+D4+E4</f>
        <v>-5.6642135623730949</v>
      </c>
      <c r="H4" s="1"/>
    </row>
    <row r="5" spans="2:19" ht="18.5" x14ac:dyDescent="0.45">
      <c r="B5" s="3"/>
    </row>
    <row r="6" spans="2:19" ht="18.5" x14ac:dyDescent="0.45">
      <c r="B6" s="3" t="s">
        <v>2</v>
      </c>
      <c r="C6" s="5">
        <f>3*C2^3</f>
        <v>3</v>
      </c>
      <c r="D6" s="5">
        <f>-(2*SQRT(2))*C2</f>
        <v>-2.8284271247461903</v>
      </c>
      <c r="E6" s="5">
        <f>-5</f>
        <v>-5</v>
      </c>
      <c r="G6" s="10">
        <f t="shared" ref="G6" si="0">C6+D6+E6</f>
        <v>-4.8284271247461898</v>
      </c>
      <c r="H6" s="10"/>
    </row>
    <row r="10" spans="2:19" ht="23.5" x14ac:dyDescent="0.55000000000000004">
      <c r="C10" s="9" t="s">
        <v>5</v>
      </c>
      <c r="D10" s="9"/>
      <c r="E10" s="9"/>
      <c r="F10" s="9"/>
      <c r="G10" s="9"/>
      <c r="H10" s="9"/>
      <c r="I10" s="9"/>
      <c r="L10" s="17"/>
      <c r="M10" s="9" t="s">
        <v>5</v>
      </c>
      <c r="N10" s="9"/>
      <c r="O10" s="9"/>
      <c r="P10" s="9"/>
      <c r="Q10" s="9"/>
      <c r="R10" s="9"/>
      <c r="S10" s="9"/>
    </row>
    <row r="11" spans="2:19" ht="15.5" x14ac:dyDescent="0.35">
      <c r="C11" s="13" t="s">
        <v>4</v>
      </c>
      <c r="D11" s="14" t="s">
        <v>6</v>
      </c>
      <c r="E11" s="14"/>
      <c r="F11" s="14"/>
      <c r="G11" s="12" t="s">
        <v>7</v>
      </c>
      <c r="H11" s="12"/>
      <c r="I11" s="12"/>
      <c r="M11" s="13" t="s">
        <v>4</v>
      </c>
      <c r="N11" s="14" t="s">
        <v>6</v>
      </c>
      <c r="O11" s="14"/>
      <c r="P11" s="14"/>
      <c r="Q11" s="6" t="s">
        <v>8</v>
      </c>
      <c r="R11" s="6" t="s">
        <v>9</v>
      </c>
      <c r="S11" s="6" t="s">
        <v>10</v>
      </c>
    </row>
    <row r="12" spans="2:19" x14ac:dyDescent="0.35">
      <c r="C12" s="8">
        <v>1</v>
      </c>
      <c r="D12" s="7">
        <f>3*C12^3</f>
        <v>3</v>
      </c>
      <c r="E12" s="11">
        <f>-(2*SQRT(2))*C12</f>
        <v>-2.8284271247461903</v>
      </c>
      <c r="F12" s="7">
        <f>-5</f>
        <v>-5</v>
      </c>
      <c r="G12" s="10">
        <f>D12+E12+F12</f>
        <v>-4.8284271247461898</v>
      </c>
      <c r="H12" s="10"/>
      <c r="I12" s="10"/>
      <c r="M12" s="8">
        <v>1</v>
      </c>
      <c r="N12" s="7">
        <f>3/4*M12^4</f>
        <v>0.75</v>
      </c>
      <c r="O12" s="11">
        <f>-SQRT(2)*M12^2</f>
        <v>-1.4142135623730951</v>
      </c>
      <c r="P12" s="7">
        <f>-5*M12</f>
        <v>-5</v>
      </c>
      <c r="Q12" s="15">
        <f>((N12+O12+P12)+10^-M12)</f>
        <v>-5.5642135623730953</v>
      </c>
      <c r="R12" s="15">
        <f>(Q12-(N12+O12+P12))</f>
        <v>9.9999999999999645E-2</v>
      </c>
      <c r="S12" s="16">
        <f>R12/10^-M12</f>
        <v>0.99999999999999645</v>
      </c>
    </row>
    <row r="13" spans="2:19" x14ac:dyDescent="0.35">
      <c r="C13" s="8">
        <v>2</v>
      </c>
      <c r="D13" s="7">
        <f t="shared" ref="D13:D31" si="1">3*C13^3</f>
        <v>24</v>
      </c>
      <c r="E13" s="11">
        <f t="shared" ref="E13:E31" si="2">-(2*SQRT(2))*C13</f>
        <v>-5.6568542494923806</v>
      </c>
      <c r="F13" s="7">
        <f t="shared" ref="F13:F31" si="3">-5</f>
        <v>-5</v>
      </c>
      <c r="G13" s="10">
        <f t="shared" ref="G13:G31" si="4">D13+E13+F13</f>
        <v>13.34314575050762</v>
      </c>
      <c r="H13" s="10"/>
      <c r="I13" s="10"/>
      <c r="M13" s="8">
        <v>2</v>
      </c>
      <c r="N13" s="7">
        <f t="shared" ref="N13:N31" si="5">3/4*M13^4</f>
        <v>12</v>
      </c>
      <c r="O13" s="11">
        <f t="shared" ref="O13:O31" si="6">-SQRT(2)*M13^2</f>
        <v>-5.6568542494923806</v>
      </c>
      <c r="P13" s="7">
        <f t="shared" ref="P13:P31" si="7">-5*M13</f>
        <v>-10</v>
      </c>
      <c r="Q13" s="15">
        <f t="shared" ref="Q13:Q31" si="8">((N13+O13+P13)+10^-M13)</f>
        <v>-3.6468542494923808</v>
      </c>
      <c r="R13" s="15">
        <f t="shared" ref="R13:R31" si="9">(Q13-(N13+O13+P13))</f>
        <v>9.9999999999997868E-3</v>
      </c>
      <c r="S13" s="16">
        <f t="shared" ref="S13:S31" si="10">R13/10^-M13</f>
        <v>0.99999999999997868</v>
      </c>
    </row>
    <row r="14" spans="2:19" x14ac:dyDescent="0.35">
      <c r="C14" s="8">
        <v>3</v>
      </c>
      <c r="D14" s="7">
        <f t="shared" si="1"/>
        <v>81</v>
      </c>
      <c r="E14" s="11">
        <f t="shared" si="2"/>
        <v>-8.4852813742385713</v>
      </c>
      <c r="F14" s="7">
        <f t="shared" si="3"/>
        <v>-5</v>
      </c>
      <c r="G14" s="10">
        <f t="shared" si="4"/>
        <v>67.514718625761432</v>
      </c>
      <c r="H14" s="10"/>
      <c r="I14" s="10"/>
      <c r="M14" s="8">
        <v>3</v>
      </c>
      <c r="N14" s="7">
        <f t="shared" si="5"/>
        <v>60.75</v>
      </c>
      <c r="O14" s="11">
        <f t="shared" si="6"/>
        <v>-12.727922061357857</v>
      </c>
      <c r="P14" s="7">
        <f t="shared" si="7"/>
        <v>-15</v>
      </c>
      <c r="Q14" s="15">
        <f t="shared" si="8"/>
        <v>33.023077938642139</v>
      </c>
      <c r="R14" s="15">
        <f t="shared" si="9"/>
        <v>9.9999999999766942E-4</v>
      </c>
      <c r="S14" s="16">
        <f t="shared" si="10"/>
        <v>0.99999999999766942</v>
      </c>
    </row>
    <row r="15" spans="2:19" x14ac:dyDescent="0.35">
      <c r="C15" s="8">
        <v>4</v>
      </c>
      <c r="D15" s="7">
        <f t="shared" si="1"/>
        <v>192</v>
      </c>
      <c r="E15" s="11">
        <f t="shared" si="2"/>
        <v>-11.313708498984761</v>
      </c>
      <c r="F15" s="7">
        <f t="shared" si="3"/>
        <v>-5</v>
      </c>
      <c r="G15" s="10">
        <f t="shared" si="4"/>
        <v>175.68629150101523</v>
      </c>
      <c r="H15" s="10"/>
      <c r="I15" s="10"/>
      <c r="M15" s="8">
        <v>4</v>
      </c>
      <c r="N15" s="7">
        <f t="shared" si="5"/>
        <v>192</v>
      </c>
      <c r="O15" s="11">
        <f t="shared" si="6"/>
        <v>-22.627416997969522</v>
      </c>
      <c r="P15" s="7">
        <f t="shared" si="7"/>
        <v>-20</v>
      </c>
      <c r="Q15" s="15">
        <f t="shared" si="8"/>
        <v>149.37268300203047</v>
      </c>
      <c r="R15" s="15">
        <f t="shared" si="9"/>
        <v>1.0000000000331966E-4</v>
      </c>
      <c r="S15" s="16">
        <f t="shared" si="10"/>
        <v>1.0000000000331966</v>
      </c>
    </row>
    <row r="16" spans="2:19" x14ac:dyDescent="0.35">
      <c r="C16" s="8">
        <v>5</v>
      </c>
      <c r="D16" s="7">
        <f t="shared" si="1"/>
        <v>375</v>
      </c>
      <c r="E16" s="11">
        <f t="shared" si="2"/>
        <v>-14.142135623730951</v>
      </c>
      <c r="F16" s="7">
        <f t="shared" si="3"/>
        <v>-5</v>
      </c>
      <c r="G16" s="10">
        <f t="shared" si="4"/>
        <v>355.85786437626905</v>
      </c>
      <c r="H16" s="10"/>
      <c r="I16" s="10"/>
      <c r="M16" s="8">
        <v>5</v>
      </c>
      <c r="N16" s="7">
        <f t="shared" si="5"/>
        <v>468.75</v>
      </c>
      <c r="O16" s="11">
        <f t="shared" si="6"/>
        <v>-35.355339059327378</v>
      </c>
      <c r="P16" s="7">
        <f t="shared" si="7"/>
        <v>-25</v>
      </c>
      <c r="Q16" s="15">
        <f t="shared" si="8"/>
        <v>408.3946709406726</v>
      </c>
      <c r="R16" s="15">
        <f t="shared" si="9"/>
        <v>9.9999999747524271E-6</v>
      </c>
      <c r="S16" s="16">
        <f t="shared" si="10"/>
        <v>0.9999999974752426</v>
      </c>
    </row>
    <row r="17" spans="3:19" x14ac:dyDescent="0.35">
      <c r="C17" s="8">
        <v>6</v>
      </c>
      <c r="D17" s="7">
        <f t="shared" si="1"/>
        <v>648</v>
      </c>
      <c r="E17" s="11">
        <f t="shared" si="2"/>
        <v>-16.970562748477143</v>
      </c>
      <c r="F17" s="7">
        <f t="shared" si="3"/>
        <v>-5</v>
      </c>
      <c r="G17" s="10">
        <f t="shared" si="4"/>
        <v>626.02943725152284</v>
      </c>
      <c r="H17" s="10"/>
      <c r="I17" s="10"/>
      <c r="M17" s="8">
        <v>6</v>
      </c>
      <c r="N17" s="7">
        <f t="shared" si="5"/>
        <v>972</v>
      </c>
      <c r="O17" s="11">
        <f t="shared" si="6"/>
        <v>-50.911688245431428</v>
      </c>
      <c r="P17" s="7">
        <f t="shared" si="7"/>
        <v>-30</v>
      </c>
      <c r="Q17" s="15">
        <f t="shared" si="8"/>
        <v>891.08831275456862</v>
      </c>
      <c r="R17" s="15">
        <f t="shared" si="9"/>
        <v>9.9999999747524271E-7</v>
      </c>
      <c r="S17" s="16">
        <f t="shared" si="10"/>
        <v>0.99999999747524271</v>
      </c>
    </row>
    <row r="18" spans="3:19" x14ac:dyDescent="0.35">
      <c r="C18" s="8">
        <v>7</v>
      </c>
      <c r="D18" s="7">
        <f t="shared" si="1"/>
        <v>1029</v>
      </c>
      <c r="E18" s="11">
        <f t="shared" si="2"/>
        <v>-19.798989873223331</v>
      </c>
      <c r="F18" s="7">
        <f t="shared" si="3"/>
        <v>-5</v>
      </c>
      <c r="G18" s="10">
        <f t="shared" si="4"/>
        <v>1004.2010101267766</v>
      </c>
      <c r="H18" s="10"/>
      <c r="I18" s="10"/>
      <c r="M18" s="8">
        <v>7</v>
      </c>
      <c r="N18" s="7">
        <f t="shared" si="5"/>
        <v>1800.75</v>
      </c>
      <c r="O18" s="11">
        <f t="shared" si="6"/>
        <v>-69.296464556281663</v>
      </c>
      <c r="P18" s="7">
        <f t="shared" si="7"/>
        <v>-35</v>
      </c>
      <c r="Q18" s="15">
        <f t="shared" si="8"/>
        <v>1696.4535355437183</v>
      </c>
      <c r="R18" s="15">
        <f t="shared" si="9"/>
        <v>1.0000007932831068E-7</v>
      </c>
      <c r="S18" s="16">
        <f t="shared" si="10"/>
        <v>1.0000007932831068</v>
      </c>
    </row>
    <row r="19" spans="3:19" x14ac:dyDescent="0.35">
      <c r="C19" s="8">
        <v>8</v>
      </c>
      <c r="D19" s="7">
        <f t="shared" si="1"/>
        <v>1536</v>
      </c>
      <c r="E19" s="11">
        <f t="shared" si="2"/>
        <v>-22.627416997969522</v>
      </c>
      <c r="F19" s="7">
        <f t="shared" si="3"/>
        <v>-5</v>
      </c>
      <c r="G19" s="10">
        <f t="shared" si="4"/>
        <v>1508.3725830020305</v>
      </c>
      <c r="H19" s="10"/>
      <c r="I19" s="10"/>
      <c r="M19" s="8">
        <v>8</v>
      </c>
      <c r="N19" s="7">
        <f t="shared" si="5"/>
        <v>3072</v>
      </c>
      <c r="O19" s="11">
        <f t="shared" si="6"/>
        <v>-90.509667991878089</v>
      </c>
      <c r="P19" s="7">
        <f t="shared" si="7"/>
        <v>-40</v>
      </c>
      <c r="Q19" s="15">
        <f t="shared" si="8"/>
        <v>2941.490332018122</v>
      </c>
      <c r="R19" s="15">
        <f t="shared" si="9"/>
        <v>9.999894245993346E-9</v>
      </c>
      <c r="S19" s="16">
        <f t="shared" si="10"/>
        <v>0.9999894245993346</v>
      </c>
    </row>
    <row r="20" spans="3:19" x14ac:dyDescent="0.35">
      <c r="C20" s="8">
        <v>9</v>
      </c>
      <c r="D20" s="7">
        <f t="shared" si="1"/>
        <v>2187</v>
      </c>
      <c r="E20" s="11">
        <f t="shared" si="2"/>
        <v>-25.455844122715714</v>
      </c>
      <c r="F20" s="7">
        <f t="shared" si="3"/>
        <v>-5</v>
      </c>
      <c r="G20" s="10">
        <f t="shared" si="4"/>
        <v>2156.5441558772841</v>
      </c>
      <c r="H20" s="10"/>
      <c r="I20" s="10"/>
      <c r="M20" s="8">
        <v>9</v>
      </c>
      <c r="N20" s="7">
        <f t="shared" si="5"/>
        <v>4920.75</v>
      </c>
      <c r="O20" s="11">
        <f t="shared" si="6"/>
        <v>-114.5512985522207</v>
      </c>
      <c r="P20" s="7">
        <f t="shared" si="7"/>
        <v>-45</v>
      </c>
      <c r="Q20" s="15">
        <f t="shared" si="8"/>
        <v>4761.1987014487795</v>
      </c>
      <c r="R20" s="15">
        <f t="shared" si="9"/>
        <v>1.0004441719502211E-9</v>
      </c>
      <c r="S20" s="16">
        <f t="shared" si="10"/>
        <v>1.0004441719502211</v>
      </c>
    </row>
    <row r="21" spans="3:19" x14ac:dyDescent="0.35">
      <c r="C21" s="8">
        <v>10</v>
      </c>
      <c r="D21" s="7">
        <f t="shared" si="1"/>
        <v>3000</v>
      </c>
      <c r="E21" s="11">
        <f t="shared" si="2"/>
        <v>-28.284271247461902</v>
      </c>
      <c r="F21" s="7">
        <f t="shared" si="3"/>
        <v>-5</v>
      </c>
      <c r="G21" s="10">
        <f t="shared" si="4"/>
        <v>2966.7157287525379</v>
      </c>
      <c r="H21" s="10"/>
      <c r="I21" s="10"/>
      <c r="M21" s="8">
        <v>10</v>
      </c>
      <c r="N21" s="7">
        <f t="shared" si="5"/>
        <v>7500</v>
      </c>
      <c r="O21" s="11">
        <f t="shared" si="6"/>
        <v>-141.42135623730951</v>
      </c>
      <c r="P21" s="7">
        <f t="shared" si="7"/>
        <v>-50</v>
      </c>
      <c r="Q21" s="15">
        <f t="shared" si="8"/>
        <v>7308.5786437627903</v>
      </c>
      <c r="R21" s="15">
        <f t="shared" si="9"/>
        <v>1.0004441719502211E-10</v>
      </c>
      <c r="S21" s="16">
        <f t="shared" si="10"/>
        <v>1.0004441719502211</v>
      </c>
    </row>
    <row r="22" spans="3:19" x14ac:dyDescent="0.35">
      <c r="C22" s="8">
        <v>11</v>
      </c>
      <c r="D22" s="7">
        <f t="shared" si="1"/>
        <v>3993</v>
      </c>
      <c r="E22" s="11">
        <f t="shared" si="2"/>
        <v>-31.112698372208094</v>
      </c>
      <c r="F22" s="7">
        <f t="shared" si="3"/>
        <v>-5</v>
      </c>
      <c r="G22" s="10">
        <f t="shared" si="4"/>
        <v>3956.8873016277921</v>
      </c>
      <c r="H22" s="10"/>
      <c r="I22" s="10"/>
      <c r="M22" s="8">
        <v>11</v>
      </c>
      <c r="N22" s="7">
        <f t="shared" si="5"/>
        <v>10980.75</v>
      </c>
      <c r="O22" s="11">
        <f t="shared" si="6"/>
        <v>-171.11984104714452</v>
      </c>
      <c r="P22" s="7">
        <f t="shared" si="7"/>
        <v>-55</v>
      </c>
      <c r="Q22" s="15">
        <f t="shared" si="8"/>
        <v>10754.630158952865</v>
      </c>
      <c r="R22" s="15">
        <f t="shared" si="9"/>
        <v>9.0949470177292824E-12</v>
      </c>
      <c r="S22" s="16">
        <f t="shared" si="10"/>
        <v>0.90949470177292824</v>
      </c>
    </row>
    <row r="23" spans="3:19" x14ac:dyDescent="0.35">
      <c r="C23" s="8">
        <v>12</v>
      </c>
      <c r="D23" s="7">
        <f t="shared" si="1"/>
        <v>5184</v>
      </c>
      <c r="E23" s="11">
        <f t="shared" si="2"/>
        <v>-33.941125496954285</v>
      </c>
      <c r="F23" s="7">
        <f t="shared" si="3"/>
        <v>-5</v>
      </c>
      <c r="G23" s="10">
        <f t="shared" si="4"/>
        <v>5145.0588745030454</v>
      </c>
      <c r="H23" s="10"/>
      <c r="I23" s="10"/>
      <c r="M23" s="8">
        <v>12</v>
      </c>
      <c r="N23" s="7">
        <f t="shared" si="5"/>
        <v>15552</v>
      </c>
      <c r="O23" s="11">
        <f t="shared" si="6"/>
        <v>-203.64675298172571</v>
      </c>
      <c r="P23" s="7">
        <f t="shared" si="7"/>
        <v>-60</v>
      </c>
      <c r="Q23" s="15">
        <f t="shared" si="8"/>
        <v>15288.353247018276</v>
      </c>
      <c r="R23" s="15">
        <f t="shared" si="9"/>
        <v>1.8189894035458565E-12</v>
      </c>
      <c r="S23" s="16">
        <f t="shared" si="10"/>
        <v>1.8189894035458565</v>
      </c>
    </row>
    <row r="24" spans="3:19" x14ac:dyDescent="0.35">
      <c r="C24" s="8">
        <v>13</v>
      </c>
      <c r="D24" s="7">
        <f t="shared" si="1"/>
        <v>6591</v>
      </c>
      <c r="E24" s="11">
        <f t="shared" si="2"/>
        <v>-36.769552621700477</v>
      </c>
      <c r="F24" s="7">
        <f t="shared" si="3"/>
        <v>-5</v>
      </c>
      <c r="G24" s="10">
        <f t="shared" si="4"/>
        <v>6549.2304473782997</v>
      </c>
      <c r="H24" s="10"/>
      <c r="I24" s="10"/>
      <c r="M24" s="8">
        <v>13</v>
      </c>
      <c r="N24" s="7">
        <f t="shared" si="5"/>
        <v>21420.75</v>
      </c>
      <c r="O24" s="11">
        <f t="shared" si="6"/>
        <v>-239.00209204105309</v>
      </c>
      <c r="P24" s="7">
        <f t="shared" si="7"/>
        <v>-65</v>
      </c>
      <c r="Q24" s="15">
        <f t="shared" si="8"/>
        <v>21116.747907958947</v>
      </c>
      <c r="R24" s="15">
        <f t="shared" si="9"/>
        <v>0</v>
      </c>
      <c r="S24" s="16">
        <f t="shared" si="10"/>
        <v>0</v>
      </c>
    </row>
    <row r="25" spans="3:19" x14ac:dyDescent="0.35">
      <c r="C25" s="8">
        <v>14</v>
      </c>
      <c r="D25" s="7">
        <f t="shared" si="1"/>
        <v>8232</v>
      </c>
      <c r="E25" s="11">
        <f t="shared" si="2"/>
        <v>-39.597979746446661</v>
      </c>
      <c r="F25" s="7">
        <f t="shared" si="3"/>
        <v>-5</v>
      </c>
      <c r="G25" s="10">
        <f t="shared" si="4"/>
        <v>8187.4020202535539</v>
      </c>
      <c r="H25" s="10"/>
      <c r="I25" s="10"/>
      <c r="M25" s="8">
        <v>14</v>
      </c>
      <c r="N25" s="7">
        <f t="shared" si="5"/>
        <v>28812</v>
      </c>
      <c r="O25" s="11">
        <f t="shared" si="6"/>
        <v>-277.18585822512665</v>
      </c>
      <c r="P25" s="7">
        <f t="shared" si="7"/>
        <v>-70</v>
      </c>
      <c r="Q25" s="15">
        <f t="shared" si="8"/>
        <v>28464.814141774874</v>
      </c>
      <c r="R25" s="15">
        <f t="shared" si="9"/>
        <v>0</v>
      </c>
      <c r="S25" s="16">
        <f t="shared" si="10"/>
        <v>0</v>
      </c>
    </row>
    <row r="26" spans="3:19" x14ac:dyDescent="0.35">
      <c r="C26" s="8">
        <v>15</v>
      </c>
      <c r="D26" s="7">
        <f t="shared" si="1"/>
        <v>10125</v>
      </c>
      <c r="E26" s="11">
        <f t="shared" si="2"/>
        <v>-42.426406871192853</v>
      </c>
      <c r="F26" s="7">
        <f t="shared" si="3"/>
        <v>-5</v>
      </c>
      <c r="G26" s="10">
        <f t="shared" si="4"/>
        <v>10077.573593128807</v>
      </c>
      <c r="H26" s="10"/>
      <c r="I26" s="10"/>
      <c r="M26" s="8">
        <v>15</v>
      </c>
      <c r="N26" s="7">
        <f t="shared" si="5"/>
        <v>37968.75</v>
      </c>
      <c r="O26" s="11">
        <f t="shared" si="6"/>
        <v>-318.1980515339464</v>
      </c>
      <c r="P26" s="7">
        <f t="shared" si="7"/>
        <v>-75</v>
      </c>
      <c r="Q26" s="15">
        <f t="shared" si="8"/>
        <v>37575.551948466054</v>
      </c>
      <c r="R26" s="15">
        <f t="shared" si="9"/>
        <v>0</v>
      </c>
      <c r="S26" s="16">
        <f t="shared" si="10"/>
        <v>0</v>
      </c>
    </row>
    <row r="27" spans="3:19" x14ac:dyDescent="0.35">
      <c r="C27" s="8">
        <v>16</v>
      </c>
      <c r="D27" s="7">
        <f t="shared" si="1"/>
        <v>12288</v>
      </c>
      <c r="E27" s="11">
        <f t="shared" si="2"/>
        <v>-45.254833995939045</v>
      </c>
      <c r="F27" s="7">
        <f t="shared" si="3"/>
        <v>-5</v>
      </c>
      <c r="G27" s="10">
        <f t="shared" si="4"/>
        <v>12237.745166004061</v>
      </c>
      <c r="H27" s="10"/>
      <c r="I27" s="10"/>
      <c r="M27" s="8">
        <v>16</v>
      </c>
      <c r="N27" s="7">
        <f t="shared" si="5"/>
        <v>49152</v>
      </c>
      <c r="O27" s="11">
        <f t="shared" si="6"/>
        <v>-362.03867196751236</v>
      </c>
      <c r="P27" s="7">
        <f t="shared" si="7"/>
        <v>-80</v>
      </c>
      <c r="Q27" s="15">
        <f t="shared" si="8"/>
        <v>48709.961328032485</v>
      </c>
      <c r="R27" s="15">
        <f t="shared" si="9"/>
        <v>0</v>
      </c>
      <c r="S27" s="16">
        <f t="shared" si="10"/>
        <v>0</v>
      </c>
    </row>
    <row r="28" spans="3:19" x14ac:dyDescent="0.35">
      <c r="C28" s="8">
        <v>17</v>
      </c>
      <c r="D28" s="7">
        <f t="shared" si="1"/>
        <v>14739</v>
      </c>
      <c r="E28" s="11">
        <f t="shared" si="2"/>
        <v>-48.083261120685236</v>
      </c>
      <c r="F28" s="7">
        <f t="shared" si="3"/>
        <v>-5</v>
      </c>
      <c r="G28" s="10">
        <f t="shared" si="4"/>
        <v>14685.916738879314</v>
      </c>
      <c r="H28" s="10"/>
      <c r="I28" s="10"/>
      <c r="M28" s="8">
        <v>17</v>
      </c>
      <c r="N28" s="7">
        <f t="shared" si="5"/>
        <v>62640.75</v>
      </c>
      <c r="O28" s="11">
        <f t="shared" si="6"/>
        <v>-408.70771952582447</v>
      </c>
      <c r="P28" s="7">
        <f t="shared" si="7"/>
        <v>-85</v>
      </c>
      <c r="Q28" s="15">
        <f t="shared" si="8"/>
        <v>62147.042280474176</v>
      </c>
      <c r="R28" s="15">
        <f t="shared" si="9"/>
        <v>0</v>
      </c>
      <c r="S28" s="16">
        <f t="shared" si="10"/>
        <v>0</v>
      </c>
    </row>
    <row r="29" spans="3:19" x14ac:dyDescent="0.35">
      <c r="C29" s="8">
        <v>18</v>
      </c>
      <c r="D29" s="7">
        <f t="shared" si="1"/>
        <v>17496</v>
      </c>
      <c r="E29" s="11">
        <f t="shared" si="2"/>
        <v>-50.911688245431428</v>
      </c>
      <c r="F29" s="7">
        <f t="shared" si="3"/>
        <v>-5</v>
      </c>
      <c r="G29" s="10">
        <f t="shared" si="4"/>
        <v>17440.088311754567</v>
      </c>
      <c r="H29" s="10"/>
      <c r="I29" s="10"/>
      <c r="M29" s="8">
        <v>18</v>
      </c>
      <c r="N29" s="7">
        <f t="shared" si="5"/>
        <v>78732</v>
      </c>
      <c r="O29" s="11">
        <f t="shared" si="6"/>
        <v>-458.2051942088828</v>
      </c>
      <c r="P29" s="7">
        <f t="shared" si="7"/>
        <v>-90</v>
      </c>
      <c r="Q29" s="15">
        <f t="shared" si="8"/>
        <v>78183.794805791113</v>
      </c>
      <c r="R29" s="15">
        <f t="shared" si="9"/>
        <v>0</v>
      </c>
      <c r="S29" s="16">
        <f t="shared" si="10"/>
        <v>0</v>
      </c>
    </row>
    <row r="30" spans="3:19" x14ac:dyDescent="0.35">
      <c r="C30" s="8">
        <v>19</v>
      </c>
      <c r="D30" s="7">
        <f t="shared" si="1"/>
        <v>20577</v>
      </c>
      <c r="E30" s="11">
        <f t="shared" si="2"/>
        <v>-53.740115370177612</v>
      </c>
      <c r="F30" s="7">
        <f t="shared" si="3"/>
        <v>-5</v>
      </c>
      <c r="G30" s="10">
        <f t="shared" si="4"/>
        <v>20518.259884629821</v>
      </c>
      <c r="H30" s="10"/>
      <c r="I30" s="10"/>
      <c r="M30" s="8">
        <v>19</v>
      </c>
      <c r="N30" s="7">
        <f t="shared" si="5"/>
        <v>97740.75</v>
      </c>
      <c r="O30" s="11">
        <f t="shared" si="6"/>
        <v>-510.53109601668734</v>
      </c>
      <c r="P30" s="7">
        <f t="shared" si="7"/>
        <v>-95</v>
      </c>
      <c r="Q30" s="15">
        <f t="shared" si="8"/>
        <v>97135.218903983317</v>
      </c>
      <c r="R30" s="15">
        <f t="shared" si="9"/>
        <v>0</v>
      </c>
      <c r="S30" s="16">
        <f t="shared" si="10"/>
        <v>0</v>
      </c>
    </row>
    <row r="31" spans="3:19" x14ac:dyDescent="0.35">
      <c r="C31" s="8">
        <v>20</v>
      </c>
      <c r="D31" s="7">
        <f t="shared" si="1"/>
        <v>24000</v>
      </c>
      <c r="E31" s="11">
        <f t="shared" si="2"/>
        <v>-56.568542494923804</v>
      </c>
      <c r="F31" s="7">
        <f t="shared" si="3"/>
        <v>-5</v>
      </c>
      <c r="G31" s="10">
        <f t="shared" si="4"/>
        <v>23938.431457505078</v>
      </c>
      <c r="H31" s="10"/>
      <c r="I31" s="10"/>
      <c r="M31" s="8">
        <v>20</v>
      </c>
      <c r="N31" s="7">
        <f t="shared" si="5"/>
        <v>120000</v>
      </c>
      <c r="O31" s="11">
        <f t="shared" si="6"/>
        <v>-565.68542494923804</v>
      </c>
      <c r="P31" s="7">
        <f t="shared" si="7"/>
        <v>-100</v>
      </c>
      <c r="Q31" s="15">
        <f t="shared" si="8"/>
        <v>119334.31457505077</v>
      </c>
      <c r="R31" s="15">
        <f t="shared" si="9"/>
        <v>0</v>
      </c>
      <c r="S31" s="16">
        <f t="shared" si="10"/>
        <v>0</v>
      </c>
    </row>
  </sheetData>
  <mergeCells count="28">
    <mergeCell ref="M10:S10"/>
    <mergeCell ref="N11:P11"/>
    <mergeCell ref="G27:I27"/>
    <mergeCell ref="G28:I28"/>
    <mergeCell ref="G29:I29"/>
    <mergeCell ref="G30:I30"/>
    <mergeCell ref="G31:I31"/>
    <mergeCell ref="C10:I10"/>
    <mergeCell ref="G11:I11"/>
    <mergeCell ref="G21:I21"/>
    <mergeCell ref="G22:I22"/>
    <mergeCell ref="G23:I23"/>
    <mergeCell ref="G24:I24"/>
    <mergeCell ref="G25:I25"/>
    <mergeCell ref="G26:I26"/>
    <mergeCell ref="G15:I15"/>
    <mergeCell ref="G16:I16"/>
    <mergeCell ref="G17:I17"/>
    <mergeCell ref="G18:I18"/>
    <mergeCell ref="G19:I19"/>
    <mergeCell ref="G20:I20"/>
    <mergeCell ref="D11:F11"/>
    <mergeCell ref="G3:H3"/>
    <mergeCell ref="G4:H4"/>
    <mergeCell ref="G6:H6"/>
    <mergeCell ref="G12:I12"/>
    <mergeCell ref="G13:I13"/>
    <mergeCell ref="G14: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2022-05-22T03:29:51Z</dcterms:created>
  <dcterms:modified xsi:type="dcterms:W3CDTF">2022-05-22T23:39:14Z</dcterms:modified>
</cp:coreProperties>
</file>