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 Mentah" sheetId="1" r:id="rId4"/>
    <sheet state="visible" name="Sheet2" sheetId="2" r:id="rId5"/>
    <sheet state="visible" name="certainty factor dan  machine l" sheetId="3" r:id="rId6"/>
  </sheets>
  <definedNames/>
  <calcPr/>
</workbook>
</file>

<file path=xl/sharedStrings.xml><?xml version="1.0" encoding="utf-8"?>
<sst xmlns="http://schemas.openxmlformats.org/spreadsheetml/2006/main" count="95" uniqueCount="23">
  <si>
    <t>Circumference (m)</t>
  </si>
  <si>
    <t>Douglas Fir</t>
  </si>
  <si>
    <t>White Pine</t>
  </si>
  <si>
    <t>Data Training</t>
  </si>
  <si>
    <t>Data Uji</t>
  </si>
  <si>
    <t>Euclidean Distance</t>
  </si>
  <si>
    <t>Jenis Pinus</t>
  </si>
  <si>
    <t>No.</t>
  </si>
  <si>
    <t>Lingkar Batang (m)</t>
  </si>
  <si>
    <t>Tinggi (m)</t>
  </si>
  <si>
    <t>K</t>
  </si>
  <si>
    <t>Jarak</t>
  </si>
  <si>
    <t>Jenis Pinus Tetangga</t>
  </si>
  <si>
    <t>Jenis Asli</t>
  </si>
  <si>
    <t>Prediksi KNN</t>
  </si>
  <si>
    <t>Evaluasi KNN</t>
  </si>
  <si>
    <t>Rule CF</t>
  </si>
  <si>
    <t>Prediksi CF</t>
  </si>
  <si>
    <t>Evaluasi CF</t>
  </si>
  <si>
    <t>Gabungan</t>
  </si>
  <si>
    <t>Akurasi KNN</t>
  </si>
  <si>
    <t>Akurasi CF</t>
  </si>
  <si>
    <t>Gabungan Akurasi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</si>
</sst>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Calibri"/>
      <scheme val="minor"/>
    </font>
    <font>
      <sz val="18.0"/>
      <color rgb="FF000000"/>
      <name val="Calibri"/>
    </font>
    <font>
      <sz val="12.0"/>
      <color theme="1"/>
      <name val="Calibri"/>
    </font>
    <font>
      <sz val="12.0"/>
      <color rgb="FF000000"/>
      <name val="Calibri"/>
    </font>
    <font>
      <sz val="11.0"/>
      <color theme="1"/>
      <name val="Calibri"/>
    </font>
    <font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1" fillId="0" fontId="1" numFmtId="0" xfId="0" applyAlignment="1" applyBorder="1" applyFont="1">
      <alignment horizontal="center"/>
    </xf>
    <xf borderId="0" fillId="0" fontId="2" numFmtId="0" xfId="0" applyFont="1"/>
    <xf borderId="1" fillId="0" fontId="2" numFmtId="0" xfId="0" applyBorder="1" applyFont="1"/>
    <xf borderId="1" fillId="0" fontId="3" numFmtId="0" xfId="0" applyAlignment="1" applyBorder="1" applyFont="1">
      <alignment horizontal="center"/>
    </xf>
    <xf borderId="1" fillId="0" fontId="2" numFmtId="0" xfId="0" applyAlignment="1" applyBorder="1" applyFont="1">
      <alignment horizontal="left"/>
    </xf>
    <xf borderId="2" fillId="0" fontId="2" numFmtId="0" xfId="0" applyBorder="1" applyFont="1"/>
    <xf borderId="3" fillId="0" fontId="2" numFmtId="0" xfId="0" applyBorder="1" applyFont="1"/>
    <xf borderId="4" fillId="0" fontId="4" numFmtId="0" xfId="0" applyBorder="1" applyFont="1"/>
    <xf borderId="0" fillId="0" fontId="5" numFmtId="0" xfId="0" applyFont="1"/>
    <xf borderId="0" fillId="0" fontId="4" numFmtId="9" xfId="0" applyFont="1" applyNumberFormat="1"/>
    <xf borderId="5" fillId="0" fontId="4" numFmtId="0" xfId="0" applyBorder="1" applyFont="1"/>
    <xf borderId="6" fillId="0" fontId="4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Circumference (cm) vs Height of Pine Tree Species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v>Douglas Fir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'Data Mentah'!$A$2:$A$20</c:f>
            </c:numRef>
          </c:xVal>
          <c:yVal>
            <c:numRef>
              <c:f>'Data Mentah'!$B$2:$B$20</c:f>
              <c:numCache/>
            </c:numRef>
          </c:yVal>
        </c:ser>
        <c:ser>
          <c:idx val="1"/>
          <c:order val="1"/>
          <c:tx>
            <c:v>White Pine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'Data Mentah'!$A$2:$A$20</c:f>
            </c:numRef>
          </c:xVal>
          <c:yVal>
            <c:numRef>
              <c:f>'Data Mentah'!$C$2:$C$20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3825376"/>
        <c:axId val="1068303240"/>
      </c:scatterChart>
      <c:valAx>
        <c:axId val="1493825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Circumference (m)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068303240"/>
      </c:valAx>
      <c:valAx>
        <c:axId val="10683032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Height (m)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493825376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276225</xdr:colOff>
      <xdr:row>0</xdr:row>
      <xdr:rowOff>180975</xdr:rowOff>
    </xdr:from>
    <xdr:ext cx="6819900" cy="261937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43"/>
    <col customWidth="1" min="2" max="3" width="9.86"/>
    <col customWidth="1" min="4" max="6" width="8.71"/>
  </cols>
  <sheetData>
    <row r="1" ht="14.25" customHeight="1">
      <c r="A1" s="1" t="s">
        <v>0</v>
      </c>
      <c r="B1" s="1" t="s">
        <v>1</v>
      </c>
      <c r="C1" s="1" t="s">
        <v>2</v>
      </c>
    </row>
    <row r="2" ht="14.25" customHeight="1">
      <c r="A2" s="2">
        <v>0.3</v>
      </c>
      <c r="B2" s="2">
        <v>7.21</v>
      </c>
      <c r="C2" s="2">
        <v>26.1</v>
      </c>
    </row>
    <row r="3" ht="14.25" customHeight="1">
      <c r="A3" s="2">
        <v>0.18</v>
      </c>
      <c r="B3" s="2">
        <v>5.12</v>
      </c>
      <c r="C3" s="2">
        <v>21.51</v>
      </c>
    </row>
    <row r="4" ht="14.25" customHeight="1">
      <c r="A4" s="2">
        <v>0.46</v>
      </c>
      <c r="B4" s="2">
        <v>8.83</v>
      </c>
      <c r="C4" s="2"/>
    </row>
    <row r="5" ht="14.25" customHeight="1">
      <c r="A5" s="2">
        <v>0.63</v>
      </c>
      <c r="B5" s="2">
        <v>12.08</v>
      </c>
      <c r="C5" s="2"/>
    </row>
    <row r="6" ht="14.25" customHeight="1">
      <c r="A6" s="2">
        <v>0.23</v>
      </c>
      <c r="B6" s="2">
        <v>5.81</v>
      </c>
      <c r="C6" s="2"/>
    </row>
    <row r="7" ht="14.25" customHeight="1">
      <c r="A7" s="2">
        <v>0.56</v>
      </c>
      <c r="B7" s="2">
        <v>13.5</v>
      </c>
      <c r="C7" s="2"/>
    </row>
    <row r="8" ht="14.25" customHeight="1">
      <c r="A8" s="2">
        <v>0.39</v>
      </c>
      <c r="B8" s="2">
        <v>10.9</v>
      </c>
      <c r="C8" s="2"/>
    </row>
    <row r="9" ht="14.25" customHeight="1">
      <c r="A9" s="2">
        <v>0.41</v>
      </c>
      <c r="B9" s="2">
        <v>6.79</v>
      </c>
      <c r="C9" s="2"/>
    </row>
    <row r="10" ht="14.25" customHeight="1">
      <c r="A10" s="2">
        <v>0.62</v>
      </c>
      <c r="B10" s="2">
        <v>10.66</v>
      </c>
      <c r="C10" s="2"/>
    </row>
    <row r="11" ht="14.25" customHeight="1">
      <c r="A11" s="2">
        <v>0.43</v>
      </c>
      <c r="B11" s="2">
        <v>10.5</v>
      </c>
      <c r="C11" s="2"/>
    </row>
    <row r="12" ht="14.25" customHeight="1">
      <c r="A12" s="2">
        <v>0.15</v>
      </c>
      <c r="B12" s="2">
        <v>2.67</v>
      </c>
      <c r="C12" s="2"/>
    </row>
    <row r="13" ht="14.25" customHeight="1">
      <c r="A13" s="2">
        <v>0.19</v>
      </c>
      <c r="B13" s="2"/>
      <c r="C13" s="2">
        <v>20.34</v>
      </c>
    </row>
    <row r="14" ht="14.25" customHeight="1">
      <c r="A14" s="2">
        <v>0.17</v>
      </c>
      <c r="B14" s="2"/>
      <c r="C14" s="2">
        <v>19.72</v>
      </c>
    </row>
    <row r="15" ht="14.25" customHeight="1">
      <c r="A15" s="2">
        <v>0.17</v>
      </c>
      <c r="B15" s="2"/>
      <c r="C15" s="2">
        <v>19.8</v>
      </c>
    </row>
    <row r="16" ht="14.25" customHeight="1">
      <c r="A16" s="2">
        <v>0.22</v>
      </c>
      <c r="B16" s="2"/>
      <c r="C16" s="2">
        <v>23.7</v>
      </c>
    </row>
    <row r="17" ht="14.25" customHeight="1">
      <c r="A17" s="2">
        <v>0.45</v>
      </c>
      <c r="B17" s="2"/>
      <c r="C17" s="2">
        <v>32.51</v>
      </c>
    </row>
    <row r="18" ht="14.25" customHeight="1">
      <c r="A18" s="2">
        <v>0.39</v>
      </c>
      <c r="B18" s="2"/>
      <c r="C18" s="2">
        <v>26.23</v>
      </c>
    </row>
    <row r="19" ht="14.25" customHeight="1">
      <c r="A19" s="2">
        <v>0.42</v>
      </c>
      <c r="B19" s="2"/>
      <c r="C19" s="2">
        <v>32.51</v>
      </c>
    </row>
    <row r="20" ht="14.25" customHeight="1">
      <c r="A20" s="2">
        <v>0.38</v>
      </c>
      <c r="B20" s="2"/>
      <c r="C20" s="2">
        <v>29.18</v>
      </c>
    </row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14"/>
    <col customWidth="1" min="2" max="2" width="18.86"/>
    <col customWidth="1" min="3" max="3" width="10.43"/>
    <col customWidth="1" min="4" max="4" width="12.71"/>
    <col customWidth="1" min="5" max="6" width="9.14"/>
    <col customWidth="1" min="7" max="7" width="18.86"/>
    <col customWidth="1" min="8" max="8" width="10.43"/>
    <col customWidth="1" min="9" max="9" width="11.14"/>
    <col customWidth="1" min="10" max="11" width="9.14"/>
    <col customWidth="1" min="12" max="12" width="20.71"/>
    <col customWidth="1" min="13" max="13" width="9.14"/>
    <col customWidth="1" min="14" max="14" width="11.43"/>
    <col customWidth="1" min="15" max="26" width="9.14"/>
  </cols>
  <sheetData>
    <row r="1">
      <c r="A1" s="3" t="s">
        <v>3</v>
      </c>
      <c r="B1" s="3"/>
      <c r="C1" s="3"/>
      <c r="D1" s="3"/>
      <c r="E1" s="3"/>
      <c r="F1" s="3" t="s">
        <v>4</v>
      </c>
      <c r="G1" s="3"/>
      <c r="H1" s="3"/>
      <c r="I1" s="3"/>
      <c r="J1" s="3"/>
      <c r="K1" s="3" t="s">
        <v>5</v>
      </c>
      <c r="L1" s="3"/>
      <c r="M1" s="3"/>
      <c r="N1" s="3" t="s">
        <v>6</v>
      </c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7</v>
      </c>
      <c r="B2" s="4" t="s">
        <v>8</v>
      </c>
      <c r="C2" s="4" t="s">
        <v>9</v>
      </c>
      <c r="D2" s="4" t="s">
        <v>6</v>
      </c>
      <c r="E2" s="3"/>
      <c r="F2" s="4" t="s">
        <v>10</v>
      </c>
      <c r="G2" s="4" t="s">
        <v>8</v>
      </c>
      <c r="H2" s="4" t="s">
        <v>9</v>
      </c>
      <c r="I2" s="4" t="s">
        <v>6</v>
      </c>
      <c r="J2" s="3"/>
      <c r="K2" s="4" t="s">
        <v>11</v>
      </c>
      <c r="L2" s="4" t="s">
        <v>12</v>
      </c>
      <c r="M2" s="3"/>
      <c r="N2" s="4" t="s">
        <v>1</v>
      </c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4">
        <v>1.0</v>
      </c>
      <c r="B3" s="5">
        <v>0.3</v>
      </c>
      <c r="C3" s="5">
        <v>7.21</v>
      </c>
      <c r="D3" s="4" t="s">
        <v>1</v>
      </c>
      <c r="E3" s="3"/>
      <c r="F3" s="4">
        <v>11.0</v>
      </c>
      <c r="G3" s="5">
        <v>0.2</v>
      </c>
      <c r="H3" s="5">
        <v>15.2</v>
      </c>
      <c r="I3" s="4" t="str">
        <f>IF(COUNTIF(L3:L23, "Douglas Fir") &gt; COUNTIF(L3:L23, "White Pine"), "Douglas Fir", "White Pine")</f>
        <v>Douglas Fir</v>
      </c>
      <c r="J3" s="3"/>
      <c r="K3" s="4">
        <f t="shared" ref="K3:K23" si="1">SQRT((B3 - $G$3)^2 + (C3 - $H$3)^2)</f>
        <v>7.990625758</v>
      </c>
      <c r="L3" s="6" t="str">
        <f t="shared" ref="L3:L23" si="2">INDEX(D$3:D$23, MATCH(SMALL(K$3:K$23, ROW(A1)), K$3:K$23, 0))</f>
        <v>Douglas Fir</v>
      </c>
      <c r="M3" s="3"/>
      <c r="N3" s="4" t="s">
        <v>2</v>
      </c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4">
        <v>2.0</v>
      </c>
      <c r="B4" s="5">
        <v>0.18</v>
      </c>
      <c r="C4" s="5">
        <v>5.12</v>
      </c>
      <c r="D4" s="4" t="s">
        <v>1</v>
      </c>
      <c r="E4" s="3"/>
      <c r="F4" s="3"/>
      <c r="G4" s="3"/>
      <c r="H4" s="3"/>
      <c r="I4" s="3"/>
      <c r="J4" s="3"/>
      <c r="K4" s="4">
        <f t="shared" si="1"/>
        <v>10.08001984</v>
      </c>
      <c r="L4" s="6" t="str">
        <f t="shared" si="2"/>
        <v>Douglas Fir</v>
      </c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4">
        <v>3.0</v>
      </c>
      <c r="B5" s="5">
        <v>0.46</v>
      </c>
      <c r="C5" s="5">
        <v>8.83</v>
      </c>
      <c r="D5" s="4" t="s">
        <v>1</v>
      </c>
      <c r="E5" s="3"/>
      <c r="F5" s="3"/>
      <c r="G5" s="3"/>
      <c r="H5" s="3"/>
      <c r="I5" s="3"/>
      <c r="J5" s="3"/>
      <c r="K5" s="4">
        <f t="shared" si="1"/>
        <v>6.375303914</v>
      </c>
      <c r="L5" s="6" t="str">
        <f t="shared" si="2"/>
        <v>Douglas Fir</v>
      </c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4">
        <v>4.0</v>
      </c>
      <c r="B6" s="5">
        <v>0.63</v>
      </c>
      <c r="C6" s="5">
        <v>12.08</v>
      </c>
      <c r="D6" s="4" t="s">
        <v>1</v>
      </c>
      <c r="E6" s="3"/>
      <c r="F6" s="3"/>
      <c r="G6" s="3"/>
      <c r="H6" s="3"/>
      <c r="I6" s="3"/>
      <c r="J6" s="3"/>
      <c r="K6" s="4">
        <f t="shared" si="1"/>
        <v>3.149492023</v>
      </c>
      <c r="L6" s="6" t="str">
        <f t="shared" si="2"/>
        <v>White Pine</v>
      </c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4">
        <v>5.0</v>
      </c>
      <c r="B7" s="5">
        <v>0.23</v>
      </c>
      <c r="C7" s="5">
        <v>5.81</v>
      </c>
      <c r="D7" s="4" t="s">
        <v>1</v>
      </c>
      <c r="E7" s="3"/>
      <c r="F7" s="3"/>
      <c r="G7" s="3"/>
      <c r="H7" s="3"/>
      <c r="I7" s="3"/>
      <c r="J7" s="3"/>
      <c r="K7" s="4">
        <f t="shared" si="1"/>
        <v>9.390047923</v>
      </c>
      <c r="L7" s="6" t="str">
        <f t="shared" si="2"/>
        <v>Douglas Fir</v>
      </c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4">
        <v>6.0</v>
      </c>
      <c r="B8" s="5">
        <v>0.56</v>
      </c>
      <c r="C8" s="5">
        <v>13.5</v>
      </c>
      <c r="D8" s="4" t="s">
        <v>1</v>
      </c>
      <c r="E8" s="3"/>
      <c r="F8" s="3"/>
      <c r="G8" s="3"/>
      <c r="H8" s="3"/>
      <c r="I8" s="3"/>
      <c r="J8" s="3"/>
      <c r="K8" s="4">
        <f t="shared" si="1"/>
        <v>1.737699629</v>
      </c>
      <c r="L8" s="6" t="str">
        <f t="shared" si="2"/>
        <v>White Pine</v>
      </c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4">
        <v>7.0</v>
      </c>
      <c r="B9" s="5">
        <v>0.39</v>
      </c>
      <c r="C9" s="5">
        <v>10.9</v>
      </c>
      <c r="D9" s="4" t="s">
        <v>1</v>
      </c>
      <c r="E9" s="3"/>
      <c r="F9" s="3"/>
      <c r="G9" s="3"/>
      <c r="H9" s="3"/>
      <c r="I9" s="3"/>
      <c r="J9" s="3"/>
      <c r="K9" s="4">
        <f t="shared" si="1"/>
        <v>4.304195628</v>
      </c>
      <c r="L9" s="6" t="str">
        <f t="shared" si="2"/>
        <v>Douglas Fir</v>
      </c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4">
        <v>8.0</v>
      </c>
      <c r="B10" s="5">
        <v>0.41</v>
      </c>
      <c r="C10" s="5">
        <v>6.79</v>
      </c>
      <c r="D10" s="4" t="s">
        <v>1</v>
      </c>
      <c r="E10" s="3"/>
      <c r="F10" s="3"/>
      <c r="G10" s="3"/>
      <c r="H10" s="3"/>
      <c r="I10" s="3"/>
      <c r="J10" s="3"/>
      <c r="K10" s="4">
        <f t="shared" si="1"/>
        <v>8.41262147</v>
      </c>
      <c r="L10" s="6" t="str">
        <f t="shared" si="2"/>
        <v>White Pine</v>
      </c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4">
        <v>9.0</v>
      </c>
      <c r="B11" s="5">
        <v>0.62</v>
      </c>
      <c r="C11" s="5">
        <v>10.66</v>
      </c>
      <c r="D11" s="4" t="s">
        <v>1</v>
      </c>
      <c r="E11" s="3"/>
      <c r="F11" s="3"/>
      <c r="G11" s="3"/>
      <c r="H11" s="3"/>
      <c r="I11" s="3"/>
      <c r="J11" s="3"/>
      <c r="K11" s="4">
        <f t="shared" si="1"/>
        <v>4.559385924</v>
      </c>
      <c r="L11" s="6" t="str">
        <f t="shared" si="2"/>
        <v>White Pine</v>
      </c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4">
        <v>10.0</v>
      </c>
      <c r="B12" s="5">
        <v>0.43</v>
      </c>
      <c r="C12" s="5">
        <v>10.5</v>
      </c>
      <c r="D12" s="4" t="s">
        <v>1</v>
      </c>
      <c r="E12" s="3"/>
      <c r="F12" s="3"/>
      <c r="G12" s="3"/>
      <c r="H12" s="3"/>
      <c r="I12" s="3"/>
      <c r="J12" s="3"/>
      <c r="K12" s="4">
        <f t="shared" si="1"/>
        <v>4.705624294</v>
      </c>
      <c r="L12" s="6" t="str">
        <f t="shared" si="2"/>
        <v>Douglas Fir</v>
      </c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4">
        <v>11.0</v>
      </c>
      <c r="B13" s="5">
        <v>0.15</v>
      </c>
      <c r="C13" s="5">
        <v>2.67</v>
      </c>
      <c r="D13" s="4" t="s">
        <v>1</v>
      </c>
      <c r="E13" s="3"/>
      <c r="F13" s="3"/>
      <c r="G13" s="3"/>
      <c r="H13" s="3"/>
      <c r="I13" s="3"/>
      <c r="J13" s="3"/>
      <c r="K13" s="4">
        <f t="shared" si="1"/>
        <v>12.53009976</v>
      </c>
      <c r="L13" s="6" t="str">
        <f t="shared" si="2"/>
        <v>Douglas Fir</v>
      </c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4">
        <v>12.0</v>
      </c>
      <c r="B14" s="5">
        <v>0.19</v>
      </c>
      <c r="C14" s="5">
        <v>20.34</v>
      </c>
      <c r="D14" s="4" t="s">
        <v>2</v>
      </c>
      <c r="E14" s="3"/>
      <c r="F14" s="3"/>
      <c r="G14" s="3"/>
      <c r="H14" s="3"/>
      <c r="I14" s="3"/>
      <c r="J14" s="3"/>
      <c r="K14" s="4">
        <f t="shared" si="1"/>
        <v>5.140009728</v>
      </c>
      <c r="L14" s="6" t="str">
        <f t="shared" si="2"/>
        <v>Douglas Fir</v>
      </c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4">
        <v>13.0</v>
      </c>
      <c r="B15" s="5">
        <v>0.17</v>
      </c>
      <c r="C15" s="5">
        <v>19.72</v>
      </c>
      <c r="D15" s="4" t="s">
        <v>2</v>
      </c>
      <c r="E15" s="3"/>
      <c r="F15" s="3"/>
      <c r="G15" s="3"/>
      <c r="H15" s="3"/>
      <c r="I15" s="3"/>
      <c r="J15" s="3"/>
      <c r="K15" s="4">
        <f t="shared" si="1"/>
        <v>4.520099556</v>
      </c>
      <c r="L15" s="6" t="str">
        <f t="shared" si="2"/>
        <v>White Pine</v>
      </c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4">
        <v>14.0</v>
      </c>
      <c r="B16" s="5">
        <v>0.17</v>
      </c>
      <c r="C16" s="5">
        <v>19.8</v>
      </c>
      <c r="D16" s="4" t="s">
        <v>2</v>
      </c>
      <c r="E16" s="3"/>
      <c r="F16" s="3"/>
      <c r="G16" s="3"/>
      <c r="H16" s="3"/>
      <c r="I16" s="3"/>
      <c r="J16" s="3"/>
      <c r="K16" s="4">
        <f t="shared" si="1"/>
        <v>4.600097825</v>
      </c>
      <c r="L16" s="6" t="str">
        <f t="shared" si="2"/>
        <v>Douglas Fir</v>
      </c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4">
        <v>15.0</v>
      </c>
      <c r="B17" s="5">
        <v>0.22</v>
      </c>
      <c r="C17" s="5">
        <v>23.7</v>
      </c>
      <c r="D17" s="4" t="s">
        <v>2</v>
      </c>
      <c r="E17" s="3"/>
      <c r="F17" s="3"/>
      <c r="G17" s="3"/>
      <c r="H17" s="3"/>
      <c r="I17" s="3"/>
      <c r="J17" s="3"/>
      <c r="K17" s="4">
        <f t="shared" si="1"/>
        <v>8.500023529</v>
      </c>
      <c r="L17" s="6" t="str">
        <f t="shared" si="2"/>
        <v>Douglas Fir</v>
      </c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4">
        <v>16.0</v>
      </c>
      <c r="B18" s="5">
        <v>0.45</v>
      </c>
      <c r="C18" s="5">
        <v>32.51</v>
      </c>
      <c r="D18" s="4" t="s">
        <v>2</v>
      </c>
      <c r="E18" s="3"/>
      <c r="F18" s="3"/>
      <c r="G18" s="3"/>
      <c r="H18" s="3"/>
      <c r="I18" s="3"/>
      <c r="J18" s="3"/>
      <c r="K18" s="4">
        <f t="shared" si="1"/>
        <v>17.31180522</v>
      </c>
      <c r="L18" s="6" t="str">
        <f t="shared" si="2"/>
        <v>White Pine</v>
      </c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4">
        <v>17.0</v>
      </c>
      <c r="B19" s="5">
        <v>0.39</v>
      </c>
      <c r="C19" s="5">
        <v>26.23</v>
      </c>
      <c r="D19" s="4" t="s">
        <v>2</v>
      </c>
      <c r="E19" s="3"/>
      <c r="F19" s="3"/>
      <c r="G19" s="3"/>
      <c r="H19" s="3"/>
      <c r="I19" s="3"/>
      <c r="J19" s="3"/>
      <c r="K19" s="4">
        <f t="shared" si="1"/>
        <v>11.03163632</v>
      </c>
      <c r="L19" s="6" t="str">
        <f t="shared" si="2"/>
        <v>White Pine</v>
      </c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4">
        <v>18.0</v>
      </c>
      <c r="B20" s="5">
        <v>0.42</v>
      </c>
      <c r="C20" s="5">
        <v>32.51</v>
      </c>
      <c r="D20" s="4" t="s">
        <v>2</v>
      </c>
      <c r="E20" s="3"/>
      <c r="F20" s="3"/>
      <c r="G20" s="3"/>
      <c r="H20" s="3"/>
      <c r="I20" s="3"/>
      <c r="J20" s="3"/>
      <c r="K20" s="4">
        <f t="shared" si="1"/>
        <v>17.31139798</v>
      </c>
      <c r="L20" s="6" t="str">
        <f t="shared" si="2"/>
        <v>Douglas Fir</v>
      </c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5.75" customHeight="1">
      <c r="A21" s="4">
        <v>19.0</v>
      </c>
      <c r="B21" s="5">
        <v>0.38</v>
      </c>
      <c r="C21" s="5">
        <v>29.18</v>
      </c>
      <c r="D21" s="4" t="s">
        <v>2</v>
      </c>
      <c r="E21" s="3"/>
      <c r="F21" s="3"/>
      <c r="G21" s="3"/>
      <c r="H21" s="3"/>
      <c r="I21" s="3"/>
      <c r="J21" s="3"/>
      <c r="K21" s="4">
        <f t="shared" si="1"/>
        <v>13.98115875</v>
      </c>
      <c r="L21" s="6" t="str">
        <f t="shared" si="2"/>
        <v>White Pine</v>
      </c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5.75" customHeight="1">
      <c r="A22" s="4">
        <v>20.0</v>
      </c>
      <c r="B22" s="5">
        <v>0.3</v>
      </c>
      <c r="C22" s="5">
        <v>26.1</v>
      </c>
      <c r="D22" s="4" t="s">
        <v>2</v>
      </c>
      <c r="E22" s="3"/>
      <c r="F22" s="3"/>
      <c r="G22" s="3"/>
      <c r="H22" s="3"/>
      <c r="I22" s="3"/>
      <c r="J22" s="3"/>
      <c r="K22" s="4">
        <f t="shared" si="1"/>
        <v>10.90045871</v>
      </c>
      <c r="L22" s="6" t="str">
        <f t="shared" si="2"/>
        <v>White Pine</v>
      </c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5.75" customHeight="1">
      <c r="A23" s="4">
        <v>21.0</v>
      </c>
      <c r="B23" s="5">
        <v>0.18</v>
      </c>
      <c r="C23" s="5">
        <v>21.51</v>
      </c>
      <c r="D23" s="4" t="s">
        <v>2</v>
      </c>
      <c r="E23" s="3"/>
      <c r="F23" s="3"/>
      <c r="G23" s="3"/>
      <c r="H23" s="3"/>
      <c r="I23" s="3"/>
      <c r="J23" s="3"/>
      <c r="K23" s="4">
        <f t="shared" si="1"/>
        <v>6.310031696</v>
      </c>
      <c r="L23" s="6" t="str">
        <f t="shared" si="2"/>
        <v>White Pine</v>
      </c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5.7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5.7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5.7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5.7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5.7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5.7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5.7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5.7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5.7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5.7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5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5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5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5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5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5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5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5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5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5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5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5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5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5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5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5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5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8.71"/>
    <col customWidth="1" min="4" max="5" width="10.71"/>
    <col customWidth="1" min="6" max="6" width="12.57"/>
    <col customWidth="1" min="7" max="7" width="8.71"/>
    <col customWidth="1" min="8" max="8" width="10.43"/>
    <col customWidth="1" min="9" max="9" width="10.86"/>
    <col customWidth="1" min="10" max="10" width="14.0"/>
    <col customWidth="1" min="11" max="11" width="11.86"/>
    <col customWidth="1" min="12" max="12" width="10.14"/>
    <col customWidth="1" min="13" max="13" width="17.43"/>
  </cols>
  <sheetData>
    <row r="1" ht="14.25" customHeight="1">
      <c r="A1" s="4" t="s">
        <v>7</v>
      </c>
      <c r="B1" s="4" t="s">
        <v>8</v>
      </c>
      <c r="C1" s="4" t="s">
        <v>9</v>
      </c>
      <c r="D1" s="4" t="s">
        <v>13</v>
      </c>
      <c r="E1" s="4" t="s">
        <v>14</v>
      </c>
      <c r="F1" s="4" t="s">
        <v>15</v>
      </c>
      <c r="G1" s="7" t="s">
        <v>16</v>
      </c>
      <c r="H1" s="7" t="s">
        <v>17</v>
      </c>
      <c r="I1" s="7" t="s">
        <v>18</v>
      </c>
      <c r="J1" s="7" t="s">
        <v>19</v>
      </c>
      <c r="K1" s="8" t="s">
        <v>20</v>
      </c>
      <c r="L1" s="8" t="s">
        <v>21</v>
      </c>
      <c r="M1" s="8" t="s">
        <v>22</v>
      </c>
    </row>
    <row r="2" ht="14.25" customHeight="1">
      <c r="A2" s="4">
        <v>1.0</v>
      </c>
      <c r="B2" s="5">
        <v>0.3</v>
      </c>
      <c r="C2" s="5">
        <v>7.21</v>
      </c>
      <c r="D2" s="4" t="s">
        <v>1</v>
      </c>
      <c r="E2" s="4" t="s">
        <v>2</v>
      </c>
      <c r="F2" s="4" t="str">
        <f t="shared" ref="F2:F22" si="1">IF(D2=E2, "✓", "✗")</f>
        <v>✗</v>
      </c>
      <c r="G2" s="9" t="str">
        <f t="shared" ref="G2:G22" si="2">IF(AND(B2&lt;=0.3,C2&lt;=16),"R1",IF(AND(B2&gt;=0.4,C2&gt;=20),"R2",IF(AND(B2&lt;=0.2,C2&gt;=15),"R3",IF(AND(B2&gt;=0.45,C2&lt;=10),"R4","Tidak Ada"))))</f>
        <v>R1</v>
      </c>
      <c r="H2" s="10" t="str">
        <f t="shared" ref="H2:H22" si="3">IF(G2="R1","Douglas Fir",IF(G2="R2","White Pine",IF(G2="R3","Douglas Fir",IF(G2="R4","Douglas Fir","Tidak Ada"))))</f>
        <v>Douglas Fir</v>
      </c>
      <c r="I2" s="10" t="str">
        <f t="shared" ref="I2:I22" si="4">IF(D2=H2, "✓", "✗")</f>
        <v>✓</v>
      </c>
      <c r="J2" s="10" t="str">
        <f t="shared" ref="J2:J22" si="5">IF(AND(F2="✓",I2="✓"),"Keduanya Benar",IF(AND(F2="✓",I2="✗"),"KNN Saja",IF(AND(F2="✗",I2="✓"),"CF Saja","Keduanya Salah")))</f>
        <v>CF Saja</v>
      </c>
      <c r="K2" s="11">
        <f t="shared" ref="K2:K22" si="6">COUNTIF(F2:F22,"✓")/COUNTA(F2:F22)</f>
        <v>0.9047619048</v>
      </c>
      <c r="L2" s="11">
        <f t="shared" ref="L2:L22" si="7">COUNTIF(I2:I22,"✓")/COUNTA(I2:I22)</f>
        <v>0.3333333333</v>
      </c>
      <c r="M2" s="11">
        <f t="shared" ref="M2:M22" si="8">COUNTIF(J2:J22,"Keduanya Benar")/COUNTA(J2:J22)</f>
        <v>0.2857142857</v>
      </c>
    </row>
    <row r="3" ht="14.25" customHeight="1">
      <c r="A3" s="4">
        <v>2.0</v>
      </c>
      <c r="B3" s="5">
        <v>0.18</v>
      </c>
      <c r="C3" s="5">
        <v>5.12</v>
      </c>
      <c r="D3" s="4" t="s">
        <v>1</v>
      </c>
      <c r="E3" s="4" t="s">
        <v>1</v>
      </c>
      <c r="F3" s="4" t="str">
        <f t="shared" si="1"/>
        <v>✓</v>
      </c>
      <c r="G3" s="9" t="str">
        <f t="shared" si="2"/>
        <v>R1</v>
      </c>
      <c r="H3" s="10" t="str">
        <f t="shared" si="3"/>
        <v>Douglas Fir</v>
      </c>
      <c r="I3" s="10" t="str">
        <f t="shared" si="4"/>
        <v>✓</v>
      </c>
      <c r="J3" s="10" t="str">
        <f t="shared" si="5"/>
        <v>Keduanya Benar</v>
      </c>
      <c r="K3" s="11">
        <f t="shared" si="6"/>
        <v>0.95</v>
      </c>
      <c r="L3" s="11">
        <f t="shared" si="7"/>
        <v>0.3</v>
      </c>
      <c r="M3" s="11">
        <f t="shared" si="8"/>
        <v>0.3</v>
      </c>
    </row>
    <row r="4" ht="14.25" customHeight="1">
      <c r="A4" s="4">
        <v>3.0</v>
      </c>
      <c r="B4" s="5">
        <v>0.46</v>
      </c>
      <c r="C4" s="5">
        <v>8.83</v>
      </c>
      <c r="D4" s="4" t="s">
        <v>1</v>
      </c>
      <c r="E4" s="4" t="s">
        <v>1</v>
      </c>
      <c r="F4" s="4" t="str">
        <f t="shared" si="1"/>
        <v>✓</v>
      </c>
      <c r="G4" s="9" t="str">
        <f t="shared" si="2"/>
        <v>R4</v>
      </c>
      <c r="H4" s="10" t="str">
        <f t="shared" si="3"/>
        <v>Douglas Fir</v>
      </c>
      <c r="I4" s="10" t="str">
        <f t="shared" si="4"/>
        <v>✓</v>
      </c>
      <c r="J4" s="10" t="str">
        <f t="shared" si="5"/>
        <v>Keduanya Benar</v>
      </c>
      <c r="K4" s="11">
        <f t="shared" si="6"/>
        <v>0.9473684211</v>
      </c>
      <c r="L4" s="11">
        <f t="shared" si="7"/>
        <v>0.2631578947</v>
      </c>
      <c r="M4" s="11">
        <f t="shared" si="8"/>
        <v>0.2631578947</v>
      </c>
    </row>
    <row r="5" ht="14.25" customHeight="1">
      <c r="A5" s="4">
        <v>4.0</v>
      </c>
      <c r="B5" s="5">
        <v>0.63</v>
      </c>
      <c r="C5" s="5">
        <v>12.08</v>
      </c>
      <c r="D5" s="4" t="s">
        <v>1</v>
      </c>
      <c r="E5" s="4" t="s">
        <v>1</v>
      </c>
      <c r="F5" s="4" t="str">
        <f t="shared" si="1"/>
        <v>✓</v>
      </c>
      <c r="G5" s="9" t="str">
        <f t="shared" si="2"/>
        <v>Tidak Ada</v>
      </c>
      <c r="H5" s="10" t="str">
        <f t="shared" si="3"/>
        <v>Tidak Ada</v>
      </c>
      <c r="I5" s="10" t="str">
        <f t="shared" si="4"/>
        <v>✗</v>
      </c>
      <c r="J5" s="10" t="str">
        <f t="shared" si="5"/>
        <v>KNN Saja</v>
      </c>
      <c r="K5" s="11">
        <f t="shared" si="6"/>
        <v>0.9444444444</v>
      </c>
      <c r="L5" s="11">
        <f t="shared" si="7"/>
        <v>0.2222222222</v>
      </c>
      <c r="M5" s="11">
        <f t="shared" si="8"/>
        <v>0.2222222222</v>
      </c>
    </row>
    <row r="6" ht="14.25" customHeight="1">
      <c r="A6" s="4">
        <v>5.0</v>
      </c>
      <c r="B6" s="5">
        <v>0.23</v>
      </c>
      <c r="C6" s="5">
        <v>5.81</v>
      </c>
      <c r="D6" s="4" t="s">
        <v>1</v>
      </c>
      <c r="E6" s="4" t="s">
        <v>1</v>
      </c>
      <c r="F6" s="4" t="str">
        <f t="shared" si="1"/>
        <v>✓</v>
      </c>
      <c r="G6" s="9" t="str">
        <f t="shared" si="2"/>
        <v>R1</v>
      </c>
      <c r="H6" s="10" t="str">
        <f t="shared" si="3"/>
        <v>Douglas Fir</v>
      </c>
      <c r="I6" s="10" t="str">
        <f t="shared" si="4"/>
        <v>✓</v>
      </c>
      <c r="J6" s="10" t="str">
        <f t="shared" si="5"/>
        <v>Keduanya Benar</v>
      </c>
      <c r="K6" s="11">
        <f t="shared" si="6"/>
        <v>0.9411764706</v>
      </c>
      <c r="L6" s="11">
        <f t="shared" si="7"/>
        <v>0.2352941176</v>
      </c>
      <c r="M6" s="11">
        <f t="shared" si="8"/>
        <v>0.2352941176</v>
      </c>
    </row>
    <row r="7" ht="14.25" customHeight="1">
      <c r="A7" s="4">
        <v>6.0</v>
      </c>
      <c r="B7" s="5">
        <v>0.56</v>
      </c>
      <c r="C7" s="5">
        <v>13.5</v>
      </c>
      <c r="D7" s="4" t="s">
        <v>1</v>
      </c>
      <c r="E7" s="4" t="s">
        <v>1</v>
      </c>
      <c r="F7" s="4" t="str">
        <f t="shared" si="1"/>
        <v>✓</v>
      </c>
      <c r="G7" s="9" t="str">
        <f t="shared" si="2"/>
        <v>Tidak Ada</v>
      </c>
      <c r="H7" s="10" t="str">
        <f t="shared" si="3"/>
        <v>Tidak Ada</v>
      </c>
      <c r="I7" s="10" t="str">
        <f t="shared" si="4"/>
        <v>✗</v>
      </c>
      <c r="J7" s="10" t="str">
        <f t="shared" si="5"/>
        <v>KNN Saja</v>
      </c>
      <c r="K7" s="11">
        <f t="shared" si="6"/>
        <v>0.9375</v>
      </c>
      <c r="L7" s="11">
        <f t="shared" si="7"/>
        <v>0.1875</v>
      </c>
      <c r="M7" s="11">
        <f t="shared" si="8"/>
        <v>0.1875</v>
      </c>
    </row>
    <row r="8" ht="14.25" customHeight="1">
      <c r="A8" s="4">
        <v>7.0</v>
      </c>
      <c r="B8" s="5">
        <v>0.39</v>
      </c>
      <c r="C8" s="5">
        <v>10.9</v>
      </c>
      <c r="D8" s="4" t="s">
        <v>1</v>
      </c>
      <c r="E8" s="4" t="s">
        <v>1</v>
      </c>
      <c r="F8" s="4" t="str">
        <f t="shared" si="1"/>
        <v>✓</v>
      </c>
      <c r="G8" s="9" t="str">
        <f t="shared" si="2"/>
        <v>Tidak Ada</v>
      </c>
      <c r="H8" s="10" t="str">
        <f t="shared" si="3"/>
        <v>Tidak Ada</v>
      </c>
      <c r="I8" s="10" t="str">
        <f t="shared" si="4"/>
        <v>✗</v>
      </c>
      <c r="J8" s="10" t="str">
        <f t="shared" si="5"/>
        <v>KNN Saja</v>
      </c>
      <c r="K8" s="11">
        <f t="shared" si="6"/>
        <v>0.9333333333</v>
      </c>
      <c r="L8" s="11">
        <f t="shared" si="7"/>
        <v>0.2</v>
      </c>
      <c r="M8" s="11">
        <f t="shared" si="8"/>
        <v>0.2</v>
      </c>
    </row>
    <row r="9" ht="14.25" customHeight="1">
      <c r="A9" s="4">
        <v>8.0</v>
      </c>
      <c r="B9" s="5">
        <v>0.41</v>
      </c>
      <c r="C9" s="5">
        <v>6.79</v>
      </c>
      <c r="D9" s="4" t="s">
        <v>1</v>
      </c>
      <c r="E9" s="4" t="s">
        <v>1</v>
      </c>
      <c r="F9" s="4" t="str">
        <f t="shared" si="1"/>
        <v>✓</v>
      </c>
      <c r="G9" s="9" t="str">
        <f t="shared" si="2"/>
        <v>Tidak Ada</v>
      </c>
      <c r="H9" s="10" t="str">
        <f t="shared" si="3"/>
        <v>Tidak Ada</v>
      </c>
      <c r="I9" s="10" t="str">
        <f t="shared" si="4"/>
        <v>✗</v>
      </c>
      <c r="J9" s="10" t="str">
        <f t="shared" si="5"/>
        <v>KNN Saja</v>
      </c>
      <c r="K9" s="11">
        <f t="shared" si="6"/>
        <v>0.9285714286</v>
      </c>
      <c r="L9" s="11">
        <f t="shared" si="7"/>
        <v>0.2142857143</v>
      </c>
      <c r="M9" s="11">
        <f t="shared" si="8"/>
        <v>0.2142857143</v>
      </c>
    </row>
    <row r="10" ht="14.25" customHeight="1">
      <c r="A10" s="4">
        <v>9.0</v>
      </c>
      <c r="B10" s="5">
        <v>0.62</v>
      </c>
      <c r="C10" s="5">
        <v>10.66</v>
      </c>
      <c r="D10" s="4" t="s">
        <v>1</v>
      </c>
      <c r="E10" s="4" t="s">
        <v>1</v>
      </c>
      <c r="F10" s="4" t="str">
        <f t="shared" si="1"/>
        <v>✓</v>
      </c>
      <c r="G10" s="9" t="str">
        <f t="shared" si="2"/>
        <v>Tidak Ada</v>
      </c>
      <c r="H10" s="10" t="str">
        <f t="shared" si="3"/>
        <v>Tidak Ada</v>
      </c>
      <c r="I10" s="10" t="str">
        <f t="shared" si="4"/>
        <v>✗</v>
      </c>
      <c r="J10" s="10" t="str">
        <f t="shared" si="5"/>
        <v>KNN Saja</v>
      </c>
      <c r="K10" s="11">
        <f t="shared" si="6"/>
        <v>0.9230769231</v>
      </c>
      <c r="L10" s="11">
        <f t="shared" si="7"/>
        <v>0.2307692308</v>
      </c>
      <c r="M10" s="11">
        <f t="shared" si="8"/>
        <v>0.2307692308</v>
      </c>
    </row>
    <row r="11" ht="14.25" customHeight="1">
      <c r="A11" s="4">
        <v>10.0</v>
      </c>
      <c r="B11" s="5">
        <v>0.43</v>
      </c>
      <c r="C11" s="5">
        <v>10.5</v>
      </c>
      <c r="D11" s="4" t="s">
        <v>1</v>
      </c>
      <c r="E11" s="4" t="s">
        <v>1</v>
      </c>
      <c r="F11" s="4" t="str">
        <f t="shared" si="1"/>
        <v>✓</v>
      </c>
      <c r="G11" s="9" t="str">
        <f t="shared" si="2"/>
        <v>Tidak Ada</v>
      </c>
      <c r="H11" s="10" t="str">
        <f t="shared" si="3"/>
        <v>Tidak Ada</v>
      </c>
      <c r="I11" s="10" t="str">
        <f t="shared" si="4"/>
        <v>✗</v>
      </c>
      <c r="J11" s="10" t="str">
        <f t="shared" si="5"/>
        <v>KNN Saja</v>
      </c>
      <c r="K11" s="11">
        <f t="shared" si="6"/>
        <v>0.9166666667</v>
      </c>
      <c r="L11" s="11">
        <f t="shared" si="7"/>
        <v>0.25</v>
      </c>
      <c r="M11" s="11">
        <f t="shared" si="8"/>
        <v>0.25</v>
      </c>
    </row>
    <row r="12" ht="14.25" customHeight="1">
      <c r="A12" s="4">
        <v>11.0</v>
      </c>
      <c r="B12" s="5">
        <v>0.15</v>
      </c>
      <c r="C12" s="5">
        <v>2.67</v>
      </c>
      <c r="D12" s="4" t="s">
        <v>1</v>
      </c>
      <c r="E12" s="4" t="s">
        <v>1</v>
      </c>
      <c r="F12" s="4" t="str">
        <f t="shared" si="1"/>
        <v>✓</v>
      </c>
      <c r="G12" s="9" t="str">
        <f t="shared" si="2"/>
        <v>R1</v>
      </c>
      <c r="H12" s="10" t="str">
        <f t="shared" si="3"/>
        <v>Douglas Fir</v>
      </c>
      <c r="I12" s="10" t="str">
        <f t="shared" si="4"/>
        <v>✓</v>
      </c>
      <c r="J12" s="10" t="str">
        <f t="shared" si="5"/>
        <v>Keduanya Benar</v>
      </c>
      <c r="K12" s="11">
        <f t="shared" si="6"/>
        <v>0.9090909091</v>
      </c>
      <c r="L12" s="11">
        <f t="shared" si="7"/>
        <v>0.2727272727</v>
      </c>
      <c r="M12" s="11">
        <f t="shared" si="8"/>
        <v>0.2727272727</v>
      </c>
    </row>
    <row r="13" ht="14.25" customHeight="1">
      <c r="A13" s="4">
        <v>12.0</v>
      </c>
      <c r="B13" s="5">
        <v>0.19</v>
      </c>
      <c r="C13" s="5">
        <v>20.34</v>
      </c>
      <c r="D13" s="4" t="s">
        <v>2</v>
      </c>
      <c r="E13" s="4" t="s">
        <v>1</v>
      </c>
      <c r="F13" s="4" t="str">
        <f t="shared" si="1"/>
        <v>✗</v>
      </c>
      <c r="G13" s="9" t="str">
        <f t="shared" si="2"/>
        <v>R3</v>
      </c>
      <c r="H13" s="10" t="str">
        <f t="shared" si="3"/>
        <v>Douglas Fir</v>
      </c>
      <c r="I13" s="10" t="str">
        <f t="shared" si="4"/>
        <v>✗</v>
      </c>
      <c r="J13" s="10" t="str">
        <f t="shared" si="5"/>
        <v>Keduanya Salah</v>
      </c>
      <c r="K13" s="11">
        <f t="shared" si="6"/>
        <v>0.9</v>
      </c>
      <c r="L13" s="11">
        <f t="shared" si="7"/>
        <v>0.2</v>
      </c>
      <c r="M13" s="11">
        <f t="shared" si="8"/>
        <v>0.2</v>
      </c>
    </row>
    <row r="14" ht="14.25" customHeight="1">
      <c r="A14" s="4">
        <v>13.0</v>
      </c>
      <c r="B14" s="5">
        <v>0.17</v>
      </c>
      <c r="C14" s="5">
        <v>19.72</v>
      </c>
      <c r="D14" s="4" t="s">
        <v>2</v>
      </c>
      <c r="E14" s="4" t="s">
        <v>2</v>
      </c>
      <c r="F14" s="4" t="str">
        <f t="shared" si="1"/>
        <v>✓</v>
      </c>
      <c r="G14" s="9" t="str">
        <f t="shared" si="2"/>
        <v>R3</v>
      </c>
      <c r="H14" s="10" t="str">
        <f t="shared" si="3"/>
        <v>Douglas Fir</v>
      </c>
      <c r="I14" s="10" t="str">
        <f t="shared" si="4"/>
        <v>✗</v>
      </c>
      <c r="J14" s="10" t="str">
        <f t="shared" si="5"/>
        <v>KNN Saja</v>
      </c>
      <c r="K14" s="11">
        <f t="shared" si="6"/>
        <v>1</v>
      </c>
      <c r="L14" s="11">
        <f t="shared" si="7"/>
        <v>0.2222222222</v>
      </c>
      <c r="M14" s="11">
        <f t="shared" si="8"/>
        <v>0.2222222222</v>
      </c>
    </row>
    <row r="15" ht="14.25" customHeight="1">
      <c r="A15" s="4">
        <v>14.0</v>
      </c>
      <c r="B15" s="5">
        <v>0.17</v>
      </c>
      <c r="C15" s="5">
        <v>19.8</v>
      </c>
      <c r="D15" s="4" t="s">
        <v>2</v>
      </c>
      <c r="E15" s="4" t="s">
        <v>2</v>
      </c>
      <c r="F15" s="4" t="str">
        <f t="shared" si="1"/>
        <v>✓</v>
      </c>
      <c r="G15" s="9" t="str">
        <f t="shared" si="2"/>
        <v>R3</v>
      </c>
      <c r="H15" s="10" t="str">
        <f t="shared" si="3"/>
        <v>Douglas Fir</v>
      </c>
      <c r="I15" s="10" t="str">
        <f t="shared" si="4"/>
        <v>✗</v>
      </c>
      <c r="J15" s="10" t="str">
        <f t="shared" si="5"/>
        <v>KNN Saja</v>
      </c>
      <c r="K15" s="11">
        <f t="shared" si="6"/>
        <v>1</v>
      </c>
      <c r="L15" s="11">
        <f t="shared" si="7"/>
        <v>0.25</v>
      </c>
      <c r="M15" s="11">
        <f t="shared" si="8"/>
        <v>0.25</v>
      </c>
    </row>
    <row r="16" ht="14.25" customHeight="1">
      <c r="A16" s="4">
        <v>15.0</v>
      </c>
      <c r="B16" s="5">
        <v>0.22</v>
      </c>
      <c r="C16" s="5">
        <v>23.7</v>
      </c>
      <c r="D16" s="4" t="s">
        <v>2</v>
      </c>
      <c r="E16" s="4" t="s">
        <v>2</v>
      </c>
      <c r="F16" s="4" t="str">
        <f t="shared" si="1"/>
        <v>✓</v>
      </c>
      <c r="G16" s="9" t="str">
        <f t="shared" si="2"/>
        <v>Tidak Ada</v>
      </c>
      <c r="H16" s="10" t="str">
        <f t="shared" si="3"/>
        <v>Tidak Ada</v>
      </c>
      <c r="I16" s="10" t="str">
        <f t="shared" si="4"/>
        <v>✗</v>
      </c>
      <c r="J16" s="10" t="str">
        <f t="shared" si="5"/>
        <v>KNN Saja</v>
      </c>
      <c r="K16" s="11">
        <f t="shared" si="6"/>
        <v>1</v>
      </c>
      <c r="L16" s="11">
        <f t="shared" si="7"/>
        <v>0.2857142857</v>
      </c>
      <c r="M16" s="11">
        <f t="shared" si="8"/>
        <v>0.2857142857</v>
      </c>
    </row>
    <row r="17" ht="14.25" customHeight="1">
      <c r="A17" s="4">
        <v>16.0</v>
      </c>
      <c r="B17" s="5">
        <v>0.45</v>
      </c>
      <c r="C17" s="5">
        <v>32.51</v>
      </c>
      <c r="D17" s="4" t="s">
        <v>2</v>
      </c>
      <c r="E17" s="4" t="s">
        <v>2</v>
      </c>
      <c r="F17" s="4" t="str">
        <f t="shared" si="1"/>
        <v>✓</v>
      </c>
      <c r="G17" s="9" t="str">
        <f t="shared" si="2"/>
        <v>R2</v>
      </c>
      <c r="H17" s="10" t="str">
        <f t="shared" si="3"/>
        <v>White Pine</v>
      </c>
      <c r="I17" s="10" t="str">
        <f t="shared" si="4"/>
        <v>✓</v>
      </c>
      <c r="J17" s="10" t="str">
        <f t="shared" si="5"/>
        <v>Keduanya Benar</v>
      </c>
      <c r="K17" s="11">
        <f t="shared" si="6"/>
        <v>1</v>
      </c>
      <c r="L17" s="11">
        <f t="shared" si="7"/>
        <v>0.3333333333</v>
      </c>
      <c r="M17" s="11">
        <f t="shared" si="8"/>
        <v>0.3333333333</v>
      </c>
    </row>
    <row r="18" ht="14.25" customHeight="1">
      <c r="A18" s="4">
        <v>17.0</v>
      </c>
      <c r="B18" s="5">
        <v>0.39</v>
      </c>
      <c r="C18" s="5">
        <v>26.23</v>
      </c>
      <c r="D18" s="4" t="s">
        <v>2</v>
      </c>
      <c r="E18" s="4" t="s">
        <v>2</v>
      </c>
      <c r="F18" s="4" t="str">
        <f t="shared" si="1"/>
        <v>✓</v>
      </c>
      <c r="G18" s="9" t="str">
        <f t="shared" si="2"/>
        <v>Tidak Ada</v>
      </c>
      <c r="H18" s="10" t="str">
        <f t="shared" si="3"/>
        <v>Tidak Ada</v>
      </c>
      <c r="I18" s="10" t="str">
        <f t="shared" si="4"/>
        <v>✗</v>
      </c>
      <c r="J18" s="10" t="str">
        <f t="shared" si="5"/>
        <v>KNN Saja</v>
      </c>
      <c r="K18" s="11">
        <f t="shared" si="6"/>
        <v>1</v>
      </c>
      <c r="L18" s="11">
        <f t="shared" si="7"/>
        <v>0.2</v>
      </c>
      <c r="M18" s="11">
        <f t="shared" si="8"/>
        <v>0.2</v>
      </c>
    </row>
    <row r="19" ht="14.25" customHeight="1">
      <c r="A19" s="4">
        <v>18.0</v>
      </c>
      <c r="B19" s="5">
        <v>0.42</v>
      </c>
      <c r="C19" s="5">
        <v>32.51</v>
      </c>
      <c r="D19" s="4" t="s">
        <v>2</v>
      </c>
      <c r="E19" s="4" t="s">
        <v>2</v>
      </c>
      <c r="F19" s="4" t="str">
        <f t="shared" si="1"/>
        <v>✓</v>
      </c>
      <c r="G19" s="9" t="str">
        <f t="shared" si="2"/>
        <v>R2</v>
      </c>
      <c r="H19" s="10" t="str">
        <f t="shared" si="3"/>
        <v>White Pine</v>
      </c>
      <c r="I19" s="10" t="str">
        <f t="shared" si="4"/>
        <v>✓</v>
      </c>
      <c r="J19" s="10" t="str">
        <f t="shared" si="5"/>
        <v>Keduanya Benar</v>
      </c>
      <c r="K19" s="11">
        <f t="shared" si="6"/>
        <v>1</v>
      </c>
      <c r="L19" s="11">
        <f t="shared" si="7"/>
        <v>0.25</v>
      </c>
      <c r="M19" s="11">
        <f t="shared" si="8"/>
        <v>0.25</v>
      </c>
    </row>
    <row r="20" ht="14.25" customHeight="1">
      <c r="A20" s="4">
        <v>19.0</v>
      </c>
      <c r="B20" s="5">
        <v>0.38</v>
      </c>
      <c r="C20" s="5">
        <v>29.18</v>
      </c>
      <c r="D20" s="4" t="s">
        <v>2</v>
      </c>
      <c r="E20" s="4" t="s">
        <v>2</v>
      </c>
      <c r="F20" s="4" t="str">
        <f t="shared" si="1"/>
        <v>✓</v>
      </c>
      <c r="G20" s="9" t="str">
        <f t="shared" si="2"/>
        <v>Tidak Ada</v>
      </c>
      <c r="H20" s="10" t="str">
        <f t="shared" si="3"/>
        <v>Tidak Ada</v>
      </c>
      <c r="I20" s="10" t="str">
        <f t="shared" si="4"/>
        <v>✗</v>
      </c>
      <c r="J20" s="10" t="str">
        <f t="shared" si="5"/>
        <v>KNN Saja</v>
      </c>
      <c r="K20" s="11">
        <f t="shared" si="6"/>
        <v>1</v>
      </c>
      <c r="L20" s="11">
        <f t="shared" si="7"/>
        <v>0</v>
      </c>
      <c r="M20" s="11">
        <f t="shared" si="8"/>
        <v>0</v>
      </c>
    </row>
    <row r="21" ht="14.25" customHeight="1">
      <c r="A21" s="4">
        <v>20.0</v>
      </c>
      <c r="B21" s="5">
        <v>0.3</v>
      </c>
      <c r="C21" s="5">
        <v>26.1</v>
      </c>
      <c r="D21" s="4" t="s">
        <v>2</v>
      </c>
      <c r="E21" s="4" t="s">
        <v>2</v>
      </c>
      <c r="F21" s="4" t="str">
        <f t="shared" si="1"/>
        <v>✓</v>
      </c>
      <c r="G21" s="9" t="str">
        <f t="shared" si="2"/>
        <v>Tidak Ada</v>
      </c>
      <c r="H21" s="10" t="str">
        <f t="shared" si="3"/>
        <v>Tidak Ada</v>
      </c>
      <c r="I21" s="10" t="str">
        <f t="shared" si="4"/>
        <v>✗</v>
      </c>
      <c r="J21" s="10" t="str">
        <f t="shared" si="5"/>
        <v>KNN Saja</v>
      </c>
      <c r="K21" s="11">
        <f t="shared" si="6"/>
        <v>1</v>
      </c>
      <c r="L21" s="11">
        <f t="shared" si="7"/>
        <v>0</v>
      </c>
      <c r="M21" s="11">
        <f t="shared" si="8"/>
        <v>0</v>
      </c>
    </row>
    <row r="22" ht="14.25" customHeight="1">
      <c r="A22" s="4">
        <v>21.0</v>
      </c>
      <c r="B22" s="5">
        <v>0.18</v>
      </c>
      <c r="C22" s="5">
        <v>21.51</v>
      </c>
      <c r="D22" s="4" t="s">
        <v>2</v>
      </c>
      <c r="E22" s="4" t="s">
        <v>2</v>
      </c>
      <c r="F22" s="4" t="str">
        <f t="shared" si="1"/>
        <v>✓</v>
      </c>
      <c r="G22" s="12" t="str">
        <f t="shared" si="2"/>
        <v>R3</v>
      </c>
      <c r="H22" s="13" t="str">
        <f t="shared" si="3"/>
        <v>Douglas Fir</v>
      </c>
      <c r="I22" s="10" t="str">
        <f t="shared" si="4"/>
        <v>✗</v>
      </c>
      <c r="J22" s="13" t="str">
        <f t="shared" si="5"/>
        <v>KNN Saja</v>
      </c>
      <c r="K22" s="11">
        <f t="shared" si="6"/>
        <v>1</v>
      </c>
      <c r="L22" s="11">
        <f t="shared" si="7"/>
        <v>0</v>
      </c>
      <c r="M22" s="11">
        <f t="shared" si="8"/>
        <v>0</v>
      </c>
    </row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