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3"/>
  </bookViews>
  <sheets>
    <sheet name="Sheet1" sheetId="1" r:id="rId1"/>
    <sheet name="分时图" sheetId="2" r:id="rId2"/>
    <sheet name="2020-02" sheetId="3" r:id="rId3"/>
    <sheet name="2020-03" sheetId="8" r:id="rId4"/>
    <sheet name="新浪接口" sheetId="4" r:id="rId5"/>
    <sheet name="行业估值" sheetId="5" r:id="rId6"/>
    <sheet name="杂记" sheetId="6" r:id="rId7"/>
    <sheet name="各股市开盘时间" sheetId="7" r:id="rId8"/>
    <sheet name="影视传媒" sheetId="9" r:id="rId9"/>
  </sheets>
  <definedNames>
    <definedName name="性别" localSheetId="3">#REF!</definedName>
    <definedName name="性别">#REF!</definedName>
  </definedNames>
  <calcPr calcId="125725"/>
</workbook>
</file>

<file path=xl/calcChain.xml><?xml version="1.0" encoding="utf-8"?>
<calcChain xmlns="http://schemas.openxmlformats.org/spreadsheetml/2006/main">
  <c r="G54" i="8"/>
  <c r="F54"/>
  <c r="H25"/>
  <c r="D25"/>
  <c r="H24"/>
  <c r="D24"/>
  <c r="G53"/>
  <c r="F53"/>
  <c r="G88"/>
  <c r="E88"/>
  <c r="C88"/>
  <c r="H23"/>
  <c r="D23"/>
  <c r="G52"/>
  <c r="F52"/>
  <c r="D20"/>
  <c r="D21"/>
  <c r="G51"/>
  <c r="F51"/>
  <c r="C50"/>
  <c r="G50" s="1"/>
  <c r="B50"/>
  <c r="H22"/>
  <c r="D22"/>
  <c r="H21"/>
  <c r="G48"/>
  <c r="F48"/>
  <c r="G81"/>
  <c r="E81"/>
  <c r="C81"/>
  <c r="C46"/>
  <c r="B46"/>
  <c r="H15"/>
  <c r="G67"/>
  <c r="E67"/>
  <c r="C67"/>
  <c r="G74"/>
  <c r="E74"/>
  <c r="C74"/>
  <c r="G42"/>
  <c r="C36"/>
  <c r="F36" s="1"/>
  <c r="B36"/>
  <c r="H5"/>
  <c r="H6"/>
  <c r="H7"/>
  <c r="H8"/>
  <c r="H9"/>
  <c r="H10"/>
  <c r="H11"/>
  <c r="H12"/>
  <c r="H13"/>
  <c r="H14"/>
  <c r="H16"/>
  <c r="H17"/>
  <c r="H18"/>
  <c r="H19"/>
  <c r="H20"/>
  <c r="D4"/>
  <c r="D5"/>
  <c r="D6"/>
  <c r="D7"/>
  <c r="D8"/>
  <c r="D9"/>
  <c r="D10"/>
  <c r="D11"/>
  <c r="D12"/>
  <c r="D13"/>
  <c r="D14"/>
  <c r="D15"/>
  <c r="D16"/>
  <c r="D17"/>
  <c r="D18"/>
  <c r="D19"/>
  <c r="Q47"/>
  <c r="P47"/>
  <c r="O47"/>
  <c r="N47"/>
  <c r="M47"/>
  <c r="L47"/>
  <c r="K47"/>
  <c r="J47"/>
  <c r="I47"/>
  <c r="G47"/>
  <c r="F47"/>
  <c r="G45"/>
  <c r="F45"/>
  <c r="G44"/>
  <c r="F44"/>
  <c r="G43"/>
  <c r="F43"/>
  <c r="G41"/>
  <c r="F41"/>
  <c r="G40"/>
  <c r="F40"/>
  <c r="G39"/>
  <c r="F39"/>
  <c r="G38"/>
  <c r="F38"/>
  <c r="G37"/>
  <c r="F37"/>
  <c r="G35"/>
  <c r="F35"/>
  <c r="G34"/>
  <c r="F34"/>
  <c r="G33"/>
  <c r="F33"/>
  <c r="G32"/>
  <c r="F32"/>
  <c r="H4"/>
  <c r="H3"/>
  <c r="D3"/>
  <c r="G62" i="3"/>
  <c r="E62"/>
  <c r="C62"/>
  <c r="G39"/>
  <c r="F39"/>
  <c r="H18"/>
  <c r="D18"/>
  <c r="G38"/>
  <c r="F38"/>
  <c r="H17"/>
  <c r="D17"/>
  <c r="H16"/>
  <c r="D16"/>
  <c r="G37"/>
  <c r="F37"/>
  <c r="I42"/>
  <c r="M39"/>
  <c r="N39"/>
  <c r="O39"/>
  <c r="P39"/>
  <c r="Q39"/>
  <c r="L39"/>
  <c r="K39"/>
  <c r="J39"/>
  <c r="I39"/>
  <c r="G36"/>
  <c r="F36"/>
  <c r="D15"/>
  <c r="H15"/>
  <c r="H14"/>
  <c r="D14"/>
  <c r="G25"/>
  <c r="G26"/>
  <c r="G27"/>
  <c r="G28"/>
  <c r="G29"/>
  <c r="G30"/>
  <c r="G31"/>
  <c r="G32"/>
  <c r="G33"/>
  <c r="G34"/>
  <c r="G35"/>
  <c r="G24"/>
  <c r="F25"/>
  <c r="F26"/>
  <c r="F27"/>
  <c r="F28"/>
  <c r="F29"/>
  <c r="F30"/>
  <c r="F31"/>
  <c r="F32"/>
  <c r="F33"/>
  <c r="F34"/>
  <c r="F35"/>
  <c r="F24"/>
  <c r="G56"/>
  <c r="E56"/>
  <c r="C56"/>
  <c r="H13"/>
  <c r="D13"/>
  <c r="H12"/>
  <c r="D12"/>
  <c r="H11"/>
  <c r="D11"/>
  <c r="H10"/>
  <c r="D10"/>
  <c r="H9"/>
  <c r="D9"/>
  <c r="H8"/>
  <c r="D8"/>
  <c r="H7"/>
  <c r="D7"/>
  <c r="D6"/>
  <c r="D4"/>
  <c r="D5"/>
  <c r="D3"/>
  <c r="H6"/>
  <c r="H5"/>
  <c r="H4"/>
  <c r="H3"/>
  <c r="F50" i="8" l="1"/>
  <c r="G46"/>
  <c r="F46"/>
  <c r="I59"/>
  <c r="G36"/>
  <c r="F42"/>
</calcChain>
</file>

<file path=xl/sharedStrings.xml><?xml version="1.0" encoding="utf-8"?>
<sst xmlns="http://schemas.openxmlformats.org/spreadsheetml/2006/main" count="302" uniqueCount="252">
  <si>
    <t>三只松鼠</t>
    <phoneticPr fontId="1" type="noConversion"/>
  </si>
  <si>
    <t>良品铺子</t>
    <phoneticPr fontId="1" type="noConversion"/>
  </si>
  <si>
    <t>anta</t>
    <phoneticPr fontId="1" type="noConversion"/>
  </si>
  <si>
    <t>李宁</t>
    <phoneticPr fontId="1" type="noConversion"/>
  </si>
  <si>
    <t>波司登</t>
    <phoneticPr fontId="1" type="noConversion"/>
  </si>
  <si>
    <t>汾酒</t>
    <phoneticPr fontId="1" type="noConversion"/>
  </si>
  <si>
    <t>茅台</t>
    <phoneticPr fontId="1" type="noConversion"/>
  </si>
  <si>
    <t>腾讯</t>
    <phoneticPr fontId="1" type="noConversion"/>
  </si>
  <si>
    <t>长波</t>
    <phoneticPr fontId="1" type="noConversion"/>
  </si>
  <si>
    <t>中波</t>
    <phoneticPr fontId="1" type="noConversion"/>
  </si>
  <si>
    <t>短波</t>
    <phoneticPr fontId="1" type="noConversion"/>
  </si>
  <si>
    <t>5%+</t>
    <phoneticPr fontId="1" type="noConversion"/>
  </si>
  <si>
    <t>主力出货</t>
    <phoneticPr fontId="1" type="noConversion"/>
  </si>
  <si>
    <t>点缀封</t>
    <phoneticPr fontId="1" type="noConversion"/>
  </si>
  <si>
    <t>主力在吃货</t>
    <phoneticPr fontId="1" type="noConversion"/>
  </si>
  <si>
    <t>上涨后再跌一下，间隔时间很短，5分钟以内，封停波平滑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</si>
  <si>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下午的长波不能追</t>
    </r>
    <r>
      <rPr>
        <sz val="11"/>
        <color theme="1"/>
        <rFont val="宋体"/>
        <family val="2"/>
        <scheme val="minor"/>
      </rPr>
      <t>，前十个交易日，10点前的长波可以追</t>
    </r>
    <phoneticPr fontId="1" type="noConversion"/>
  </si>
  <si>
    <t>收盘价&gt;2点半的价格</t>
    <phoneticPr fontId="1" type="noConversion"/>
  </si>
  <si>
    <t>连续3天翘尾，第三个翘尾是买入点</t>
    <phoneticPr fontId="1" type="noConversion"/>
  </si>
  <si>
    <t>2点半到收盘，没有超过5%的涨幅（没有投机）</t>
    <phoneticPr fontId="1" type="noConversion"/>
  </si>
  <si>
    <t>平滑波</t>
    <phoneticPr fontId="1" type="noConversion"/>
  </si>
  <si>
    <t>尖角波</t>
    <phoneticPr fontId="1" type="noConversion"/>
  </si>
  <si>
    <t>尾盘投机</t>
    <phoneticPr fontId="1" type="noConversion"/>
  </si>
  <si>
    <t>打点涨停</t>
    <phoneticPr fontId="1" type="noConversion"/>
  </si>
  <si>
    <t>折叠波</t>
    <phoneticPr fontId="1" type="noConversion"/>
  </si>
  <si>
    <t>翘尾</t>
    <phoneticPr fontId="1" type="noConversion"/>
  </si>
  <si>
    <t>最少出现三次，中长尖角波</t>
    <phoneticPr fontId="1" type="noConversion"/>
  </si>
  <si>
    <t>吃货</t>
    <phoneticPr fontId="1" type="noConversion"/>
  </si>
  <si>
    <t>下跌趋势中</t>
    <phoneticPr fontId="1" type="noConversion"/>
  </si>
  <si>
    <t>下跌趋势中，1个月以上</t>
    <phoneticPr fontId="1" type="noConversion"/>
  </si>
  <si>
    <t>反转趋势</t>
    <phoneticPr fontId="1" type="noConversion"/>
  </si>
  <si>
    <t>主力吃货，尖角波</t>
    <phoneticPr fontId="1" type="noConversion"/>
  </si>
  <si>
    <t>尖角波拉涨5%，调整不能超过15分钟， 平滑波封涨停</t>
    <phoneticPr fontId="1" type="noConversion"/>
  </si>
  <si>
    <t>先阴线洗牌，第一次拉倒9%最有，然后调整半小时到1小时，然后涨停，涨停前是买入时机</t>
    <phoneticPr fontId="1" type="noConversion"/>
  </si>
  <si>
    <t>连续多日跳空涨停，补缺，十点前上涨5%</t>
    <phoneticPr fontId="1" type="noConversion"/>
  </si>
  <si>
    <t>涨停，调整(基本上把涨幅跌下去)，然后涨停一阳穿多日均线，十点半前长波或者折叠波</t>
    <phoneticPr fontId="1" type="noConversion"/>
  </si>
  <si>
    <t>分时图调整时间长，说明抛压严重或者主力在吃货</t>
    <phoneticPr fontId="1" type="noConversion"/>
  </si>
  <si>
    <t>下午的大涨一般不靠谱。2点半后不要买票。尾盘投机</t>
    <phoneticPr fontId="1" type="noConversion"/>
  </si>
  <si>
    <t>综合考虑概念、形态、分时图，不用考虑大盘</t>
    <phoneticPr fontId="1" type="noConversion"/>
  </si>
  <si>
    <t>短线</t>
    <phoneticPr fontId="1" type="noConversion"/>
  </si>
  <si>
    <t>缺口之前无缺口，无涨停，缺口当天没有长上影或者泰山压顶（光头阴线），10天内补缺（距离缺口最高点）回落大概10%，</t>
    <phoneticPr fontId="1" type="noConversion"/>
  </si>
  <si>
    <t>高开3%如何处理</t>
    <phoneticPr fontId="1" type="noConversion"/>
  </si>
  <si>
    <t>高开低走：只要不翻绿，等待一波上涨，能封停留住，封不住就跑</t>
    <phoneticPr fontId="1" type="noConversion"/>
  </si>
  <si>
    <t>高开高走，第二次波峰没有涨停，跑路</t>
    <phoneticPr fontId="1" type="noConversion"/>
  </si>
  <si>
    <t>高开3%以下</t>
    <phoneticPr fontId="1" type="noConversion"/>
  </si>
  <si>
    <t>赚钱就跑</t>
    <phoneticPr fontId="1" type="noConversion"/>
  </si>
  <si>
    <t>高开傻绿或者低开</t>
    <phoneticPr fontId="1" type="noConversion"/>
  </si>
  <si>
    <t>下跌趋势</t>
    <phoneticPr fontId="1" type="noConversion"/>
  </si>
  <si>
    <t>微利跑</t>
    <phoneticPr fontId="1" type="noConversion"/>
  </si>
  <si>
    <t>做好防守</t>
    <phoneticPr fontId="1" type="noConversion"/>
  </si>
  <si>
    <t>打点</t>
    <phoneticPr fontId="1" type="noConversion"/>
  </si>
  <si>
    <t>波动很小，涨停</t>
    <phoneticPr fontId="1" type="noConversion"/>
  </si>
  <si>
    <t>之前连续3个涨停，然后跌幅跟涨停差不多，再出现涨停，分时图好就可以追进</t>
    <phoneticPr fontId="1" type="noConversion"/>
  </si>
  <si>
    <t>卖点：前期高点</t>
    <phoneticPr fontId="1" type="noConversion"/>
  </si>
  <si>
    <t>泰山压顶</t>
    <phoneticPr fontId="1" type="noConversion"/>
  </si>
  <si>
    <t>光头阴线</t>
    <phoneticPr fontId="1" type="noConversion"/>
  </si>
  <si>
    <t>仙人指路</t>
    <phoneticPr fontId="1" type="noConversion"/>
  </si>
  <si>
    <t>上映阴线</t>
    <phoneticPr fontId="1" type="noConversion"/>
  </si>
  <si>
    <t>涨停突破泰山压顶</t>
    <phoneticPr fontId="1" type="noConversion"/>
  </si>
  <si>
    <t>关键在于分时图。如果是龙头股，第三个涨停都可以追</t>
    <phoneticPr fontId="1" type="noConversion"/>
  </si>
  <si>
    <t>阶段性底部，出现点缀封涨停，第二天又高开，买点</t>
    <phoneticPr fontId="1" type="noConversion"/>
  </si>
  <si>
    <t>阶段性底部，10点半前出现长波涨停，未打开，第二天出现杀跌，买点</t>
    <phoneticPr fontId="1" type="noConversion"/>
  </si>
  <si>
    <t>轻松波</t>
    <phoneticPr fontId="1" type="noConversion"/>
  </si>
  <si>
    <t>长期横盘，一般4个月以上，出现突破横盘实体高点，买入点</t>
    <phoneticPr fontId="1" type="noConversion"/>
  </si>
  <si>
    <t>底部</t>
    <phoneticPr fontId="1" type="noConversion"/>
  </si>
  <si>
    <t>价稳量缩才是低</t>
    <phoneticPr fontId="1" type="noConversion"/>
  </si>
  <si>
    <t>日期</t>
    <phoneticPr fontId="1" type="noConversion"/>
  </si>
  <si>
    <t>涨停个数</t>
    <phoneticPr fontId="1" type="noConversion"/>
  </si>
  <si>
    <t>跌停个数</t>
    <phoneticPr fontId="1" type="noConversion"/>
  </si>
  <si>
    <t>沪市成交量(亿）</t>
    <phoneticPr fontId="1" type="noConversion"/>
  </si>
  <si>
    <t>深市成交量(亿）</t>
    <phoneticPr fontId="1" type="noConversion"/>
  </si>
  <si>
    <t>指数涨跌幅</t>
    <phoneticPr fontId="1" type="noConversion"/>
  </si>
  <si>
    <t>类别</t>
    <phoneticPr fontId="1" type="noConversion"/>
  </si>
  <si>
    <t>上证指数</t>
    <phoneticPr fontId="1" type="noConversion"/>
  </si>
  <si>
    <t>深证指数</t>
    <phoneticPr fontId="1" type="noConversion"/>
  </si>
  <si>
    <t>创业板</t>
    <phoneticPr fontId="1" type="noConversion"/>
  </si>
  <si>
    <t>创业板成交量(亿)</t>
    <phoneticPr fontId="1" type="noConversion"/>
  </si>
  <si>
    <t>沪股通(亿）</t>
    <phoneticPr fontId="1" type="noConversion"/>
  </si>
  <si>
    <t>深股通(亿）</t>
    <phoneticPr fontId="1" type="noConversion"/>
  </si>
  <si>
    <t>涨跌幅</t>
    <phoneticPr fontId="1" type="noConversion"/>
  </si>
  <si>
    <t>上涨下跌情况</t>
    <phoneticPr fontId="1" type="noConversion"/>
  </si>
  <si>
    <t>上涨个数</t>
    <phoneticPr fontId="1" type="noConversion"/>
  </si>
  <si>
    <t>下跌个数</t>
    <phoneticPr fontId="1" type="noConversion"/>
  </si>
  <si>
    <t>共流入</t>
    <phoneticPr fontId="1" type="noConversion"/>
  </si>
  <si>
    <t>指数成交额及涨跌幅</t>
    <phoneticPr fontId="1" type="noConversion"/>
  </si>
  <si>
    <t>外资流向</t>
    <phoneticPr fontId="1" type="noConversion"/>
  </si>
  <si>
    <t>创业板数据</t>
    <phoneticPr fontId="1" type="noConversion"/>
  </si>
  <si>
    <t>http://quote.eastmoney.com/zs399006.html</t>
  </si>
  <si>
    <t>成交量</t>
    <phoneticPr fontId="1" type="noConversion"/>
  </si>
  <si>
    <t>开盘后，庄家两个尖角波拉升，买入</t>
    <phoneticPr fontId="1" type="noConversion"/>
  </si>
  <si>
    <t>http://data.eastmoney.com/hsgt/top10.html</t>
    <phoneticPr fontId="1" type="noConversion"/>
  </si>
  <si>
    <t>http://quote.eastmoney.com/center/hszs.html</t>
    <phoneticPr fontId="1" type="noConversion"/>
  </si>
  <si>
    <t>A股股票&amp;基金</t>
  </si>
  <si>
    <t>http://hq.sinajs.cn/list=sh601006</t>
  </si>
  <si>
    <t>http://hq.sinajs.cn/list=sh502007</t>
  </si>
  <si>
    <t>A股指数</t>
  </si>
  <si>
    <t>港股股票</t>
  </si>
  <si>
    <t>http://hq.sinajs.cn/list=hk02333</t>
  </si>
  <si>
    <t>http://hq.sinajs.cn/list=rt_hkCSCSHQ #沪港通资金流量</t>
  </si>
  <si>
    <t>港股指数</t>
  </si>
  <si>
    <t>http://hq.sinajs.cn/list=int_hangseng</t>
  </si>
  <si>
    <t>http://hq.sinajs.cn/list=rt_hkHSI</t>
  </si>
  <si>
    <t>美股股票&amp;基金</t>
  </si>
  <si>
    <t>http://hq.sinajs.cn/list=gb_amzn</t>
  </si>
  <si>
    <t>http://hq.sinajs.cn/list=usr_amzn</t>
  </si>
  <si>
    <t>http://hq.sinajs.cn/list=usr_russ</t>
  </si>
  <si>
    <t>美股指数</t>
  </si>
  <si>
    <t>http://hq.sinajs.cn/list=int_nasdaq</t>
  </si>
  <si>
    <t>http://hq.sinajs.cn/list=gb_ixic #纳斯达克指数</t>
  </si>
  <si>
    <t>http://hq.sinajs.cn/list=int_dji</t>
  </si>
  <si>
    <t>http://hq.sinajs.cn/list=int_sp500</t>
  </si>
  <si>
    <t>http://hq.sinajs.cn/list=int_ftse #伦敦指数</t>
  </si>
  <si>
    <t>http://hq.sinajs.cn/list=int_bloombergeuropean500 #彭博欧洲500指数</t>
  </si>
  <si>
    <t>http://hq.sinajs.cn/list=int_dax30,int_djstoxx50</t>
  </si>
  <si>
    <t>外汇行情</t>
  </si>
  <si>
    <t>http://hq.sinajs.cn/list=XAUUSD</t>
  </si>
  <si>
    <t>http://hq.sinajs.cn/list=DINIW #美元指数</t>
  </si>
  <si>
    <t>黄金&amp;白银</t>
  </si>
  <si>
    <t>http://hq.sinajs.cn/list=hf_XAU</t>
  </si>
  <si>
    <t>http://hq.sinajs.cn/list=hf_XAG</t>
  </si>
  <si>
    <t>http://hq.sinajs.cn/list=hf_GC #COMEX黄金</t>
  </si>
  <si>
    <t>http://hq.sinajs.cn/list=hf_SI #COMEX白银</t>
  </si>
  <si>
    <t>http://hq.sinajs.cn/list=hf_AUTD #黄金TD</t>
  </si>
  <si>
    <t>http://hq.sinajs.cn/list=hf_AGTD #白银TD</t>
  </si>
  <si>
    <t>http://hq.sinajs.cn/list=AU0 #黄金期货</t>
  </si>
  <si>
    <t>http://hq.sinajs.cn/list=AG0 #白银期货</t>
  </si>
  <si>
    <t>http://hq.sinajs.cn/list=hf_CL #NYMEX原油</t>
  </si>
  <si>
    <t>期货</t>
  </si>
  <si>
    <t>http://hq.sinajs.cn/list=CFF_LIST #金融期货合约</t>
  </si>
  <si>
    <t>http://finance.sina.com.cn/iframe/futures_info_cff.js #商品与金融期货合约</t>
  </si>
  <si>
    <t>http://hq.sinajs.cn/?list=CFF_RE_IF1705 #合约行情</t>
  </si>
  <si>
    <t>期权合约的月份</t>
  </si>
  <si>
    <t>http://stock.finance.sina.com.cn/futures/api/openapi.php/StockOptionService.getStockName</t>
  </si>
  <si>
    <t>期权合约到期日</t>
  </si>
  <si>
    <t>http://stock.finance.sina.com.cn/futures/api/openapi.php/StockOptionService.getRemainderDay?date=201705</t>
  </si>
  <si>
    <t>看涨期权合约</t>
  </si>
  <si>
    <t>http://hq.sinajs.cn/list=OP_UP_5100501705</t>
  </si>
  <si>
    <t>看跌期权合约</t>
  </si>
  <si>
    <t>http://hq.sinajs.cn/list=OP_DOWN_5100501705</t>
  </si>
  <si>
    <t>期权行情</t>
  </si>
  <si>
    <t>http://hq.sinajs.cn/list=CON_OP_10000869</t>
  </si>
  <si>
    <t>http://hq.sinajs.cn/list=CON_ZL_10000869</t>
  </si>
  <si>
    <t>http://hq.sinajs.cn/list=CON_SO_10000869</t>
  </si>
  <si>
    <t>热门股票</t>
  </si>
  <si>
    <t>http://finance.sina.com.cn/realstock/company/hotstock_daily_a.js</t>
  </si>
  <si>
    <t>新股日历</t>
  </si>
  <si>
    <t>http://vip.stock.finance.sina.com.cn/corp/view/iframe/vAK_NewStockIssueFrame_2015.php?num=10</t>
  </si>
  <si>
    <t>定增列表</t>
  </si>
  <si>
    <t>http://vip.stock.finance.sina.com.cn/corp/view/vAK_IncreaseStockIssueFrame_2015.php?num=10</t>
  </si>
  <si>
    <t>基金公司</t>
  </si>
  <si>
    <t>http://vip.stock.finance.sina.com.cn/fund_center/api/jsonp.php/var%20companyList=/NetValue_Service.getAllCompany</t>
  </si>
  <si>
    <t>http://hq.sinajs.cn/list=s_sz399001</t>
    <phoneticPr fontId="1" type="noConversion"/>
  </si>
  <si>
    <t>http://hq.sinajs.cn/list=hkHSI,hkHSCEI,hkHSCCI #恒生指数，恒生国企指数，恒生红筹指数</t>
    <phoneticPr fontId="1" type="noConversion"/>
  </si>
  <si>
    <t>沪深成交总额</t>
    <phoneticPr fontId="1" type="noConversion"/>
  </si>
  <si>
    <t>行业</t>
    <phoneticPr fontId="1" type="noConversion"/>
  </si>
  <si>
    <t>白酒</t>
    <phoneticPr fontId="1" type="noConversion"/>
  </si>
  <si>
    <t>低估PE</t>
    <phoneticPr fontId="1" type="noConversion"/>
  </si>
  <si>
    <t>13-14</t>
    <phoneticPr fontId="1" type="noConversion"/>
  </si>
  <si>
    <t>行业好</t>
    <phoneticPr fontId="1" type="noConversion"/>
  </si>
  <si>
    <t>餐饮业</t>
    <phoneticPr fontId="1" type="noConversion"/>
  </si>
  <si>
    <t>回头客多，翻台率高，坪效高</t>
    <phoneticPr fontId="1" type="noConversion"/>
  </si>
  <si>
    <t>连锁零售业</t>
    <phoneticPr fontId="1" type="noConversion"/>
  </si>
  <si>
    <t>同店增长高，开店速度快，应收账款低</t>
    <phoneticPr fontId="1" type="noConversion"/>
  </si>
  <si>
    <t>制造业</t>
    <phoneticPr fontId="1" type="noConversion"/>
  </si>
  <si>
    <t>规模大，成本低，存货少</t>
    <phoneticPr fontId="1" type="noConversion"/>
  </si>
  <si>
    <t>价格合理的伟大公司</t>
    <phoneticPr fontId="1" type="noConversion"/>
  </si>
  <si>
    <t>价格低估的普通公司</t>
    <phoneticPr fontId="1" type="noConversion"/>
  </si>
  <si>
    <t>bingo</t>
    <phoneticPr fontId="1" type="noConversion"/>
  </si>
  <si>
    <t>周一</t>
    <phoneticPr fontId="1" type="noConversion"/>
  </si>
  <si>
    <t>2010创业板开板</t>
    <phoneticPr fontId="1" type="noConversion"/>
  </si>
  <si>
    <t>100倍估值，冲到1200点后-12年跌倒585点，估值整体降到了26倍，大多还是30-50倍</t>
    <phoneticPr fontId="1" type="noConversion"/>
  </si>
  <si>
    <t>证券从业考试的几本教材书</t>
    <phoneticPr fontId="1" type="noConversion"/>
  </si>
  <si>
    <t>期货大作手回忆录</t>
    <phoneticPr fontId="1" type="noConversion"/>
  </si>
  <si>
    <t>对冲基金风云</t>
    <phoneticPr fontId="1" type="noConversion"/>
  </si>
  <si>
    <t>期货</t>
    <phoneticPr fontId="1" type="noConversion"/>
  </si>
  <si>
    <t>T+0,方便有远期交割商品或货币等现货的人锁定元气的价格套保的</t>
    <phoneticPr fontId="1" type="noConversion"/>
  </si>
  <si>
    <t>CSTS火车通信控制系统</t>
    <phoneticPr fontId="1" type="noConversion"/>
  </si>
  <si>
    <t>中国通号，中车时代、利时自动化</t>
    <phoneticPr fontId="1" type="noConversion"/>
  </si>
  <si>
    <t>CBTC城市轨道交通</t>
    <phoneticPr fontId="1" type="noConversion"/>
  </si>
  <si>
    <t>中国通号、中车时代、交控科技、众合科技</t>
    <phoneticPr fontId="1" type="noConversion"/>
  </si>
  <si>
    <t>整个轨道交通信号系统产业链</t>
    <phoneticPr fontId="1" type="noConversion"/>
  </si>
  <si>
    <t>上游：电器元器件、电线电缆、黑色金属、有色金属供应商等（南洋股份、工业富联）</t>
    <phoneticPr fontId="1" type="noConversion"/>
  </si>
  <si>
    <t>中游：通信系统生产厂商，毛利33%左右（中国通号、中车时代、和利时）</t>
    <phoneticPr fontId="1" type="noConversion"/>
  </si>
  <si>
    <t>下游：铁路建设单位及铁道部，毛利9%左右（中国铁建、中国中铁）</t>
    <phoneticPr fontId="1" type="noConversion"/>
  </si>
  <si>
    <t>涨停占比</t>
    <phoneticPr fontId="1" type="noConversion"/>
  </si>
  <si>
    <t>跌停占比</t>
    <phoneticPr fontId="1" type="noConversion"/>
  </si>
  <si>
    <t>美股</t>
    <phoneticPr fontId="1" type="noConversion"/>
  </si>
  <si>
    <t>冬天：晚上10点半-凌晨4点半（11月-4月），夏天晚上9点半开市-凌晨3点半，</t>
    <phoneticPr fontId="1" type="noConversion"/>
  </si>
  <si>
    <t>各国股市开盘时间(均为北京时间)</t>
  </si>
  <si>
    <t>　　美国 道琼斯指数 标准普尔500指数纳斯达克夏令时间(9:30pm-3:30am)　冬令时间(10:30pm-4:30am)</t>
  </si>
  <si>
    <t>　　(纽约是美国东部时间上午9：30-下午4：00，由于美国从每年4月到11月初采用夏令时，这段时间其交易时间为北京时间晚9：30-次日凌晨4：00，而在11月初到4月初，采用冬令时，则交易时间为北京时间晚10：30-次日凌晨5：00)</t>
  </si>
  <si>
    <t>　　香港 恒生指数 上午(10:00am-12:30pm) 下午(2:30pm-4:00pm)</t>
  </si>
  <si>
    <t>　　港股的每日走势就有了三方面的“参照物”：1、参照几小时前美股的收盘;2、参照前前半小时内A股的走势;3、下午收盘前参照A股一小时前的收盘情况。</t>
  </si>
  <si>
    <t>　　日本 日经指数 上午(8:00am 10:00am)　下午(11:00am 2:30pm)</t>
  </si>
  <si>
    <t>　　对环球股市的涨跌情况，每天早晨沪深股市开盘前看一看日本股市的涨跌情况，如果大涨大跌，往往会对香港股市、亚太股市产生一定影响;</t>
  </si>
  <si>
    <t>　　台湾 台湾加权指数　(9:00am-1:30pm)</t>
  </si>
  <si>
    <t>　　新加坡 新加坡海峡时报指数 上午(9:00am-12:30pm) 下午(2:00pm 5:00pm)</t>
  </si>
  <si>
    <t>　　南韩 汉城综合指数 上午(8:00am-10:00am) 下午(11:00am 2:00pm)</t>
  </si>
  <si>
    <t>　　澳洲 澳大利亚普通股指数 夏令时间(7:00am-1:00pm) 冬令时间(8:00am-2:00pm)</t>
  </si>
  <si>
    <t>　　(澳大利亚从10月份的最后一个星期六到3月份的最后一个星期六实行夏时制，交易时间为，上午10点至下午12点15分，下午2点至3点15分。从3月份的最后一个星期六至10月份最后一个星期六实行标准时间，交易时间为，上午9点至11点15分，下午1点至2点15分。)</t>
  </si>
  <si>
    <t>　　英国 金融时报指数 (3:30pm-11:00pm)</t>
  </si>
  <si>
    <t>　　法国 巴黎CAC40指数 (3:30pm-11:00pm)</t>
  </si>
  <si>
    <t>　　德国 法兰克福DAX指数 (3:30pm-11:00pm)</t>
  </si>
  <si>
    <t>　　马来西亚 吉隆坡综合指数 上午(9:00am-12:30pm) 下午(2:00pm 5:00pm)</t>
  </si>
  <si>
    <t>　　泰国 泰国SET50指数 上午(10:30am-1:30pm) 下午(3:00pm-6:00pm)</t>
  </si>
  <si>
    <t>　　菲律宾 马尼拉综合指数 (9:30am-12:00pm)</t>
  </si>
  <si>
    <t>　　印尼 雅加达综合指数 上午(10:30am-1:00pm)　下午(2:30pm-5:00pm)</t>
  </si>
  <si>
    <t>　　全球最重要的金融市场交易时间(北京时间)为香港10:00~16:00 伦敦15:30~23:00纽约21:00~次日04:00,不间断的交易形成全球资本流!</t>
  </si>
  <si>
    <t>周一</t>
    <phoneticPr fontId="1" type="noConversion"/>
  </si>
  <si>
    <t>主力净流入</t>
    <phoneticPr fontId="1" type="noConversion"/>
  </si>
  <si>
    <t>基金类别</t>
    <phoneticPr fontId="1" type="noConversion"/>
  </si>
  <si>
    <t>上证50</t>
    <phoneticPr fontId="1" type="noConversion"/>
  </si>
  <si>
    <t>沪深300</t>
    <phoneticPr fontId="1" type="noConversion"/>
  </si>
  <si>
    <t>医疗</t>
    <phoneticPr fontId="1" type="noConversion"/>
  </si>
  <si>
    <t>科技</t>
    <phoneticPr fontId="1" type="noConversion"/>
  </si>
  <si>
    <t>新能车</t>
    <phoneticPr fontId="1" type="noConversion"/>
  </si>
  <si>
    <t>消费</t>
    <phoneticPr fontId="1" type="noConversion"/>
  </si>
  <si>
    <t>创业板</t>
    <phoneticPr fontId="1" type="noConversion"/>
  </si>
  <si>
    <t>证券</t>
    <phoneticPr fontId="1" type="noConversion"/>
  </si>
  <si>
    <t>中证500</t>
    <phoneticPr fontId="1" type="noConversion"/>
  </si>
  <si>
    <t>信用卡</t>
    <phoneticPr fontId="1" type="noConversion"/>
  </si>
  <si>
    <t>不要逾期，可以最低还款</t>
    <phoneticPr fontId="1" type="noConversion"/>
  </si>
  <si>
    <t>多半几张，广发、招商、工行、浦发</t>
    <phoneticPr fontId="1" type="noConversion"/>
  </si>
  <si>
    <t>慈文传媒</t>
    <phoneticPr fontId="1" type="noConversion"/>
  </si>
  <si>
    <t>华策影视</t>
    <phoneticPr fontId="1" type="noConversion"/>
  </si>
  <si>
    <t>唐德影视</t>
    <phoneticPr fontId="1" type="noConversion"/>
  </si>
  <si>
    <t>欢瑞世纪</t>
    <phoneticPr fontId="1" type="noConversion"/>
  </si>
  <si>
    <t>完美世界</t>
    <phoneticPr fontId="1" type="noConversion"/>
  </si>
  <si>
    <t>新丽传媒</t>
    <phoneticPr fontId="1" type="noConversion"/>
  </si>
  <si>
    <t>山影</t>
    <phoneticPr fontId="1" type="noConversion"/>
  </si>
  <si>
    <t>正午阳光</t>
    <phoneticPr fontId="1" type="noConversion"/>
  </si>
  <si>
    <t>图片</t>
    <phoneticPr fontId="1" type="noConversion"/>
  </si>
  <si>
    <t>阅读</t>
    <phoneticPr fontId="1" type="noConversion"/>
  </si>
  <si>
    <t>影视</t>
    <phoneticPr fontId="1" type="noConversion"/>
  </si>
  <si>
    <t>音乐</t>
    <phoneticPr fontId="1" type="noConversion"/>
  </si>
  <si>
    <t>知识付费</t>
    <phoneticPr fontId="1" type="noConversion"/>
  </si>
  <si>
    <t>版权保护</t>
    <phoneticPr fontId="1" type="noConversion"/>
  </si>
  <si>
    <t>消费需求</t>
    <phoneticPr fontId="1" type="noConversion"/>
  </si>
  <si>
    <t>游戏</t>
    <phoneticPr fontId="1" type="noConversion"/>
  </si>
  <si>
    <t>影视传媒</t>
    <phoneticPr fontId="1" type="noConversion"/>
  </si>
  <si>
    <t>腾讯控股</t>
    <phoneticPr fontId="1" type="noConversion"/>
  </si>
  <si>
    <t>网易</t>
    <phoneticPr fontId="1" type="noConversion"/>
  </si>
  <si>
    <t>巨人网络</t>
    <phoneticPr fontId="1" type="noConversion"/>
  </si>
  <si>
    <t>三七互娱</t>
    <phoneticPr fontId="1" type="noConversion"/>
  </si>
  <si>
    <t>世纪华通</t>
    <phoneticPr fontId="1" type="noConversion"/>
  </si>
  <si>
    <t>恺英网络</t>
    <phoneticPr fontId="1" type="noConversion"/>
  </si>
  <si>
    <t>金山软件</t>
    <phoneticPr fontId="1" type="noConversion"/>
  </si>
  <si>
    <t>昆仑万维</t>
    <phoneticPr fontId="1" type="noConversion"/>
  </si>
  <si>
    <t>游族网络</t>
    <phoneticPr fontId="1" type="noConversion"/>
  </si>
  <si>
    <t>视觉图片</t>
    <phoneticPr fontId="1" type="noConversion"/>
  </si>
  <si>
    <t>视觉中国</t>
    <phoneticPr fontId="1" type="noConversion"/>
  </si>
  <si>
    <t>全景网络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</si>
</sst>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u/>
      <sz val="11"/>
      <color theme="10"/>
      <name val="宋体"/>
      <charset val="134"/>
    </font>
    <font>
      <b/>
      <sz val="11"/>
      <color rgb="FF00B050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33333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9" fontId="0" fillId="0" borderId="0" xfId="0" applyNumberFormat="1"/>
    <xf numFmtId="0" fontId="3" fillId="0" borderId="0" xfId="0" applyFont="1"/>
    <xf numFmtId="0" fontId="0" fillId="2" borderId="0" xfId="0" applyFill="1"/>
    <xf numFmtId="0" fontId="4" fillId="3" borderId="0" xfId="0" applyFont="1" applyFill="1"/>
    <xf numFmtId="14" fontId="0" fillId="0" borderId="0" xfId="0" applyNumberFormat="1"/>
    <xf numFmtId="0" fontId="5" fillId="4" borderId="0" xfId="1" applyAlignment="1"/>
    <xf numFmtId="0" fontId="7" fillId="0" borderId="0" xfId="0" applyFont="1"/>
    <xf numFmtId="0" fontId="6" fillId="5" borderId="0" xfId="2" applyAlignment="1"/>
    <xf numFmtId="0" fontId="8" fillId="0" borderId="0" xfId="0" applyFont="1"/>
    <xf numFmtId="0" fontId="8" fillId="6" borderId="0" xfId="0" applyFont="1" applyFill="1"/>
    <xf numFmtId="0" fontId="9" fillId="0" borderId="0" xfId="3" applyAlignment="1" applyProtection="1"/>
    <xf numFmtId="0" fontId="10" fillId="6" borderId="0" xfId="0" applyFont="1" applyFill="1"/>
    <xf numFmtId="0" fontId="1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13" fillId="0" borderId="0" xfId="3" applyFont="1" applyAlignment="1" applyProtection="1">
      <alignment wrapText="1"/>
    </xf>
    <xf numFmtId="0" fontId="10" fillId="0" borderId="0" xfId="0" applyFont="1"/>
    <xf numFmtId="0" fontId="13" fillId="0" borderId="0" xfId="3" applyFont="1" applyAlignment="1" applyProtection="1"/>
    <xf numFmtId="49" fontId="0" fillId="0" borderId="0" xfId="0" applyNumberFormat="1"/>
    <xf numFmtId="10" fontId="0" fillId="0" borderId="0" xfId="0" applyNumberFormat="1"/>
    <xf numFmtId="0" fontId="14" fillId="0" borderId="0" xfId="0" applyFont="1"/>
    <xf numFmtId="0" fontId="8" fillId="0" borderId="0" xfId="0" applyFont="1" applyFill="1"/>
    <xf numFmtId="0" fontId="10" fillId="0" borderId="0" xfId="0" applyFont="1" applyFill="1"/>
  </cellXfs>
  <cellStyles count="4">
    <cellStyle name="常规" xfId="0" builtinId="0"/>
    <cellStyle name="超链接" xfId="3" builtinId="8"/>
    <cellStyle name="好" xfId="1" builtinId="26"/>
    <cellStyle name="适中" xfId="2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428625</xdr:colOff>
      <xdr:row>43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915025" cy="7486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9525</xdr:colOff>
      <xdr:row>43</xdr:row>
      <xdr:rowOff>66675</xdr:rowOff>
    </xdr:from>
    <xdr:to>
      <xdr:col>8</xdr:col>
      <xdr:colOff>438150</xdr:colOff>
      <xdr:row>50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" y="7439025"/>
          <a:ext cx="5915025" cy="1276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64</xdr:row>
      <xdr:rowOff>157532</xdr:rowOff>
    </xdr:from>
    <xdr:to>
      <xdr:col>6</xdr:col>
      <xdr:colOff>123825</xdr:colOff>
      <xdr:row>96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4272332"/>
          <a:ext cx="7105650" cy="53860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quote.eastmoney.com/center/hszs.html" TargetMode="External"/><Relationship Id="rId1" Type="http://schemas.openxmlformats.org/officeDocument/2006/relationships/hyperlink" Target="http://data.eastmoney.com/hsgt/top10.html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quote.eastmoney.com/center/hszs.html" TargetMode="External"/><Relationship Id="rId1" Type="http://schemas.openxmlformats.org/officeDocument/2006/relationships/hyperlink" Target="http://data.eastmoney.com/hsgt/top10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hq.sinajs.cn/list=hkHSI,hkHSCEI,hkHSCCI&#160;" TargetMode="External"/><Relationship Id="rId13" Type="http://schemas.openxmlformats.org/officeDocument/2006/relationships/hyperlink" Target="http://hq.sinajs.cn/list=gb_ixic" TargetMode="External"/><Relationship Id="rId18" Type="http://schemas.openxmlformats.org/officeDocument/2006/relationships/hyperlink" Target="http://hq.sinajs.cn/list=int_dax30,int_djstoxx50" TargetMode="External"/><Relationship Id="rId26" Type="http://schemas.openxmlformats.org/officeDocument/2006/relationships/hyperlink" Target="http://hq.sinajs.cn/list=hf_AGTD" TargetMode="External"/><Relationship Id="rId39" Type="http://schemas.openxmlformats.org/officeDocument/2006/relationships/hyperlink" Target="http://hq.sinajs.cn/list=CON_SO_10000869" TargetMode="External"/><Relationship Id="rId3" Type="http://schemas.openxmlformats.org/officeDocument/2006/relationships/hyperlink" Target="http://hq.sinajs.cn/list=s_sz399001" TargetMode="External"/><Relationship Id="rId21" Type="http://schemas.openxmlformats.org/officeDocument/2006/relationships/hyperlink" Target="http://hq.sinajs.cn/list=hf_XAU" TargetMode="External"/><Relationship Id="rId34" Type="http://schemas.openxmlformats.org/officeDocument/2006/relationships/hyperlink" Target="http://stock.finance.sina.com.cn/futures/api/openapi.php/StockOptionService.getRemainderDay?date=201705" TargetMode="External"/><Relationship Id="rId42" Type="http://schemas.openxmlformats.org/officeDocument/2006/relationships/hyperlink" Target="http://vip.stock.finance.sina.com.cn/corp/view/vAK_IncreaseStockIssueFrame_2015.php?num=10" TargetMode="External"/><Relationship Id="rId7" Type="http://schemas.openxmlformats.org/officeDocument/2006/relationships/hyperlink" Target="http://hq.sinajs.cn/list=rt_hkHSI" TargetMode="External"/><Relationship Id="rId12" Type="http://schemas.openxmlformats.org/officeDocument/2006/relationships/hyperlink" Target="http://hq.sinajs.cn/list=int_nasdaq" TargetMode="External"/><Relationship Id="rId17" Type="http://schemas.openxmlformats.org/officeDocument/2006/relationships/hyperlink" Target="http://hq.sinajs.cn/list=int_bloombergeuropean500" TargetMode="External"/><Relationship Id="rId25" Type="http://schemas.openxmlformats.org/officeDocument/2006/relationships/hyperlink" Target="http://hq.sinajs.cn/list=hf_AUTD" TargetMode="External"/><Relationship Id="rId33" Type="http://schemas.openxmlformats.org/officeDocument/2006/relationships/hyperlink" Target="http://stock.finance.sina.com.cn/futures/api/openapi.php/StockOptionService.getStockName" TargetMode="External"/><Relationship Id="rId38" Type="http://schemas.openxmlformats.org/officeDocument/2006/relationships/hyperlink" Target="http://hq.sinajs.cn/list=CON_ZL_10000869" TargetMode="External"/><Relationship Id="rId2" Type="http://schemas.openxmlformats.org/officeDocument/2006/relationships/hyperlink" Target="http://hq.sinajs.cn/list=sh502007" TargetMode="External"/><Relationship Id="rId16" Type="http://schemas.openxmlformats.org/officeDocument/2006/relationships/hyperlink" Target="http://hq.sinajs.cn/list=int_ftse" TargetMode="External"/><Relationship Id="rId20" Type="http://schemas.openxmlformats.org/officeDocument/2006/relationships/hyperlink" Target="http://hq.sinajs.cn/list=DINIW" TargetMode="External"/><Relationship Id="rId29" Type="http://schemas.openxmlformats.org/officeDocument/2006/relationships/hyperlink" Target="http://hq.sinajs.cn/list=hf_CL" TargetMode="External"/><Relationship Id="rId41" Type="http://schemas.openxmlformats.org/officeDocument/2006/relationships/hyperlink" Target="http://vip.stock.finance.sina.com.cn/corp/view/iframe/vAK_NewStockIssueFrame_2015.php?num=10" TargetMode="External"/><Relationship Id="rId1" Type="http://schemas.openxmlformats.org/officeDocument/2006/relationships/hyperlink" Target="http://hq.sinajs.cn/list=sh601006" TargetMode="External"/><Relationship Id="rId6" Type="http://schemas.openxmlformats.org/officeDocument/2006/relationships/hyperlink" Target="http://hq.sinajs.cn/list=int_hangseng" TargetMode="External"/><Relationship Id="rId11" Type="http://schemas.openxmlformats.org/officeDocument/2006/relationships/hyperlink" Target="http://hq.sinajs.cn/list=usr_russ" TargetMode="External"/><Relationship Id="rId24" Type="http://schemas.openxmlformats.org/officeDocument/2006/relationships/hyperlink" Target="http://hq.sinajs.cn/list=hf_SI" TargetMode="External"/><Relationship Id="rId32" Type="http://schemas.openxmlformats.org/officeDocument/2006/relationships/hyperlink" Target="http://hq.sinajs.cn/?list=CFF_RE_IF1705" TargetMode="External"/><Relationship Id="rId37" Type="http://schemas.openxmlformats.org/officeDocument/2006/relationships/hyperlink" Target="http://hq.sinajs.cn/list=CON_OP_10000869" TargetMode="External"/><Relationship Id="rId40" Type="http://schemas.openxmlformats.org/officeDocument/2006/relationships/hyperlink" Target="http://finance.sina.com.cn/realstock/company/hotstock_daily_a.js" TargetMode="External"/><Relationship Id="rId5" Type="http://schemas.openxmlformats.org/officeDocument/2006/relationships/hyperlink" Target="http://hq.sinajs.cn/list=rt_hkCSCSHQ" TargetMode="External"/><Relationship Id="rId15" Type="http://schemas.openxmlformats.org/officeDocument/2006/relationships/hyperlink" Target="http://hq.sinajs.cn/list=int_sp500" TargetMode="External"/><Relationship Id="rId23" Type="http://schemas.openxmlformats.org/officeDocument/2006/relationships/hyperlink" Target="http://hq.sinajs.cn/list=hf_GC" TargetMode="External"/><Relationship Id="rId28" Type="http://schemas.openxmlformats.org/officeDocument/2006/relationships/hyperlink" Target="http://hq.sinajs.cn/list=AG0" TargetMode="External"/><Relationship Id="rId36" Type="http://schemas.openxmlformats.org/officeDocument/2006/relationships/hyperlink" Target="http://hq.sinajs.cn/list=OP_DOWN_5100501705" TargetMode="External"/><Relationship Id="rId10" Type="http://schemas.openxmlformats.org/officeDocument/2006/relationships/hyperlink" Target="http://hq.sinajs.cn/list=usr_amzn" TargetMode="External"/><Relationship Id="rId19" Type="http://schemas.openxmlformats.org/officeDocument/2006/relationships/hyperlink" Target="http://hq.sinajs.cn/list=XAUUSD" TargetMode="External"/><Relationship Id="rId31" Type="http://schemas.openxmlformats.org/officeDocument/2006/relationships/hyperlink" Target="http://finance.sina.com.cn/iframe/futures_info_cff.js" TargetMode="External"/><Relationship Id="rId4" Type="http://schemas.openxmlformats.org/officeDocument/2006/relationships/hyperlink" Target="http://hq.sinajs.cn/list=hk02333" TargetMode="External"/><Relationship Id="rId9" Type="http://schemas.openxmlformats.org/officeDocument/2006/relationships/hyperlink" Target="http://hq.sinajs.cn/list=gb_amzn" TargetMode="External"/><Relationship Id="rId14" Type="http://schemas.openxmlformats.org/officeDocument/2006/relationships/hyperlink" Target="http://hq.sinajs.cn/list=int_dji" TargetMode="External"/><Relationship Id="rId22" Type="http://schemas.openxmlformats.org/officeDocument/2006/relationships/hyperlink" Target="http://hq.sinajs.cn/list=hf_XAG" TargetMode="External"/><Relationship Id="rId27" Type="http://schemas.openxmlformats.org/officeDocument/2006/relationships/hyperlink" Target="http://hq.sinajs.cn/list=AU0" TargetMode="External"/><Relationship Id="rId30" Type="http://schemas.openxmlformats.org/officeDocument/2006/relationships/hyperlink" Target="http://hq.sinajs.cn/list=CFF_LIST" TargetMode="External"/><Relationship Id="rId35" Type="http://schemas.openxmlformats.org/officeDocument/2006/relationships/hyperlink" Target="http://hq.sinajs.cn/list=OP_UP_5100501705" TargetMode="External"/><Relationship Id="rId43" Type="http://schemas.openxmlformats.org/officeDocument/2006/relationships/hyperlink" Target="http://vip.stock.finance.sina.com.cn/fund_center/api/jsonp.php/var%20companyList=/NetValue_Service.getAllCompan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8:D66"/>
  <sheetViews>
    <sheetView topLeftCell="A7" workbookViewId="0">
      <selection activeCell="D59" sqref="D59"/>
    </sheetView>
  </sheetViews>
  <sheetFormatPr defaultRowHeight="13.5"/>
  <sheetData>
    <row r="58" spans="1:4">
      <c r="A58" t="s">
        <v>0</v>
      </c>
      <c r="D58" t="s">
        <v>7</v>
      </c>
    </row>
    <row r="59" spans="1:4">
      <c r="A59" t="s">
        <v>1</v>
      </c>
    </row>
    <row r="61" spans="1:4">
      <c r="A61" t="s">
        <v>2</v>
      </c>
    </row>
    <row r="62" spans="1:4">
      <c r="A62" t="s">
        <v>3</v>
      </c>
    </row>
    <row r="63" spans="1:4">
      <c r="A63" t="s">
        <v>4</v>
      </c>
    </row>
    <row r="65" spans="1:1">
      <c r="A65" t="s">
        <v>5</v>
      </c>
    </row>
    <row r="66" spans="1:1">
      <c r="A66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9"/>
  <sheetViews>
    <sheetView topLeftCell="A60" workbookViewId="0">
      <selection activeCell="B88" sqref="B88"/>
    </sheetView>
  </sheetViews>
  <sheetFormatPr defaultRowHeight="13.5"/>
  <cols>
    <col min="2" max="2" width="76.125" customWidth="1"/>
    <col min="3" max="3" width="19.375" customWidth="1"/>
  </cols>
  <sheetData>
    <row r="1" spans="1:3">
      <c r="A1" s="4" t="s">
        <v>8</v>
      </c>
      <c r="B1" t="s">
        <v>11</v>
      </c>
      <c r="C1" t="s">
        <v>31</v>
      </c>
    </row>
    <row r="2" spans="1:3">
      <c r="A2" t="s">
        <v>9</v>
      </c>
      <c r="B2" s="1">
        <v>0.05</v>
      </c>
    </row>
    <row r="3" spans="1:3">
      <c r="A3" t="s">
        <v>10</v>
      </c>
      <c r="B3" s="1">
        <v>0.03</v>
      </c>
    </row>
    <row r="7" spans="1:3">
      <c r="A7" s="4" t="s">
        <v>20</v>
      </c>
      <c r="B7" t="s">
        <v>12</v>
      </c>
    </row>
    <row r="9" spans="1:3">
      <c r="A9" s="4" t="s">
        <v>21</v>
      </c>
    </row>
    <row r="11" spans="1:3">
      <c r="A11" s="4" t="s">
        <v>22</v>
      </c>
    </row>
    <row r="13" spans="1:3">
      <c r="A13" s="4" t="s">
        <v>13</v>
      </c>
    </row>
    <row r="15" spans="1:3">
      <c r="A15" s="4" t="s">
        <v>23</v>
      </c>
    </row>
    <row r="17" spans="1:3">
      <c r="A17" s="4" t="s">
        <v>24</v>
      </c>
      <c r="B17" t="s">
        <v>15</v>
      </c>
    </row>
    <row r="18" spans="1:3">
      <c r="B18" t="s">
        <v>14</v>
      </c>
    </row>
    <row r="21" spans="1:3">
      <c r="B21" s="2" t="s">
        <v>16</v>
      </c>
    </row>
    <row r="23" spans="1:3">
      <c r="A23" s="4" t="s">
        <v>25</v>
      </c>
      <c r="B23" t="s">
        <v>17</v>
      </c>
      <c r="C23" s="3" t="s">
        <v>28</v>
      </c>
    </row>
    <row r="24" spans="1:3">
      <c r="B24" t="s">
        <v>19</v>
      </c>
    </row>
    <row r="25" spans="1:3">
      <c r="B25" t="s">
        <v>18</v>
      </c>
    </row>
    <row r="27" spans="1:3">
      <c r="A27" s="4" t="s">
        <v>27</v>
      </c>
      <c r="B27" t="s">
        <v>26</v>
      </c>
      <c r="C27" s="3" t="s">
        <v>29</v>
      </c>
    </row>
    <row r="28" spans="1:3">
      <c r="C28" s="3" t="s">
        <v>30</v>
      </c>
    </row>
    <row r="31" spans="1:3">
      <c r="B31" t="s">
        <v>32</v>
      </c>
    </row>
    <row r="32" spans="1:3">
      <c r="B32" t="s">
        <v>33</v>
      </c>
    </row>
    <row r="33" spans="1:2">
      <c r="B33" t="s">
        <v>34</v>
      </c>
    </row>
    <row r="34" spans="1:2">
      <c r="B34" t="s">
        <v>35</v>
      </c>
    </row>
    <row r="37" spans="1:2">
      <c r="B37" t="s">
        <v>36</v>
      </c>
    </row>
    <row r="38" spans="1:2">
      <c r="B38" t="s">
        <v>37</v>
      </c>
    </row>
    <row r="41" spans="1:2">
      <c r="A41" t="s">
        <v>39</v>
      </c>
      <c r="B41" t="s">
        <v>38</v>
      </c>
    </row>
    <row r="43" spans="1:2">
      <c r="B43" t="s">
        <v>40</v>
      </c>
    </row>
    <row r="46" spans="1:2">
      <c r="B46" t="s">
        <v>41</v>
      </c>
    </row>
    <row r="47" spans="1:2">
      <c r="B47" t="s">
        <v>42</v>
      </c>
    </row>
    <row r="48" spans="1:2">
      <c r="B48" t="s">
        <v>43</v>
      </c>
    </row>
    <row r="50" spans="1:5">
      <c r="A50" t="s">
        <v>47</v>
      </c>
      <c r="B50" t="s">
        <v>44</v>
      </c>
    </row>
    <row r="51" spans="1:5">
      <c r="B51" t="s">
        <v>45</v>
      </c>
    </row>
    <row r="52" spans="1:5">
      <c r="A52" t="s">
        <v>49</v>
      </c>
    </row>
    <row r="53" spans="1:5">
      <c r="B53" t="s">
        <v>46</v>
      </c>
    </row>
    <row r="54" spans="1:5">
      <c r="B54" t="s">
        <v>48</v>
      </c>
    </row>
    <row r="58" spans="1:5">
      <c r="A58" t="s">
        <v>50</v>
      </c>
      <c r="B58" t="s">
        <v>51</v>
      </c>
    </row>
    <row r="59" spans="1:5">
      <c r="D59" t="s">
        <v>54</v>
      </c>
      <c r="E59" t="s">
        <v>55</v>
      </c>
    </row>
    <row r="60" spans="1:5">
      <c r="D60" t="s">
        <v>56</v>
      </c>
      <c r="E60" t="s">
        <v>57</v>
      </c>
    </row>
    <row r="61" spans="1:5">
      <c r="B61" t="s">
        <v>52</v>
      </c>
    </row>
    <row r="62" spans="1:5">
      <c r="B62" t="s">
        <v>53</v>
      </c>
    </row>
    <row r="64" spans="1:5">
      <c r="B64" t="s">
        <v>58</v>
      </c>
    </row>
    <row r="65" spans="1:2">
      <c r="B65" t="s">
        <v>59</v>
      </c>
    </row>
    <row r="68" spans="1:2">
      <c r="B68" t="s">
        <v>60</v>
      </c>
    </row>
    <row r="69" spans="1:2">
      <c r="B69" t="s">
        <v>61</v>
      </c>
    </row>
    <row r="71" spans="1:2">
      <c r="A71" t="s">
        <v>62</v>
      </c>
      <c r="B71" t="s">
        <v>63</v>
      </c>
    </row>
    <row r="75" spans="1:2">
      <c r="A75" t="s">
        <v>64</v>
      </c>
      <c r="B75" t="s">
        <v>65</v>
      </c>
    </row>
    <row r="79" spans="1:2">
      <c r="B79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2"/>
  <sheetViews>
    <sheetView workbookViewId="0">
      <selection sqref="A1:A7"/>
    </sheetView>
  </sheetViews>
  <sheetFormatPr defaultRowHeight="13.5"/>
  <cols>
    <col min="1" max="1" width="13" bestFit="1" customWidth="1"/>
    <col min="2" max="2" width="15.25" customWidth="1"/>
    <col min="3" max="3" width="14.5" customWidth="1"/>
    <col min="4" max="4" width="20" customWidth="1"/>
    <col min="5" max="5" width="18.625" customWidth="1"/>
    <col min="6" max="6" width="13.875" customWidth="1"/>
    <col min="7" max="7" width="17.125" customWidth="1"/>
  </cols>
  <sheetData>
    <row r="1" spans="1:10">
      <c r="A1" s="8" t="s">
        <v>88</v>
      </c>
    </row>
    <row r="2" spans="1:10">
      <c r="A2" t="s">
        <v>66</v>
      </c>
      <c r="B2" t="s">
        <v>69</v>
      </c>
      <c r="C2" t="s">
        <v>70</v>
      </c>
      <c r="D2" t="s">
        <v>153</v>
      </c>
      <c r="E2" t="s">
        <v>76</v>
      </c>
      <c r="F2" t="s">
        <v>77</v>
      </c>
      <c r="G2" t="s">
        <v>78</v>
      </c>
      <c r="H2" t="s">
        <v>83</v>
      </c>
      <c r="I2" t="s">
        <v>209</v>
      </c>
      <c r="J2" s="6" t="s">
        <v>85</v>
      </c>
    </row>
    <row r="3" spans="1:10">
      <c r="A3" s="5">
        <v>43867</v>
      </c>
      <c r="B3">
        <v>3585.83</v>
      </c>
      <c r="C3">
        <v>5548.56</v>
      </c>
      <c r="D3" s="8">
        <f>B3+C3</f>
        <v>9134.39</v>
      </c>
      <c r="E3">
        <v>1992</v>
      </c>
      <c r="F3" s="7">
        <v>75.290000000000006</v>
      </c>
      <c r="G3" s="7">
        <v>60.57</v>
      </c>
      <c r="H3" s="10">
        <f t="shared" ref="H3:H18" si="0">F3+G3</f>
        <v>135.86000000000001</v>
      </c>
      <c r="J3" s="19" t="s">
        <v>90</v>
      </c>
    </row>
    <row r="4" spans="1:10">
      <c r="A4" s="5">
        <v>43868</v>
      </c>
      <c r="B4">
        <v>3623.84</v>
      </c>
      <c r="C4">
        <v>5672.01</v>
      </c>
      <c r="D4" s="8">
        <f t="shared" ref="D4:D18" si="1">B4+C4</f>
        <v>9295.85</v>
      </c>
      <c r="E4">
        <v>2065.4299999999998</v>
      </c>
      <c r="F4" s="14">
        <v>2.81</v>
      </c>
      <c r="G4" s="13">
        <v>-8.85</v>
      </c>
      <c r="H4" s="12">
        <f t="shared" si="0"/>
        <v>-6.0399999999999991</v>
      </c>
      <c r="J4" s="6" t="s">
        <v>84</v>
      </c>
    </row>
    <row r="5" spans="1:10">
      <c r="A5" s="5">
        <v>43872</v>
      </c>
      <c r="B5">
        <v>3029.57</v>
      </c>
      <c r="C5">
        <v>4830.6899999999996</v>
      </c>
      <c r="D5" s="8">
        <f t="shared" si="1"/>
        <v>7860.26</v>
      </c>
      <c r="E5">
        <v>1663.13</v>
      </c>
      <c r="F5" s="7">
        <v>21.64</v>
      </c>
      <c r="G5" s="7">
        <v>3.21</v>
      </c>
      <c r="H5" s="10">
        <f t="shared" si="0"/>
        <v>24.85</v>
      </c>
      <c r="J5" s="11" t="s">
        <v>91</v>
      </c>
    </row>
    <row r="6" spans="1:10">
      <c r="A6" s="5">
        <v>43873</v>
      </c>
      <c r="B6">
        <v>2975.34</v>
      </c>
      <c r="C6">
        <v>4925.45</v>
      </c>
      <c r="D6" s="8">
        <f t="shared" si="1"/>
        <v>7900.79</v>
      </c>
      <c r="E6">
        <v>735.98</v>
      </c>
      <c r="F6" s="7">
        <v>25.72</v>
      </c>
      <c r="G6" s="7">
        <v>17.14</v>
      </c>
      <c r="H6" s="10">
        <f t="shared" si="0"/>
        <v>42.86</v>
      </c>
      <c r="J6" s="11"/>
    </row>
    <row r="7" spans="1:10">
      <c r="A7" s="5">
        <v>43874</v>
      </c>
      <c r="B7">
        <v>3345.26</v>
      </c>
      <c r="C7">
        <v>5365.85</v>
      </c>
      <c r="D7" s="8">
        <f t="shared" si="1"/>
        <v>8711.11</v>
      </c>
      <c r="E7">
        <v>751.85</v>
      </c>
      <c r="F7" s="7">
        <v>17.77</v>
      </c>
      <c r="G7" s="7">
        <v>15.37</v>
      </c>
      <c r="H7" s="10">
        <f t="shared" si="0"/>
        <v>33.14</v>
      </c>
      <c r="I7" s="11"/>
    </row>
    <row r="8" spans="1:10">
      <c r="A8" s="5">
        <v>43875</v>
      </c>
      <c r="B8">
        <v>3080.8</v>
      </c>
      <c r="C8">
        <v>5048.92</v>
      </c>
      <c r="D8" s="8">
        <f t="shared" si="1"/>
        <v>8129.72</v>
      </c>
      <c r="E8">
        <v>739.26</v>
      </c>
      <c r="F8" s="7">
        <v>35.880000000000003</v>
      </c>
      <c r="G8" s="7">
        <v>34.200000000000003</v>
      </c>
      <c r="H8" s="10">
        <f t="shared" si="0"/>
        <v>70.080000000000013</v>
      </c>
      <c r="I8" s="11"/>
    </row>
    <row r="9" spans="1:10">
      <c r="A9" s="5">
        <v>43878</v>
      </c>
      <c r="B9">
        <v>3670.14</v>
      </c>
      <c r="C9">
        <v>5701.89</v>
      </c>
      <c r="D9" s="8">
        <f t="shared" si="1"/>
        <v>9372.0300000000007</v>
      </c>
      <c r="E9">
        <v>782.93</v>
      </c>
      <c r="F9" s="7">
        <v>43.65</v>
      </c>
      <c r="G9" s="7">
        <v>39.15</v>
      </c>
      <c r="H9" s="10">
        <f t="shared" si="0"/>
        <v>82.8</v>
      </c>
      <c r="I9" s="11"/>
    </row>
    <row r="10" spans="1:10">
      <c r="A10" s="5">
        <v>43879</v>
      </c>
      <c r="B10">
        <v>3749.99</v>
      </c>
      <c r="C10">
        <v>6249.48</v>
      </c>
      <c r="D10" s="8">
        <f t="shared" si="1"/>
        <v>9999.4699999999993</v>
      </c>
      <c r="E10">
        <v>768.7</v>
      </c>
      <c r="F10" s="13">
        <v>-23.58</v>
      </c>
      <c r="G10" s="13">
        <v>-2.95</v>
      </c>
      <c r="H10" s="12">
        <f t="shared" si="0"/>
        <v>-26.529999999999998</v>
      </c>
      <c r="I10" s="11"/>
    </row>
    <row r="11" spans="1:10">
      <c r="A11" s="5">
        <v>43880</v>
      </c>
      <c r="B11">
        <v>3813.31</v>
      </c>
      <c r="C11">
        <v>6574.84</v>
      </c>
      <c r="D11" s="8">
        <f t="shared" si="1"/>
        <v>10388.15</v>
      </c>
      <c r="E11">
        <v>820.16</v>
      </c>
      <c r="F11" s="7">
        <v>34.299999999999997</v>
      </c>
      <c r="G11" s="7">
        <v>29.94</v>
      </c>
      <c r="H11" s="10">
        <f t="shared" si="0"/>
        <v>64.239999999999995</v>
      </c>
      <c r="I11" s="11"/>
    </row>
    <row r="12" spans="1:10">
      <c r="A12" s="5">
        <v>43881</v>
      </c>
      <c r="B12">
        <v>4137.6099999999997</v>
      </c>
      <c r="C12">
        <v>6546.65</v>
      </c>
      <c r="D12" s="8">
        <f t="shared" si="1"/>
        <v>10684.259999999998</v>
      </c>
      <c r="E12" s="7">
        <v>2318.46</v>
      </c>
      <c r="F12" s="7">
        <v>23.66</v>
      </c>
      <c r="G12" s="7">
        <v>46.43</v>
      </c>
      <c r="H12" s="10">
        <f t="shared" si="0"/>
        <v>70.09</v>
      </c>
      <c r="I12" s="11"/>
    </row>
    <row r="13" spans="1:10">
      <c r="A13" s="5">
        <v>43882</v>
      </c>
      <c r="B13">
        <v>4451</v>
      </c>
      <c r="C13">
        <v>7260</v>
      </c>
      <c r="D13" s="8">
        <f t="shared" si="1"/>
        <v>11711</v>
      </c>
      <c r="E13" s="7">
        <v>2659</v>
      </c>
      <c r="F13" s="13">
        <v>-8.82</v>
      </c>
      <c r="G13" s="7">
        <v>27.36</v>
      </c>
      <c r="H13" s="10">
        <f t="shared" si="0"/>
        <v>18.54</v>
      </c>
      <c r="I13" s="11"/>
    </row>
    <row r="14" spans="1:10">
      <c r="A14" s="5">
        <v>43885</v>
      </c>
      <c r="B14">
        <v>4516.01</v>
      </c>
      <c r="C14">
        <v>7704.58</v>
      </c>
      <c r="D14" s="8">
        <f t="shared" si="1"/>
        <v>12220.59</v>
      </c>
      <c r="E14" s="7">
        <v>2263.59</v>
      </c>
      <c r="F14" s="13">
        <v>-36.99</v>
      </c>
      <c r="G14" s="13">
        <v>-22.56</v>
      </c>
      <c r="H14" s="12">
        <f t="shared" si="0"/>
        <v>-59.55</v>
      </c>
      <c r="I14" s="11"/>
    </row>
    <row r="15" spans="1:10">
      <c r="A15" s="5">
        <v>43886</v>
      </c>
      <c r="B15">
        <v>5131.29</v>
      </c>
      <c r="C15">
        <v>9021.8700000000008</v>
      </c>
      <c r="D15" s="8">
        <f t="shared" si="1"/>
        <v>14153.16</v>
      </c>
      <c r="E15" s="7">
        <v>3203</v>
      </c>
      <c r="F15" s="13">
        <v>-19.37</v>
      </c>
      <c r="G15" s="7">
        <v>1.78</v>
      </c>
      <c r="H15" s="12">
        <f t="shared" si="0"/>
        <v>-17.59</v>
      </c>
      <c r="I15" s="11"/>
    </row>
    <row r="16" spans="1:10">
      <c r="A16" s="5">
        <v>43887</v>
      </c>
      <c r="B16">
        <v>4953.41</v>
      </c>
      <c r="C16">
        <v>8173.49</v>
      </c>
      <c r="D16" s="8">
        <f t="shared" si="1"/>
        <v>13126.9</v>
      </c>
      <c r="E16" s="7">
        <v>2757</v>
      </c>
      <c r="F16" s="13">
        <v>-4.33</v>
      </c>
      <c r="G16" s="13">
        <v>-35.04</v>
      </c>
      <c r="H16" s="12">
        <f t="shared" si="0"/>
        <v>-39.369999999999997</v>
      </c>
      <c r="I16" s="11"/>
    </row>
    <row r="17" spans="1:17">
      <c r="A17" s="5">
        <v>43888</v>
      </c>
      <c r="B17">
        <v>3960</v>
      </c>
      <c r="C17">
        <v>6546</v>
      </c>
      <c r="D17" s="8">
        <f t="shared" si="1"/>
        <v>10506</v>
      </c>
      <c r="E17" s="7">
        <v>2267</v>
      </c>
      <c r="F17" s="13">
        <v>-9.8699999999999992</v>
      </c>
      <c r="G17" s="13">
        <v>-0.71</v>
      </c>
      <c r="H17" s="12">
        <f t="shared" si="0"/>
        <v>-10.579999999999998</v>
      </c>
      <c r="I17" s="11"/>
    </row>
    <row r="18" spans="1:17">
      <c r="A18" s="5">
        <v>43889</v>
      </c>
      <c r="B18">
        <v>4327</v>
      </c>
      <c r="C18">
        <v>6968</v>
      </c>
      <c r="D18" s="8">
        <f t="shared" si="1"/>
        <v>11295</v>
      </c>
      <c r="E18" s="7">
        <v>2402</v>
      </c>
      <c r="F18" s="13">
        <v>-23.24</v>
      </c>
      <c r="G18" s="13">
        <v>-1.02</v>
      </c>
      <c r="H18" s="12">
        <f t="shared" si="0"/>
        <v>-24.259999999999998</v>
      </c>
      <c r="I18" s="11"/>
    </row>
    <row r="19" spans="1:17">
      <c r="A19" s="5"/>
      <c r="D19" s="8"/>
      <c r="E19" s="7"/>
      <c r="F19" s="13"/>
      <c r="G19" s="7"/>
      <c r="H19" s="10"/>
      <c r="I19" s="11"/>
    </row>
    <row r="20" spans="1:17">
      <c r="A20" s="5"/>
      <c r="D20" s="8"/>
      <c r="E20" s="7"/>
      <c r="F20" s="13"/>
      <c r="G20" s="7"/>
      <c r="H20" s="10"/>
      <c r="I20" s="11"/>
    </row>
    <row r="21" spans="1:17">
      <c r="A21" s="5"/>
      <c r="E21" s="7"/>
      <c r="F21" s="7"/>
      <c r="I21" s="11"/>
    </row>
    <row r="22" spans="1:17">
      <c r="A22" s="8" t="s">
        <v>80</v>
      </c>
      <c r="I22" s="6" t="s">
        <v>86</v>
      </c>
    </row>
    <row r="23" spans="1:17">
      <c r="A23" t="s">
        <v>66</v>
      </c>
      <c r="B23" t="s">
        <v>81</v>
      </c>
      <c r="C23" t="s">
        <v>82</v>
      </c>
      <c r="D23" t="s">
        <v>67</v>
      </c>
      <c r="E23" t="s">
        <v>68</v>
      </c>
      <c r="F23" t="s">
        <v>184</v>
      </c>
      <c r="G23" t="s">
        <v>185</v>
      </c>
      <c r="I23" t="s">
        <v>87</v>
      </c>
    </row>
    <row r="24" spans="1:17">
      <c r="A24" s="5">
        <v>43867</v>
      </c>
      <c r="B24">
        <v>3404</v>
      </c>
      <c r="C24" s="13">
        <v>284</v>
      </c>
      <c r="D24" s="7">
        <v>253</v>
      </c>
      <c r="E24" s="13">
        <v>5</v>
      </c>
      <c r="F24" s="21">
        <f>D24/(B24+C24)</f>
        <v>6.8600867678958788E-2</v>
      </c>
      <c r="G24" s="21">
        <f>E24/(C24+B24)</f>
        <v>1.3557483731019523E-3</v>
      </c>
    </row>
    <row r="25" spans="1:17">
      <c r="A25" s="5">
        <v>43868</v>
      </c>
      <c r="B25" s="7">
        <v>2244</v>
      </c>
      <c r="C25" s="13">
        <v>1391</v>
      </c>
      <c r="D25" s="7">
        <v>189</v>
      </c>
      <c r="E25" s="13">
        <v>6</v>
      </c>
      <c r="F25" s="21">
        <f t="shared" ref="F25:F39" si="2">D25/(B25+C25)</f>
        <v>5.1994497936726274E-2</v>
      </c>
      <c r="G25" s="21">
        <f t="shared" ref="G25:G39" si="3">E25/(C25+B25)</f>
        <v>1.6506189821182944E-3</v>
      </c>
    </row>
    <row r="26" spans="1:17">
      <c r="A26" s="5">
        <v>43872</v>
      </c>
      <c r="B26" s="7">
        <v>1402</v>
      </c>
      <c r="C26" s="13">
        <v>2233</v>
      </c>
      <c r="D26" s="7">
        <v>78</v>
      </c>
      <c r="E26" s="13">
        <v>39</v>
      </c>
      <c r="F26" s="21">
        <f t="shared" si="2"/>
        <v>2.1458046767537826E-2</v>
      </c>
      <c r="G26" s="21">
        <f t="shared" si="3"/>
        <v>1.0729023383768913E-2</v>
      </c>
    </row>
    <row r="27" spans="1:17">
      <c r="A27" s="5">
        <v>43873</v>
      </c>
      <c r="B27" s="7">
        <v>3143</v>
      </c>
      <c r="C27" s="13">
        <v>502</v>
      </c>
      <c r="D27" s="7">
        <v>127</v>
      </c>
      <c r="E27" s="13">
        <v>1</v>
      </c>
      <c r="F27" s="21">
        <f t="shared" si="2"/>
        <v>3.4842249657064471E-2</v>
      </c>
      <c r="G27" s="21">
        <f t="shared" si="3"/>
        <v>2.7434842249657066E-4</v>
      </c>
    </row>
    <row r="28" spans="1:17">
      <c r="A28" s="5">
        <v>43874</v>
      </c>
      <c r="B28" s="7">
        <v>799</v>
      </c>
      <c r="C28" s="13">
        <v>2922</v>
      </c>
      <c r="D28" s="7">
        <v>63</v>
      </c>
      <c r="E28" s="13">
        <v>7</v>
      </c>
      <c r="F28" s="21">
        <f t="shared" si="2"/>
        <v>1.6930932545014783E-2</v>
      </c>
      <c r="G28" s="21">
        <f t="shared" si="3"/>
        <v>1.8812147272238647E-3</v>
      </c>
    </row>
    <row r="29" spans="1:17">
      <c r="A29" s="5">
        <v>43875</v>
      </c>
      <c r="B29" s="7">
        <v>1678</v>
      </c>
      <c r="C29" s="13">
        <v>1881</v>
      </c>
      <c r="D29" s="7">
        <v>70</v>
      </c>
      <c r="E29" s="13">
        <v>9</v>
      </c>
      <c r="F29" s="21">
        <f t="shared" si="2"/>
        <v>1.9668446192750773E-2</v>
      </c>
      <c r="G29" s="21">
        <f t="shared" si="3"/>
        <v>2.5288002247822422E-3</v>
      </c>
      <c r="I29" t="s">
        <v>210</v>
      </c>
    </row>
    <row r="30" spans="1:17">
      <c r="A30" s="5">
        <v>43878</v>
      </c>
      <c r="B30" s="7">
        <v>3684</v>
      </c>
      <c r="C30" s="13">
        <v>84</v>
      </c>
      <c r="D30" s="7">
        <v>187</v>
      </c>
      <c r="E30" s="13">
        <v>16</v>
      </c>
      <c r="F30" s="21">
        <f t="shared" si="2"/>
        <v>4.9628450106157115E-2</v>
      </c>
      <c r="G30" s="21">
        <f t="shared" si="3"/>
        <v>4.246284501061571E-3</v>
      </c>
      <c r="I30" t="s">
        <v>211</v>
      </c>
      <c r="J30" t="s">
        <v>212</v>
      </c>
      <c r="K30" t="s">
        <v>213</v>
      </c>
      <c r="L30" t="s">
        <v>214</v>
      </c>
      <c r="M30" t="s">
        <v>215</v>
      </c>
      <c r="N30" t="s">
        <v>216</v>
      </c>
      <c r="O30" t="s">
        <v>217</v>
      </c>
      <c r="P30" t="s">
        <v>218</v>
      </c>
      <c r="Q30" t="s">
        <v>219</v>
      </c>
    </row>
    <row r="31" spans="1:17">
      <c r="A31" s="5">
        <v>43879</v>
      </c>
      <c r="B31" s="7">
        <v>2804</v>
      </c>
      <c r="C31" s="13">
        <v>864</v>
      </c>
      <c r="D31" s="7">
        <v>148</v>
      </c>
      <c r="E31" s="13">
        <v>4</v>
      </c>
      <c r="F31" s="21">
        <f t="shared" si="2"/>
        <v>4.0348964013086151E-2</v>
      </c>
      <c r="G31" s="21">
        <f t="shared" si="3"/>
        <v>1.0905125408942203E-3</v>
      </c>
      <c r="I31">
        <v>1500</v>
      </c>
      <c r="J31">
        <v>2350</v>
      </c>
      <c r="K31">
        <v>600</v>
      </c>
      <c r="L31">
        <v>500</v>
      </c>
      <c r="M31">
        <v>1500</v>
      </c>
      <c r="N31">
        <v>300</v>
      </c>
      <c r="O31">
        <v>1100</v>
      </c>
      <c r="P31">
        <v>1100</v>
      </c>
      <c r="Q31">
        <v>1450</v>
      </c>
    </row>
    <row r="32" spans="1:17">
      <c r="A32" s="5">
        <v>43880</v>
      </c>
      <c r="B32" s="7">
        <v>1230</v>
      </c>
      <c r="C32" s="13">
        <v>2422</v>
      </c>
      <c r="D32" s="7">
        <v>97</v>
      </c>
      <c r="E32" s="13">
        <v>18</v>
      </c>
      <c r="F32" s="21">
        <f t="shared" si="2"/>
        <v>2.6560788608981381E-2</v>
      </c>
      <c r="G32" s="21">
        <f t="shared" si="3"/>
        <v>4.9288061336254111E-3</v>
      </c>
      <c r="I32">
        <v>1450</v>
      </c>
      <c r="J32">
        <v>1900</v>
      </c>
      <c r="K32">
        <v>600</v>
      </c>
      <c r="L32">
        <v>400</v>
      </c>
      <c r="N32">
        <v>200</v>
      </c>
      <c r="P32">
        <v>1500</v>
      </c>
      <c r="Q32">
        <v>7500</v>
      </c>
    </row>
    <row r="33" spans="1:17">
      <c r="A33" s="5">
        <v>43881</v>
      </c>
      <c r="B33" s="7">
        <v>3257</v>
      </c>
      <c r="C33" s="13">
        <v>463</v>
      </c>
      <c r="D33" s="7">
        <v>128</v>
      </c>
      <c r="E33" s="13">
        <v>2</v>
      </c>
      <c r="F33" s="21">
        <f t="shared" si="2"/>
        <v>3.4408602150537634E-2</v>
      </c>
      <c r="G33" s="21">
        <f t="shared" si="3"/>
        <v>5.3763440860215054E-4</v>
      </c>
      <c r="I33">
        <v>1600</v>
      </c>
      <c r="J33">
        <v>1200</v>
      </c>
      <c r="L33">
        <v>1300</v>
      </c>
      <c r="N33">
        <v>2560</v>
      </c>
      <c r="P33">
        <v>1800</v>
      </c>
      <c r="Q33">
        <v>1900</v>
      </c>
    </row>
    <row r="34" spans="1:17">
      <c r="A34" s="5">
        <v>43882</v>
      </c>
      <c r="B34" s="7">
        <v>2302</v>
      </c>
      <c r="C34" s="13">
        <v>1279</v>
      </c>
      <c r="D34" s="7">
        <v>109</v>
      </c>
      <c r="E34" s="13">
        <v>2</v>
      </c>
      <c r="F34" s="21">
        <f t="shared" si="2"/>
        <v>3.043842502094387E-2</v>
      </c>
      <c r="G34" s="21">
        <f t="shared" si="3"/>
        <v>5.5850321139346547E-4</v>
      </c>
      <c r="J34">
        <v>5000</v>
      </c>
      <c r="L34">
        <v>1200</v>
      </c>
      <c r="N34">
        <v>700</v>
      </c>
      <c r="Q34">
        <v>2500</v>
      </c>
    </row>
    <row r="35" spans="1:17">
      <c r="A35" s="5">
        <v>43885</v>
      </c>
      <c r="B35" s="7">
        <v>2105</v>
      </c>
      <c r="C35" s="13">
        <v>1576</v>
      </c>
      <c r="D35" s="7">
        <v>173</v>
      </c>
      <c r="E35" s="13">
        <v>4</v>
      </c>
      <c r="F35" s="21">
        <f t="shared" si="2"/>
        <v>4.6998098342841618E-2</v>
      </c>
      <c r="G35" s="21">
        <f t="shared" si="3"/>
        <v>1.0866612333604998E-3</v>
      </c>
      <c r="L35">
        <v>300</v>
      </c>
    </row>
    <row r="36" spans="1:17">
      <c r="A36" s="5">
        <v>43886</v>
      </c>
      <c r="B36" s="7">
        <v>1104</v>
      </c>
      <c r="C36" s="13">
        <v>2642</v>
      </c>
      <c r="D36" s="7">
        <v>149</v>
      </c>
      <c r="E36" s="13">
        <v>3</v>
      </c>
      <c r="F36" s="21">
        <f t="shared" si="2"/>
        <v>3.97757608115323E-2</v>
      </c>
      <c r="G36" s="21">
        <f t="shared" si="3"/>
        <v>8.0085424452749595E-4</v>
      </c>
      <c r="L36">
        <v>1000</v>
      </c>
    </row>
    <row r="37" spans="1:17">
      <c r="A37" s="5">
        <v>43887</v>
      </c>
      <c r="B37" s="7">
        <v>1376</v>
      </c>
      <c r="C37" s="13">
        <v>2315</v>
      </c>
      <c r="D37" s="7">
        <v>95</v>
      </c>
      <c r="E37" s="13">
        <v>101</v>
      </c>
      <c r="F37" s="21">
        <f t="shared" si="2"/>
        <v>2.5738282308317529E-2</v>
      </c>
      <c r="G37" s="21">
        <f t="shared" si="3"/>
        <v>2.7363858033053374E-2</v>
      </c>
    </row>
    <row r="38" spans="1:17">
      <c r="A38" s="5">
        <v>43888</v>
      </c>
      <c r="B38" s="7">
        <v>1872</v>
      </c>
      <c r="C38" s="13">
        <v>1732</v>
      </c>
      <c r="D38" s="7">
        <v>108</v>
      </c>
      <c r="E38" s="13">
        <v>27</v>
      </c>
      <c r="F38" s="21">
        <f t="shared" si="2"/>
        <v>2.9966703662597113E-2</v>
      </c>
      <c r="G38" s="21">
        <f t="shared" si="3"/>
        <v>7.4916759156492783E-3</v>
      </c>
    </row>
    <row r="39" spans="1:17">
      <c r="A39" s="5">
        <v>43889</v>
      </c>
      <c r="B39" s="7">
        <v>226</v>
      </c>
      <c r="C39" s="13">
        <v>3550</v>
      </c>
      <c r="D39" s="7">
        <v>51</v>
      </c>
      <c r="E39" s="13">
        <v>298</v>
      </c>
      <c r="F39" s="21">
        <f t="shared" si="2"/>
        <v>1.350635593220339E-2</v>
      </c>
      <c r="G39" s="21">
        <f t="shared" si="3"/>
        <v>7.8919491525423727E-2</v>
      </c>
      <c r="I39">
        <f>SUM(I31:I33)</f>
        <v>4550</v>
      </c>
      <c r="J39">
        <f>SUM(J31:J34)</f>
        <v>10450</v>
      </c>
      <c r="K39">
        <f>SUM(K31:K32)</f>
        <v>1200</v>
      </c>
      <c r="L39">
        <f>SUM(L31:L38)</f>
        <v>4700</v>
      </c>
      <c r="M39">
        <f t="shared" ref="M39:Q39" si="4">SUM(M31:M38)</f>
        <v>1500</v>
      </c>
      <c r="N39">
        <f t="shared" si="4"/>
        <v>3760</v>
      </c>
      <c r="O39">
        <f t="shared" si="4"/>
        <v>1100</v>
      </c>
      <c r="P39">
        <f t="shared" si="4"/>
        <v>4400</v>
      </c>
      <c r="Q39">
        <f t="shared" si="4"/>
        <v>13350</v>
      </c>
    </row>
    <row r="40" spans="1:17">
      <c r="A40" s="5"/>
    </row>
    <row r="41" spans="1:17">
      <c r="A41" s="5"/>
    </row>
    <row r="42" spans="1:17">
      <c r="I42">
        <f>SUM(I39:Q39)</f>
        <v>45010</v>
      </c>
    </row>
    <row r="43" spans="1:17">
      <c r="A43" s="8" t="s">
        <v>71</v>
      </c>
    </row>
    <row r="44" spans="1:17">
      <c r="A44" t="s">
        <v>72</v>
      </c>
      <c r="B44" t="s">
        <v>73</v>
      </c>
      <c r="C44" t="s">
        <v>79</v>
      </c>
      <c r="D44" t="s">
        <v>74</v>
      </c>
      <c r="E44" t="s">
        <v>79</v>
      </c>
      <c r="F44" t="s">
        <v>75</v>
      </c>
      <c r="G44" t="s">
        <v>79</v>
      </c>
    </row>
    <row r="45" spans="1:17">
      <c r="A45" s="5">
        <v>43867</v>
      </c>
      <c r="B45">
        <v>2866.51</v>
      </c>
      <c r="C45" s="9">
        <v>1.72</v>
      </c>
      <c r="D45">
        <v>10601.34</v>
      </c>
      <c r="E45" s="9">
        <v>2.87</v>
      </c>
      <c r="F45">
        <v>2012.25</v>
      </c>
      <c r="G45" s="9">
        <v>3.74</v>
      </c>
    </row>
    <row r="46" spans="1:17">
      <c r="A46" s="5">
        <v>43868</v>
      </c>
      <c r="B46">
        <v>2875.96</v>
      </c>
      <c r="C46" s="9">
        <v>0.33</v>
      </c>
      <c r="D46">
        <v>10611.55</v>
      </c>
      <c r="E46" s="9">
        <v>0.1</v>
      </c>
      <c r="F46">
        <v>2015.8</v>
      </c>
      <c r="G46" s="9">
        <v>0.8</v>
      </c>
    </row>
    <row r="47" spans="1:17">
      <c r="A47" s="5">
        <v>43872</v>
      </c>
      <c r="B47">
        <v>2901.67</v>
      </c>
      <c r="C47" s="9">
        <v>0.39</v>
      </c>
      <c r="D47">
        <v>10768.63</v>
      </c>
      <c r="E47" s="9">
        <v>0.37</v>
      </c>
      <c r="F47">
        <v>2028.44</v>
      </c>
      <c r="G47" s="18">
        <v>-0.67</v>
      </c>
    </row>
    <row r="48" spans="1:17">
      <c r="A48" s="5">
        <v>43873</v>
      </c>
      <c r="B48">
        <v>2926.9</v>
      </c>
      <c r="C48" s="9">
        <v>0.87</v>
      </c>
      <c r="D48">
        <v>10940.8</v>
      </c>
      <c r="E48" s="9">
        <v>1.6</v>
      </c>
      <c r="F48">
        <v>2085</v>
      </c>
      <c r="G48" s="9">
        <v>2.8</v>
      </c>
    </row>
    <row r="49" spans="1:8">
      <c r="A49" s="5">
        <v>43874</v>
      </c>
      <c r="B49">
        <v>2906.07</v>
      </c>
      <c r="C49" s="18">
        <v>-0.71</v>
      </c>
      <c r="D49">
        <v>10864.32</v>
      </c>
      <c r="E49" s="18">
        <v>0.7</v>
      </c>
      <c r="F49">
        <v>2064.6</v>
      </c>
      <c r="G49" s="18">
        <v>-0.99</v>
      </c>
    </row>
    <row r="50" spans="1:8">
      <c r="A50" s="5">
        <v>43875</v>
      </c>
      <c r="B50">
        <v>2917</v>
      </c>
      <c r="C50" s="9">
        <v>0.38</v>
      </c>
      <c r="D50">
        <v>10916.31</v>
      </c>
      <c r="E50" s="9">
        <v>0.48</v>
      </c>
      <c r="F50">
        <v>2069.2199999999998</v>
      </c>
      <c r="G50" s="9">
        <v>0.22</v>
      </c>
    </row>
    <row r="51" spans="1:8">
      <c r="A51" s="5">
        <v>43878</v>
      </c>
      <c r="B51">
        <v>2983.62</v>
      </c>
      <c r="C51" s="9">
        <v>2.2799999999999998</v>
      </c>
      <c r="D51">
        <v>11241.5</v>
      </c>
      <c r="E51" s="9">
        <v>2.98</v>
      </c>
      <c r="F51">
        <v>2146.1799999999998</v>
      </c>
      <c r="G51" s="9">
        <v>3.72</v>
      </c>
      <c r="H51" t="s">
        <v>168</v>
      </c>
    </row>
    <row r="52" spans="1:8">
      <c r="A52" s="5">
        <v>43879</v>
      </c>
      <c r="B52">
        <v>2984.98</v>
      </c>
      <c r="C52" s="9">
        <v>0.05</v>
      </c>
      <c r="D52">
        <v>11306.49</v>
      </c>
      <c r="E52" s="9">
        <v>0.57999999999999996</v>
      </c>
      <c r="F52">
        <v>2170.9499999999998</v>
      </c>
      <c r="G52" s="9">
        <v>1.1499999999999999</v>
      </c>
    </row>
    <row r="53" spans="1:8">
      <c r="A53" s="5">
        <v>43880</v>
      </c>
      <c r="B53">
        <v>2975.4</v>
      </c>
      <c r="C53" s="9">
        <v>0.32</v>
      </c>
      <c r="D53">
        <v>11235.6</v>
      </c>
      <c r="E53" s="9">
        <v>0.63</v>
      </c>
      <c r="F53">
        <v>2139.44</v>
      </c>
      <c r="G53" s="18">
        <v>-1.45</v>
      </c>
    </row>
    <row r="54" spans="1:8">
      <c r="A54" s="5">
        <v>43881</v>
      </c>
      <c r="B54">
        <v>3030.15</v>
      </c>
      <c r="C54" s="9">
        <v>1.84</v>
      </c>
      <c r="D54">
        <v>11509.09</v>
      </c>
      <c r="E54" s="9">
        <v>2.4300000000000002</v>
      </c>
      <c r="F54">
        <v>2186.7399999999998</v>
      </c>
      <c r="G54" s="9">
        <v>2.21</v>
      </c>
    </row>
    <row r="55" spans="1:8">
      <c r="A55" s="5">
        <v>43882</v>
      </c>
      <c r="B55">
        <v>3039.67</v>
      </c>
      <c r="C55" s="9">
        <v>0.31</v>
      </c>
      <c r="D55">
        <v>11629.7</v>
      </c>
      <c r="E55" s="9">
        <v>1.05</v>
      </c>
      <c r="F55">
        <v>2226.64</v>
      </c>
      <c r="G55" s="9">
        <v>1.82</v>
      </c>
    </row>
    <row r="56" spans="1:8">
      <c r="C56">
        <f>SUM(C51:C55)</f>
        <v>4.7999999999999989</v>
      </c>
      <c r="E56">
        <f>SUM(E51:E55)</f>
        <v>7.6700000000000008</v>
      </c>
      <c r="G56">
        <f>SUM(G51:G55)</f>
        <v>7.45</v>
      </c>
    </row>
    <row r="57" spans="1:8">
      <c r="A57" s="5">
        <v>43885</v>
      </c>
      <c r="B57">
        <v>3031.23</v>
      </c>
      <c r="C57" s="18">
        <v>-0.28000000000000003</v>
      </c>
      <c r="D57">
        <v>11772.38</v>
      </c>
      <c r="E57" s="9">
        <v>1.23</v>
      </c>
      <c r="F57">
        <v>2263.9699999999998</v>
      </c>
      <c r="G57" s="9">
        <v>1.68</v>
      </c>
      <c r="H57" t="s">
        <v>208</v>
      </c>
    </row>
    <row r="58" spans="1:8">
      <c r="A58" s="5">
        <v>43886</v>
      </c>
      <c r="B58">
        <v>3013.05</v>
      </c>
      <c r="C58" s="18">
        <v>-0.6</v>
      </c>
      <c r="D58">
        <v>11856.08</v>
      </c>
      <c r="E58" s="9">
        <v>0.71</v>
      </c>
      <c r="F58">
        <v>2287.21</v>
      </c>
      <c r="G58" s="9">
        <v>1.03</v>
      </c>
    </row>
    <row r="59" spans="1:8">
      <c r="A59" s="5">
        <v>43887</v>
      </c>
      <c r="B59">
        <v>2987.93</v>
      </c>
      <c r="C59" s="18">
        <v>-0.83</v>
      </c>
      <c r="D59">
        <v>11497.55</v>
      </c>
      <c r="E59" s="18">
        <v>-3.02</v>
      </c>
      <c r="F59">
        <v>2180.6999999999998</v>
      </c>
      <c r="G59" s="18">
        <v>-4.66</v>
      </c>
    </row>
    <row r="60" spans="1:8">
      <c r="A60" s="5">
        <v>43888</v>
      </c>
      <c r="B60">
        <v>2991</v>
      </c>
      <c r="C60" s="9">
        <v>0.11</v>
      </c>
      <c r="D60">
        <v>11534</v>
      </c>
      <c r="E60" s="9">
        <v>0.32</v>
      </c>
      <c r="F60">
        <v>2197</v>
      </c>
      <c r="G60" s="9">
        <v>0.73</v>
      </c>
    </row>
    <row r="61" spans="1:8">
      <c r="A61" s="5">
        <v>43889</v>
      </c>
      <c r="B61">
        <v>2880</v>
      </c>
      <c r="C61" s="18">
        <v>-3.71</v>
      </c>
      <c r="D61">
        <v>10981</v>
      </c>
      <c r="E61" s="18">
        <v>-4.8</v>
      </c>
      <c r="F61">
        <v>2071</v>
      </c>
      <c r="G61" s="18">
        <v>-5.7</v>
      </c>
    </row>
    <row r="62" spans="1:8">
      <c r="C62">
        <f>SUM(C57:C61)</f>
        <v>-5.31</v>
      </c>
      <c r="E62">
        <f>SUM(E57:E61)</f>
        <v>-5.56</v>
      </c>
      <c r="G62">
        <f>SUM(G57:G61)</f>
        <v>-6.92</v>
      </c>
    </row>
  </sheetData>
  <phoneticPr fontId="1" type="noConversion"/>
  <hyperlinks>
    <hyperlink ref="J3" r:id="rId1"/>
    <hyperlink ref="J5" r:id="rId2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0"/>
  <sheetViews>
    <sheetView tabSelected="1" topLeftCell="A28" workbookViewId="0">
      <selection activeCell="F54" sqref="F54"/>
    </sheetView>
  </sheetViews>
  <sheetFormatPr defaultRowHeight="13.5"/>
  <cols>
    <col min="1" max="1" width="13" bestFit="1" customWidth="1"/>
    <col min="2" max="2" width="15.25" customWidth="1"/>
    <col min="3" max="3" width="14.5" customWidth="1"/>
    <col min="4" max="4" width="20" customWidth="1"/>
    <col min="5" max="5" width="18.625" customWidth="1"/>
    <col min="6" max="6" width="13.875" customWidth="1"/>
    <col min="7" max="7" width="17.125" customWidth="1"/>
    <col min="9" max="9" width="15" customWidth="1"/>
  </cols>
  <sheetData>
    <row r="1" spans="1:10">
      <c r="A1" s="8" t="s">
        <v>88</v>
      </c>
    </row>
    <row r="2" spans="1:10">
      <c r="A2" t="s">
        <v>66</v>
      </c>
      <c r="B2" t="s">
        <v>69</v>
      </c>
      <c r="C2" t="s">
        <v>70</v>
      </c>
      <c r="D2" t="s">
        <v>153</v>
      </c>
      <c r="E2" t="s">
        <v>76</v>
      </c>
      <c r="F2" t="s">
        <v>77</v>
      </c>
      <c r="G2" t="s">
        <v>78</v>
      </c>
      <c r="H2" t="s">
        <v>83</v>
      </c>
      <c r="I2" t="s">
        <v>209</v>
      </c>
      <c r="J2" s="6" t="s">
        <v>85</v>
      </c>
    </row>
    <row r="3" spans="1:10">
      <c r="A3" s="5">
        <v>43892</v>
      </c>
      <c r="B3">
        <v>3972</v>
      </c>
      <c r="C3">
        <v>6321</v>
      </c>
      <c r="D3" s="8">
        <f>B3+C3</f>
        <v>10293</v>
      </c>
      <c r="E3">
        <v>1992</v>
      </c>
      <c r="F3" s="7">
        <v>39.950000000000003</v>
      </c>
      <c r="G3" s="7">
        <v>28.46</v>
      </c>
      <c r="H3" s="23">
        <f t="shared" ref="H3:H25" si="0">F3+G3</f>
        <v>68.41</v>
      </c>
      <c r="I3">
        <v>153.1</v>
      </c>
      <c r="J3" s="19" t="s">
        <v>90</v>
      </c>
    </row>
    <row r="4" spans="1:10">
      <c r="A4" s="5">
        <v>43893</v>
      </c>
      <c r="B4">
        <v>4470</v>
      </c>
      <c r="C4">
        <v>7289.5</v>
      </c>
      <c r="D4" s="8">
        <f t="shared" ref="D4:D21" si="1">B4+C4</f>
        <v>11759.5</v>
      </c>
      <c r="E4">
        <v>2445</v>
      </c>
      <c r="F4" s="14">
        <v>23.39</v>
      </c>
      <c r="G4" s="7">
        <v>5.19</v>
      </c>
      <c r="H4" s="23">
        <f t="shared" si="0"/>
        <v>28.580000000000002</v>
      </c>
      <c r="I4">
        <v>-300.7</v>
      </c>
      <c r="J4" s="6" t="s">
        <v>84</v>
      </c>
    </row>
    <row r="5" spans="1:10">
      <c r="A5" s="5">
        <v>43894</v>
      </c>
      <c r="B5">
        <v>3899</v>
      </c>
      <c r="C5">
        <v>6021</v>
      </c>
      <c r="D5" s="8">
        <f t="shared" si="1"/>
        <v>9920</v>
      </c>
      <c r="E5">
        <v>2000</v>
      </c>
      <c r="F5" s="7">
        <v>24.84</v>
      </c>
      <c r="G5" s="13">
        <v>-9.06</v>
      </c>
      <c r="H5" s="23">
        <f t="shared" si="0"/>
        <v>15.78</v>
      </c>
      <c r="I5">
        <v>-312</v>
      </c>
      <c r="J5" s="11" t="s">
        <v>91</v>
      </c>
    </row>
    <row r="6" spans="1:10">
      <c r="A6" s="5">
        <v>43895</v>
      </c>
      <c r="B6">
        <v>4828</v>
      </c>
      <c r="C6">
        <v>6892</v>
      </c>
      <c r="D6" s="8">
        <f t="shared" si="1"/>
        <v>11720</v>
      </c>
      <c r="E6">
        <v>2254</v>
      </c>
      <c r="F6" s="7">
        <v>39.35</v>
      </c>
      <c r="G6" s="7">
        <v>22.13</v>
      </c>
      <c r="H6" s="23">
        <f t="shared" si="0"/>
        <v>61.480000000000004</v>
      </c>
      <c r="I6">
        <v>47.26</v>
      </c>
      <c r="J6" s="11"/>
    </row>
    <row r="7" spans="1:10">
      <c r="A7" s="5">
        <v>43896</v>
      </c>
      <c r="B7">
        <v>3774</v>
      </c>
      <c r="C7">
        <v>5801</v>
      </c>
      <c r="D7" s="8">
        <f t="shared" si="1"/>
        <v>9575</v>
      </c>
      <c r="E7">
        <v>1798</v>
      </c>
      <c r="F7" s="13">
        <v>-17.39</v>
      </c>
      <c r="G7" s="7">
        <v>9.81</v>
      </c>
      <c r="H7" s="24">
        <f t="shared" si="0"/>
        <v>-7.58</v>
      </c>
      <c r="I7">
        <v>-478.35</v>
      </c>
    </row>
    <row r="8" spans="1:10">
      <c r="A8" s="5">
        <v>43897</v>
      </c>
      <c r="D8" s="8">
        <f t="shared" si="1"/>
        <v>0</v>
      </c>
      <c r="F8" s="7"/>
      <c r="G8" s="7"/>
      <c r="H8" s="23">
        <f t="shared" si="0"/>
        <v>0</v>
      </c>
      <c r="I8" s="11"/>
    </row>
    <row r="9" spans="1:10">
      <c r="A9" s="5">
        <v>43898</v>
      </c>
      <c r="D9" s="8">
        <f t="shared" si="1"/>
        <v>0</v>
      </c>
      <c r="F9" s="7"/>
      <c r="G9" s="7"/>
      <c r="H9" s="23">
        <f t="shared" si="0"/>
        <v>0</v>
      </c>
      <c r="I9" s="11"/>
    </row>
    <row r="10" spans="1:10">
      <c r="A10" s="5">
        <v>43899</v>
      </c>
      <c r="B10">
        <v>4381</v>
      </c>
      <c r="C10">
        <v>6481</v>
      </c>
      <c r="D10" s="8">
        <f t="shared" si="1"/>
        <v>10862</v>
      </c>
      <c r="E10">
        <v>2064</v>
      </c>
      <c r="F10" s="13">
        <v>-87</v>
      </c>
      <c r="G10" s="13">
        <v>-35</v>
      </c>
      <c r="H10" s="24">
        <f t="shared" si="0"/>
        <v>-122</v>
      </c>
      <c r="I10">
        <v>-1001</v>
      </c>
    </row>
    <row r="11" spans="1:10">
      <c r="A11" s="5">
        <v>43900</v>
      </c>
      <c r="B11">
        <v>4250</v>
      </c>
      <c r="C11">
        <v>6565</v>
      </c>
      <c r="D11" s="8">
        <f t="shared" si="1"/>
        <v>10815</v>
      </c>
      <c r="E11">
        <v>2115</v>
      </c>
      <c r="F11" s="7">
        <v>18.420000000000002</v>
      </c>
      <c r="G11" s="7">
        <v>37.83</v>
      </c>
      <c r="H11" s="23">
        <f t="shared" si="0"/>
        <v>56.25</v>
      </c>
      <c r="I11">
        <v>48.6</v>
      </c>
    </row>
    <row r="12" spans="1:10">
      <c r="A12" s="5">
        <v>43901</v>
      </c>
      <c r="B12">
        <v>3787</v>
      </c>
      <c r="C12">
        <v>5941</v>
      </c>
      <c r="D12" s="8">
        <f t="shared" si="1"/>
        <v>9728</v>
      </c>
      <c r="E12" s="7">
        <v>1963</v>
      </c>
      <c r="F12" s="7">
        <v>7.55</v>
      </c>
      <c r="G12" s="13">
        <v>-61.27</v>
      </c>
      <c r="H12" s="24">
        <f t="shared" si="0"/>
        <v>-53.720000000000006</v>
      </c>
      <c r="I12">
        <v>-528</v>
      </c>
    </row>
    <row r="13" spans="1:10">
      <c r="A13" s="5">
        <v>43902</v>
      </c>
      <c r="B13">
        <v>3282</v>
      </c>
      <c r="C13">
        <v>5094</v>
      </c>
      <c r="D13" s="8">
        <f t="shared" si="1"/>
        <v>8376</v>
      </c>
      <c r="E13" s="7">
        <v>1670</v>
      </c>
      <c r="F13" s="13">
        <v>-55.33</v>
      </c>
      <c r="G13" s="7">
        <v>-5.25</v>
      </c>
      <c r="H13" s="24">
        <f t="shared" si="0"/>
        <v>-60.58</v>
      </c>
      <c r="I13">
        <v>-597</v>
      </c>
    </row>
    <row r="14" spans="1:10">
      <c r="A14" s="5">
        <v>43903</v>
      </c>
      <c r="B14">
        <v>3930</v>
      </c>
      <c r="C14">
        <v>5737</v>
      </c>
      <c r="D14" s="8">
        <f t="shared" si="1"/>
        <v>9667</v>
      </c>
      <c r="E14" s="7">
        <v>1927</v>
      </c>
      <c r="F14" s="13">
        <v>-97</v>
      </c>
      <c r="G14" s="13">
        <v>-34</v>
      </c>
      <c r="H14" s="24">
        <f t="shared" si="0"/>
        <v>-131</v>
      </c>
      <c r="I14">
        <v>-206</v>
      </c>
    </row>
    <row r="15" spans="1:10">
      <c r="A15" s="5">
        <v>43906</v>
      </c>
      <c r="B15">
        <v>3756</v>
      </c>
      <c r="C15">
        <v>5877</v>
      </c>
      <c r="D15" s="8">
        <f t="shared" si="1"/>
        <v>9633</v>
      </c>
      <c r="E15" s="7">
        <v>2023</v>
      </c>
      <c r="F15" s="13">
        <v>-48.71</v>
      </c>
      <c r="G15" s="13">
        <v>-39.29</v>
      </c>
      <c r="H15" s="24">
        <f t="shared" si="0"/>
        <v>-88</v>
      </c>
      <c r="I15">
        <v>-1009</v>
      </c>
    </row>
    <row r="16" spans="1:10">
      <c r="A16" s="5">
        <v>43907</v>
      </c>
      <c r="B16">
        <v>3230</v>
      </c>
      <c r="C16">
        <v>4951</v>
      </c>
      <c r="D16" s="8">
        <f t="shared" si="1"/>
        <v>8181</v>
      </c>
      <c r="E16" s="7">
        <v>1672</v>
      </c>
      <c r="F16" s="13">
        <v>-50.42</v>
      </c>
      <c r="G16" s="13">
        <v>-21</v>
      </c>
      <c r="H16" s="24">
        <f t="shared" si="0"/>
        <v>-71.42</v>
      </c>
      <c r="I16">
        <v>-239</v>
      </c>
    </row>
    <row r="17" spans="1:9">
      <c r="A17" s="5">
        <v>43908</v>
      </c>
      <c r="B17">
        <v>3186</v>
      </c>
      <c r="C17">
        <v>5184</v>
      </c>
      <c r="D17" s="8">
        <f t="shared" si="1"/>
        <v>8370</v>
      </c>
      <c r="E17" s="7">
        <v>1752</v>
      </c>
      <c r="F17" s="13">
        <v>-36.92</v>
      </c>
      <c r="G17" s="13">
        <v>-27.05</v>
      </c>
      <c r="H17" s="24">
        <f t="shared" si="0"/>
        <v>-63.97</v>
      </c>
      <c r="I17">
        <v>-376</v>
      </c>
    </row>
    <row r="18" spans="1:9">
      <c r="A18" s="5">
        <v>43909</v>
      </c>
      <c r="B18">
        <v>3305</v>
      </c>
      <c r="C18">
        <v>4919</v>
      </c>
      <c r="D18" s="8">
        <f t="shared" si="1"/>
        <v>8224</v>
      </c>
      <c r="E18" s="7">
        <v>1647</v>
      </c>
      <c r="F18" s="13">
        <v>-52.48</v>
      </c>
      <c r="G18" s="13">
        <v>-42.18</v>
      </c>
      <c r="H18" s="24">
        <f t="shared" si="0"/>
        <v>-94.66</v>
      </c>
      <c r="I18">
        <v>-269</v>
      </c>
    </row>
    <row r="19" spans="1:9">
      <c r="A19" s="5">
        <v>43910</v>
      </c>
      <c r="B19">
        <v>2816</v>
      </c>
      <c r="C19">
        <v>4355</v>
      </c>
      <c r="D19" s="8">
        <f t="shared" si="1"/>
        <v>7171</v>
      </c>
      <c r="E19" s="7">
        <v>1473</v>
      </c>
      <c r="F19" s="7">
        <v>46.73</v>
      </c>
      <c r="G19" s="13">
        <v>-12.72</v>
      </c>
      <c r="H19" s="14">
        <f t="shared" si="0"/>
        <v>34.01</v>
      </c>
      <c r="I19">
        <v>-215</v>
      </c>
    </row>
    <row r="20" spans="1:9">
      <c r="A20" s="5">
        <v>43913</v>
      </c>
      <c r="B20">
        <v>2684</v>
      </c>
      <c r="C20">
        <v>4189</v>
      </c>
      <c r="D20" s="8">
        <f t="shared" si="1"/>
        <v>6873</v>
      </c>
      <c r="E20" s="7">
        <v>1407</v>
      </c>
      <c r="F20" s="13">
        <v>-57.78</v>
      </c>
      <c r="G20" s="13">
        <v>-12.78</v>
      </c>
      <c r="H20" s="24">
        <f>F20+G20</f>
        <v>-70.56</v>
      </c>
      <c r="I20">
        <v>-549</v>
      </c>
    </row>
    <row r="21" spans="1:9">
      <c r="A21" s="5">
        <v>43914</v>
      </c>
      <c r="B21">
        <v>2789</v>
      </c>
      <c r="C21">
        <v>4335</v>
      </c>
      <c r="D21" s="8">
        <f t="shared" si="1"/>
        <v>7124</v>
      </c>
      <c r="E21" s="7">
        <v>1507</v>
      </c>
      <c r="F21" s="7">
        <v>36.049999999999997</v>
      </c>
      <c r="G21" s="7">
        <v>14.96</v>
      </c>
      <c r="H21" s="23">
        <f t="shared" si="0"/>
        <v>51.01</v>
      </c>
      <c r="I21">
        <v>-55</v>
      </c>
    </row>
    <row r="22" spans="1:9">
      <c r="A22" s="5">
        <v>43915</v>
      </c>
      <c r="B22">
        <v>2932</v>
      </c>
      <c r="C22">
        <v>4582</v>
      </c>
      <c r="D22" s="8">
        <f>B22+C22</f>
        <v>7514</v>
      </c>
      <c r="E22" s="7">
        <v>1541</v>
      </c>
      <c r="F22" s="7">
        <v>18</v>
      </c>
      <c r="G22" s="7">
        <v>19</v>
      </c>
      <c r="H22" s="23">
        <f t="shared" si="0"/>
        <v>37</v>
      </c>
      <c r="I22">
        <v>58</v>
      </c>
    </row>
    <row r="23" spans="1:9">
      <c r="A23" s="5">
        <v>43916</v>
      </c>
      <c r="B23">
        <v>2483</v>
      </c>
      <c r="C23">
        <v>3942</v>
      </c>
      <c r="D23" s="8">
        <f>B23+C23</f>
        <v>6425</v>
      </c>
      <c r="E23" s="7">
        <v>1271</v>
      </c>
      <c r="F23" s="7">
        <v>0.12</v>
      </c>
      <c r="G23" s="13">
        <v>-1.81</v>
      </c>
      <c r="H23" s="24">
        <f t="shared" si="0"/>
        <v>-1.69</v>
      </c>
      <c r="I23">
        <v>-285</v>
      </c>
    </row>
    <row r="24" spans="1:9">
      <c r="A24" s="5">
        <v>43917</v>
      </c>
      <c r="B24">
        <v>2536</v>
      </c>
      <c r="C24">
        <v>3803</v>
      </c>
      <c r="D24" s="8">
        <f>B24+C24</f>
        <v>6339</v>
      </c>
      <c r="E24" s="7">
        <v>1861</v>
      </c>
      <c r="F24" s="7">
        <v>28.95</v>
      </c>
      <c r="G24" s="7">
        <v>18.329999999999998</v>
      </c>
      <c r="H24" s="14">
        <f t="shared" si="0"/>
        <v>47.28</v>
      </c>
    </row>
    <row r="25" spans="1:9">
      <c r="A25" s="5">
        <v>43920</v>
      </c>
      <c r="B25">
        <v>2507</v>
      </c>
      <c r="C25">
        <v>3824</v>
      </c>
      <c r="D25" s="8">
        <f>B25+C25</f>
        <v>6331</v>
      </c>
      <c r="E25" s="7">
        <v>1259</v>
      </c>
      <c r="F25" s="7">
        <v>6.19</v>
      </c>
      <c r="G25" s="7">
        <v>6.61</v>
      </c>
      <c r="H25" s="14">
        <f t="shared" si="0"/>
        <v>12.8</v>
      </c>
    </row>
    <row r="26" spans="1:9">
      <c r="A26" s="5"/>
      <c r="E26" s="7"/>
      <c r="F26" s="7"/>
    </row>
    <row r="27" spans="1:9">
      <c r="A27" s="5"/>
      <c r="E27" s="7"/>
      <c r="F27" s="7"/>
    </row>
    <row r="28" spans="1:9">
      <c r="A28" s="5"/>
      <c r="E28" s="7"/>
      <c r="F28" s="7"/>
    </row>
    <row r="29" spans="1:9">
      <c r="A29" s="5"/>
      <c r="E29" s="7"/>
      <c r="F29" s="7"/>
      <c r="I29" s="11"/>
    </row>
    <row r="30" spans="1:9">
      <c r="A30" s="8" t="s">
        <v>80</v>
      </c>
      <c r="I30" s="6" t="s">
        <v>86</v>
      </c>
    </row>
    <row r="31" spans="1:9">
      <c r="A31" t="s">
        <v>66</v>
      </c>
      <c r="B31" t="s">
        <v>81</v>
      </c>
      <c r="C31" t="s">
        <v>82</v>
      </c>
      <c r="D31" t="s">
        <v>67</v>
      </c>
      <c r="E31" t="s">
        <v>68</v>
      </c>
      <c r="F31" t="s">
        <v>184</v>
      </c>
      <c r="G31" t="s">
        <v>185</v>
      </c>
      <c r="I31" t="s">
        <v>87</v>
      </c>
    </row>
    <row r="32" spans="1:9">
      <c r="A32" s="5">
        <v>43892</v>
      </c>
      <c r="B32">
        <v>3649</v>
      </c>
      <c r="C32" s="13">
        <v>127</v>
      </c>
      <c r="D32" s="7">
        <v>215</v>
      </c>
      <c r="E32" s="13">
        <v>1</v>
      </c>
      <c r="F32" s="21">
        <f>D32/(B32+C32)</f>
        <v>5.6938559322033899E-2</v>
      </c>
      <c r="G32" s="21">
        <f>E32/(C32+B32)</f>
        <v>2.6483050847457627E-4</v>
      </c>
    </row>
    <row r="33" spans="1:17">
      <c r="A33" s="5">
        <v>43893</v>
      </c>
      <c r="B33" s="7">
        <v>2620</v>
      </c>
      <c r="C33" s="13">
        <v>995</v>
      </c>
      <c r="D33" s="7">
        <v>117</v>
      </c>
      <c r="E33" s="13">
        <v>0</v>
      </c>
      <c r="F33" s="21">
        <f t="shared" ref="F33:F48" si="2">D33/(B33+C33)</f>
        <v>3.2365145228215771E-2</v>
      </c>
      <c r="G33" s="21">
        <f t="shared" ref="G33:G48" si="3">E33/(C33+B33)</f>
        <v>0</v>
      </c>
    </row>
    <row r="34" spans="1:17">
      <c r="A34" s="5">
        <v>43894</v>
      </c>
      <c r="B34" s="7">
        <v>2500</v>
      </c>
      <c r="C34" s="13">
        <v>1163</v>
      </c>
      <c r="D34" s="7">
        <v>121</v>
      </c>
      <c r="E34" s="13">
        <v>3</v>
      </c>
      <c r="F34" s="21">
        <f t="shared" si="2"/>
        <v>3.3033033033033031E-2</v>
      </c>
      <c r="G34" s="21">
        <f t="shared" si="3"/>
        <v>8.1900081900081905E-4</v>
      </c>
    </row>
    <row r="35" spans="1:17">
      <c r="A35" s="5">
        <v>43895</v>
      </c>
      <c r="B35" s="7">
        <v>3043</v>
      </c>
      <c r="C35" s="13">
        <v>658</v>
      </c>
      <c r="D35" s="7">
        <v>175</v>
      </c>
      <c r="E35" s="13">
        <v>1</v>
      </c>
      <c r="F35" s="21">
        <f t="shared" si="2"/>
        <v>4.7284517697919484E-2</v>
      </c>
      <c r="G35" s="21">
        <f t="shared" si="3"/>
        <v>2.7019724398811131E-4</v>
      </c>
    </row>
    <row r="36" spans="1:17">
      <c r="A36" s="5">
        <v>43896</v>
      </c>
      <c r="B36" s="7">
        <f>B39+972</f>
        <v>1498</v>
      </c>
      <c r="C36" s="13">
        <f>C39-1070</f>
        <v>2160</v>
      </c>
      <c r="D36" s="7">
        <v>118</v>
      </c>
      <c r="E36" s="13">
        <v>5</v>
      </c>
      <c r="F36" s="21">
        <f t="shared" si="2"/>
        <v>3.2258064516129031E-2</v>
      </c>
      <c r="G36" s="21">
        <f t="shared" si="3"/>
        <v>1.366867140513942E-3</v>
      </c>
    </row>
    <row r="37" spans="1:17">
      <c r="A37" s="5">
        <v>43897</v>
      </c>
      <c r="B37" s="7"/>
      <c r="C37" s="13"/>
      <c r="D37" s="7"/>
      <c r="E37" s="13"/>
      <c r="F37" s="21" t="e">
        <f t="shared" si="2"/>
        <v>#DIV/0!</v>
      </c>
      <c r="G37" s="21" t="e">
        <f t="shared" si="3"/>
        <v>#DIV/0!</v>
      </c>
      <c r="I37" t="s">
        <v>210</v>
      </c>
    </row>
    <row r="38" spans="1:17">
      <c r="A38" s="5">
        <v>43898</v>
      </c>
      <c r="B38" s="7"/>
      <c r="C38" s="13"/>
      <c r="D38" s="7"/>
      <c r="E38" s="13"/>
      <c r="F38" s="21" t="e">
        <f t="shared" si="2"/>
        <v>#DIV/0!</v>
      </c>
      <c r="G38" s="21" t="e">
        <f t="shared" si="3"/>
        <v>#DIV/0!</v>
      </c>
      <c r="I38" t="s">
        <v>211</v>
      </c>
      <c r="J38" t="s">
        <v>212</v>
      </c>
      <c r="K38" t="s">
        <v>213</v>
      </c>
      <c r="L38" t="s">
        <v>214</v>
      </c>
      <c r="M38" t="s">
        <v>215</v>
      </c>
      <c r="N38" t="s">
        <v>216</v>
      </c>
      <c r="O38" t="s">
        <v>75</v>
      </c>
      <c r="P38" t="s">
        <v>218</v>
      </c>
      <c r="Q38" t="s">
        <v>219</v>
      </c>
    </row>
    <row r="39" spans="1:17">
      <c r="A39" s="5">
        <v>43899</v>
      </c>
      <c r="B39" s="7">
        <v>526</v>
      </c>
      <c r="C39" s="13">
        <v>3230</v>
      </c>
      <c r="D39" s="7">
        <v>93</v>
      </c>
      <c r="E39" s="13">
        <v>97</v>
      </c>
      <c r="F39" s="21">
        <f t="shared" si="2"/>
        <v>2.4760383386581469E-2</v>
      </c>
      <c r="G39" s="21">
        <f t="shared" si="3"/>
        <v>2.582534611288605E-2</v>
      </c>
      <c r="I39">
        <v>1500</v>
      </c>
      <c r="J39">
        <v>2350</v>
      </c>
      <c r="K39">
        <v>600</v>
      </c>
      <c r="L39">
        <v>500</v>
      </c>
      <c r="M39">
        <v>1500</v>
      </c>
      <c r="N39">
        <v>300</v>
      </c>
      <c r="O39">
        <v>1100</v>
      </c>
      <c r="P39">
        <v>1100</v>
      </c>
      <c r="Q39">
        <v>1450</v>
      </c>
    </row>
    <row r="40" spans="1:17">
      <c r="A40" s="5">
        <v>43900</v>
      </c>
      <c r="B40" s="7">
        <v>3107</v>
      </c>
      <c r="C40" s="13">
        <v>606</v>
      </c>
      <c r="D40" s="7">
        <v>142</v>
      </c>
      <c r="E40" s="13">
        <v>23</v>
      </c>
      <c r="F40" s="21">
        <f t="shared" si="2"/>
        <v>3.8244007541071913E-2</v>
      </c>
      <c r="G40" s="21">
        <f t="shared" si="3"/>
        <v>6.1944519256665765E-3</v>
      </c>
      <c r="I40">
        <v>1450</v>
      </c>
      <c r="J40">
        <v>1900</v>
      </c>
      <c r="K40">
        <v>600</v>
      </c>
      <c r="L40">
        <v>400</v>
      </c>
      <c r="N40">
        <v>200</v>
      </c>
      <c r="P40">
        <v>1500</v>
      </c>
      <c r="Q40">
        <v>7500</v>
      </c>
    </row>
    <row r="41" spans="1:17">
      <c r="A41" s="5">
        <v>43901</v>
      </c>
      <c r="B41" s="7">
        <v>1051</v>
      </c>
      <c r="C41" s="13">
        <v>2616</v>
      </c>
      <c r="D41" s="7">
        <v>87</v>
      </c>
      <c r="E41" s="13">
        <v>12</v>
      </c>
      <c r="F41" s="21">
        <f t="shared" si="2"/>
        <v>2.3725115898554677E-2</v>
      </c>
      <c r="G41" s="21">
        <f t="shared" si="3"/>
        <v>3.27242977911099E-3</v>
      </c>
      <c r="I41">
        <v>1600</v>
      </c>
      <c r="J41">
        <v>1200</v>
      </c>
      <c r="L41">
        <v>1300</v>
      </c>
      <c r="N41">
        <v>2560</v>
      </c>
      <c r="P41">
        <v>1800</v>
      </c>
      <c r="Q41">
        <v>1900</v>
      </c>
    </row>
    <row r="42" spans="1:17">
      <c r="A42" s="5">
        <v>43902</v>
      </c>
      <c r="B42" s="7">
        <v>557</v>
      </c>
      <c r="C42" s="13">
        <v>3193</v>
      </c>
      <c r="D42" s="7">
        <v>70</v>
      </c>
      <c r="E42" s="13">
        <v>25</v>
      </c>
      <c r="F42" s="21">
        <f t="shared" si="2"/>
        <v>1.8666666666666668E-2</v>
      </c>
      <c r="G42" s="21">
        <f t="shared" si="3"/>
        <v>6.6666666666666671E-3</v>
      </c>
      <c r="J42">
        <v>5000</v>
      </c>
      <c r="L42">
        <v>1200</v>
      </c>
      <c r="N42">
        <v>700</v>
      </c>
      <c r="Q42">
        <v>2500</v>
      </c>
    </row>
    <row r="43" spans="1:17">
      <c r="A43" s="5">
        <v>43903</v>
      </c>
      <c r="B43" s="7">
        <v>825</v>
      </c>
      <c r="C43" s="13">
        <v>2906</v>
      </c>
      <c r="D43" s="7">
        <v>82</v>
      </c>
      <c r="E43" s="13">
        <v>27</v>
      </c>
      <c r="F43" s="21">
        <f t="shared" si="2"/>
        <v>2.197802197802198E-2</v>
      </c>
      <c r="G43" s="21">
        <f t="shared" si="3"/>
        <v>7.2366657732511391E-3</v>
      </c>
      <c r="L43">
        <v>300</v>
      </c>
    </row>
    <row r="44" spans="1:17">
      <c r="A44" s="5">
        <v>43906</v>
      </c>
      <c r="B44" s="7">
        <v>325</v>
      </c>
      <c r="C44" s="13">
        <v>3432</v>
      </c>
      <c r="D44" s="7">
        <v>54</v>
      </c>
      <c r="E44" s="13">
        <v>184</v>
      </c>
      <c r="F44" s="21">
        <f t="shared" si="2"/>
        <v>1.4373170082512644E-2</v>
      </c>
      <c r="G44" s="21">
        <f t="shared" si="3"/>
        <v>4.8975246207080117E-2</v>
      </c>
      <c r="L44">
        <v>1000</v>
      </c>
    </row>
    <row r="45" spans="1:17">
      <c r="A45" s="5">
        <v>43907</v>
      </c>
      <c r="B45" s="7">
        <v>1449</v>
      </c>
      <c r="C45" s="13">
        <v>2197</v>
      </c>
      <c r="D45" s="7">
        <v>78</v>
      </c>
      <c r="E45" s="13">
        <v>33</v>
      </c>
      <c r="F45" s="21">
        <f t="shared" si="2"/>
        <v>2.1393307734503566E-2</v>
      </c>
      <c r="G45" s="21">
        <f t="shared" si="3"/>
        <v>9.0510148107515089E-3</v>
      </c>
    </row>
    <row r="46" spans="1:17">
      <c r="A46" s="5">
        <v>43908</v>
      </c>
      <c r="B46" s="7">
        <f>B47-1556</f>
        <v>655</v>
      </c>
      <c r="C46" s="13">
        <f>C47+1616</f>
        <v>3055</v>
      </c>
      <c r="D46" s="7">
        <v>55</v>
      </c>
      <c r="E46" s="13">
        <v>19</v>
      </c>
      <c r="F46" s="21">
        <f t="shared" si="2"/>
        <v>1.4824797843665768E-2</v>
      </c>
      <c r="G46" s="21">
        <f t="shared" si="3"/>
        <v>5.1212938005390837E-3</v>
      </c>
    </row>
    <row r="47" spans="1:17">
      <c r="A47" s="5">
        <v>43909</v>
      </c>
      <c r="B47" s="7">
        <v>2211</v>
      </c>
      <c r="C47" s="13">
        <v>1439</v>
      </c>
      <c r="D47" s="7">
        <v>80</v>
      </c>
      <c r="E47" s="13">
        <v>25</v>
      </c>
      <c r="F47" s="21">
        <f t="shared" si="2"/>
        <v>2.1917808219178082E-2</v>
      </c>
      <c r="G47" s="21">
        <f t="shared" si="3"/>
        <v>6.8493150684931503E-3</v>
      </c>
      <c r="I47">
        <f>SUM(I39:I41)</f>
        <v>4550</v>
      </c>
      <c r="J47">
        <f>SUM(J39:J42)</f>
        <v>10450</v>
      </c>
      <c r="K47">
        <f>SUM(K39:K40)</f>
        <v>1200</v>
      </c>
      <c r="L47">
        <f>SUM(L39:L46)</f>
        <v>4700</v>
      </c>
      <c r="M47">
        <f t="shared" ref="M47:Q47" si="4">SUM(M39:M46)</f>
        <v>1500</v>
      </c>
      <c r="N47">
        <f t="shared" si="4"/>
        <v>3760</v>
      </c>
      <c r="O47">
        <f t="shared" si="4"/>
        <v>1100</v>
      </c>
      <c r="P47">
        <f t="shared" si="4"/>
        <v>4400</v>
      </c>
      <c r="Q47">
        <f t="shared" si="4"/>
        <v>13350</v>
      </c>
    </row>
    <row r="48" spans="1:17">
      <c r="A48" s="5">
        <v>43910</v>
      </c>
      <c r="B48" s="7">
        <v>2990</v>
      </c>
      <c r="C48" s="13">
        <v>695</v>
      </c>
      <c r="D48" s="7">
        <v>113</v>
      </c>
      <c r="E48" s="13">
        <v>6</v>
      </c>
      <c r="F48" s="21">
        <f t="shared" si="2"/>
        <v>3.0664857530529173E-2</v>
      </c>
      <c r="G48" s="21">
        <f t="shared" si="3"/>
        <v>1.6282225237449117E-3</v>
      </c>
    </row>
    <row r="49" spans="1:9">
      <c r="A49" s="5">
        <v>43913</v>
      </c>
      <c r="B49" s="7"/>
      <c r="C49" s="13"/>
      <c r="D49" s="7"/>
    </row>
    <row r="50" spans="1:9">
      <c r="A50" s="5">
        <v>43914</v>
      </c>
      <c r="B50" s="7">
        <f>B51-217</f>
        <v>3255</v>
      </c>
      <c r="C50" s="13">
        <f>C51+221</f>
        <v>492</v>
      </c>
      <c r="D50" s="7">
        <v>88</v>
      </c>
      <c r="E50" s="13">
        <v>19</v>
      </c>
      <c r="F50" s="21">
        <f t="shared" ref="F50" si="5">D50/(B50+C50)</f>
        <v>2.3485455030691219E-2</v>
      </c>
      <c r="G50" s="21">
        <f t="shared" ref="G50" si="6">E50/(C50+B50)</f>
        <v>5.0707232452628769E-3</v>
      </c>
    </row>
    <row r="51" spans="1:9">
      <c r="A51" s="5">
        <v>43915</v>
      </c>
      <c r="B51" s="7">
        <v>3472</v>
      </c>
      <c r="C51" s="13">
        <v>271</v>
      </c>
      <c r="D51" s="7">
        <v>118</v>
      </c>
      <c r="E51" s="13">
        <v>4</v>
      </c>
      <c r="F51" s="21">
        <f t="shared" ref="F51:F54" si="7">D51/(B51+C51)</f>
        <v>3.152551429334758E-2</v>
      </c>
      <c r="G51" s="21">
        <f t="shared" ref="G51:G54" si="8">E51/(C51+B51)</f>
        <v>1.0686615014694097E-3</v>
      </c>
    </row>
    <row r="52" spans="1:9">
      <c r="A52" s="5">
        <v>43916</v>
      </c>
      <c r="B52" s="7">
        <v>974</v>
      </c>
      <c r="C52" s="13">
        <v>2730</v>
      </c>
      <c r="D52" s="7">
        <v>57</v>
      </c>
      <c r="E52" s="13">
        <v>18</v>
      </c>
      <c r="F52" s="21">
        <f t="shared" si="7"/>
        <v>1.5388768898488121E-2</v>
      </c>
      <c r="G52" s="21">
        <f t="shared" si="8"/>
        <v>4.8596112311015119E-3</v>
      </c>
    </row>
    <row r="53" spans="1:9">
      <c r="A53" s="5">
        <v>43917</v>
      </c>
      <c r="B53" s="7">
        <v>1484</v>
      </c>
      <c r="C53" s="13">
        <v>2119</v>
      </c>
      <c r="D53" s="7">
        <v>54</v>
      </c>
      <c r="E53" s="13">
        <v>17</v>
      </c>
      <c r="F53" s="21">
        <f t="shared" si="7"/>
        <v>1.498751040799334E-2</v>
      </c>
      <c r="G53" s="21">
        <f t="shared" si="8"/>
        <v>4.7182903136275328E-3</v>
      </c>
    </row>
    <row r="54" spans="1:9">
      <c r="A54" s="5">
        <v>43920</v>
      </c>
      <c r="B54" s="7">
        <v>703</v>
      </c>
      <c r="C54" s="13">
        <v>3046</v>
      </c>
      <c r="D54" s="7">
        <v>41</v>
      </c>
      <c r="E54" s="13">
        <v>50</v>
      </c>
      <c r="F54" s="21">
        <f t="shared" si="7"/>
        <v>1.0936249666577753E-2</v>
      </c>
      <c r="G54" s="21">
        <f t="shared" si="8"/>
        <v>1.3336889837289943E-2</v>
      </c>
    </row>
    <row r="55" spans="1:9">
      <c r="A55" s="5"/>
      <c r="B55" s="7"/>
      <c r="C55" s="13"/>
      <c r="D55" s="7"/>
      <c r="E55" s="13"/>
    </row>
    <row r="56" spans="1:9">
      <c r="A56" s="5"/>
      <c r="B56" s="7"/>
      <c r="C56" s="13"/>
      <c r="D56" s="7"/>
      <c r="E56" s="13"/>
    </row>
    <row r="57" spans="1:9">
      <c r="A57" s="5"/>
      <c r="C57" s="13"/>
      <c r="D57" s="7"/>
      <c r="E57" s="13"/>
    </row>
    <row r="58" spans="1:9">
      <c r="A58" s="5"/>
    </row>
    <row r="59" spans="1:9">
      <c r="I59">
        <f>SUM(I47:Q47)</f>
        <v>45010</v>
      </c>
    </row>
    <row r="60" spans="1:9">
      <c r="A60" s="8" t="s">
        <v>71</v>
      </c>
    </row>
    <row r="61" spans="1:9">
      <c r="A61" t="s">
        <v>72</v>
      </c>
      <c r="B61" t="s">
        <v>73</v>
      </c>
      <c r="C61" t="s">
        <v>79</v>
      </c>
      <c r="D61" t="s">
        <v>74</v>
      </c>
      <c r="E61" t="s">
        <v>79</v>
      </c>
      <c r="F61" t="s">
        <v>75</v>
      </c>
      <c r="G61" t="s">
        <v>79</v>
      </c>
    </row>
    <row r="62" spans="1:9">
      <c r="A62" s="5">
        <v>43892</v>
      </c>
      <c r="B62">
        <v>2970</v>
      </c>
      <c r="C62" s="9">
        <v>3.15</v>
      </c>
      <c r="D62">
        <v>10382</v>
      </c>
      <c r="E62" s="9">
        <v>3.65</v>
      </c>
      <c r="F62">
        <v>2135</v>
      </c>
      <c r="G62" s="9">
        <v>3.08</v>
      </c>
      <c r="H62" t="s">
        <v>168</v>
      </c>
    </row>
    <row r="63" spans="1:9">
      <c r="A63" s="5">
        <v>43893</v>
      </c>
      <c r="B63">
        <v>2993</v>
      </c>
      <c r="C63" s="9">
        <v>0.74</v>
      </c>
      <c r="D63">
        <v>11484</v>
      </c>
      <c r="E63" s="9">
        <v>0.9</v>
      </c>
      <c r="F63">
        <v>2173</v>
      </c>
      <c r="G63" s="9">
        <v>1.78</v>
      </c>
    </row>
    <row r="64" spans="1:9">
      <c r="A64" s="5">
        <v>43894</v>
      </c>
      <c r="B64">
        <v>3011</v>
      </c>
      <c r="C64" s="9">
        <v>0.63</v>
      </c>
      <c r="D64">
        <v>11493</v>
      </c>
      <c r="E64" s="9">
        <v>0.08</v>
      </c>
      <c r="F64">
        <v>2169</v>
      </c>
      <c r="G64" s="18">
        <v>-0.18</v>
      </c>
    </row>
    <row r="65" spans="1:8">
      <c r="A65" s="5">
        <v>43895</v>
      </c>
      <c r="B65">
        <v>3072</v>
      </c>
      <c r="C65" s="9">
        <v>1.99</v>
      </c>
      <c r="D65">
        <v>11711</v>
      </c>
      <c r="E65" s="9">
        <v>1.9</v>
      </c>
      <c r="F65">
        <v>2209</v>
      </c>
      <c r="G65" s="9">
        <v>1.85</v>
      </c>
    </row>
    <row r="66" spans="1:8">
      <c r="A66" s="5">
        <v>43896</v>
      </c>
      <c r="B66">
        <v>3034</v>
      </c>
      <c r="C66" s="18">
        <v>-1.21</v>
      </c>
      <c r="D66">
        <v>11583</v>
      </c>
      <c r="E66" s="18">
        <v>-1.1000000000000001</v>
      </c>
      <c r="F66">
        <v>2193</v>
      </c>
      <c r="G66" s="18">
        <v>-0.75</v>
      </c>
    </row>
    <row r="67" spans="1:8">
      <c r="A67" s="5"/>
      <c r="C67" s="9">
        <f>SUM(C62:C66)</f>
        <v>5.3</v>
      </c>
      <c r="E67" s="9">
        <f>SUM(E62:E66)</f>
        <v>5.43</v>
      </c>
      <c r="G67" s="9">
        <f>SUM(G62:G66)</f>
        <v>5.7800000000000011</v>
      </c>
    </row>
    <row r="68" spans="1:8">
      <c r="A68" s="5"/>
      <c r="C68" s="9"/>
      <c r="E68" s="9"/>
      <c r="G68" s="9"/>
      <c r="H68" t="s">
        <v>168</v>
      </c>
    </row>
    <row r="69" spans="1:8">
      <c r="A69" s="5">
        <v>43899</v>
      </c>
      <c r="B69">
        <v>2943</v>
      </c>
      <c r="C69" s="18">
        <v>-3</v>
      </c>
      <c r="D69">
        <v>11108</v>
      </c>
      <c r="E69" s="18">
        <v>-4.0999999999999996</v>
      </c>
      <c r="F69">
        <v>2093</v>
      </c>
      <c r="G69" s="18">
        <v>-4.55</v>
      </c>
    </row>
    <row r="70" spans="1:8">
      <c r="A70" s="5">
        <v>43900</v>
      </c>
      <c r="B70">
        <v>2996</v>
      </c>
      <c r="C70" s="9">
        <v>1.82</v>
      </c>
      <c r="D70">
        <v>11403</v>
      </c>
      <c r="E70" s="9">
        <v>2.65</v>
      </c>
      <c r="F70">
        <v>2148</v>
      </c>
      <c r="G70" s="9">
        <v>2.66</v>
      </c>
    </row>
    <row r="71" spans="1:8">
      <c r="A71" s="5">
        <v>43901</v>
      </c>
      <c r="B71">
        <v>2968</v>
      </c>
      <c r="C71" s="18">
        <v>-0.94</v>
      </c>
      <c r="D71">
        <v>11200</v>
      </c>
      <c r="E71" s="18">
        <v>-1.78</v>
      </c>
      <c r="F71">
        <v>2101</v>
      </c>
      <c r="G71" s="18">
        <v>-2.2000000000000002</v>
      </c>
    </row>
    <row r="72" spans="1:8">
      <c r="A72" s="5">
        <v>43902</v>
      </c>
      <c r="B72">
        <v>2923</v>
      </c>
      <c r="C72" s="18">
        <v>-1.52</v>
      </c>
      <c r="D72">
        <v>10941</v>
      </c>
      <c r="E72" s="18">
        <v>-2.31</v>
      </c>
      <c r="F72">
        <v>2045</v>
      </c>
      <c r="G72" s="18">
        <v>-2.64</v>
      </c>
    </row>
    <row r="73" spans="1:8">
      <c r="A73" s="5">
        <v>43903</v>
      </c>
      <c r="B73">
        <v>2887</v>
      </c>
      <c r="C73" s="18">
        <v>-1.23</v>
      </c>
      <c r="D73">
        <v>10831</v>
      </c>
      <c r="E73" s="18">
        <v>-1</v>
      </c>
      <c r="F73">
        <v>2030</v>
      </c>
      <c r="G73" s="18">
        <v>-0.75</v>
      </c>
    </row>
    <row r="74" spans="1:8">
      <c r="A74" s="5"/>
      <c r="C74" s="18">
        <f>SUM(C69:C73)</f>
        <v>-4.87</v>
      </c>
      <c r="E74" s="18">
        <f>SUM(E69:E73)</f>
        <v>-6.5399999999999991</v>
      </c>
      <c r="G74" s="18">
        <f>SUM(G69:G73)</f>
        <v>-7.48</v>
      </c>
      <c r="H74" t="s">
        <v>168</v>
      </c>
    </row>
    <row r="75" spans="1:8">
      <c r="A75" s="5"/>
      <c r="C75" s="18"/>
      <c r="E75" s="9"/>
      <c r="G75" s="9"/>
    </row>
    <row r="76" spans="1:8">
      <c r="A76" s="5">
        <v>43906</v>
      </c>
      <c r="B76">
        <v>2789</v>
      </c>
      <c r="C76" s="18">
        <v>-3.4</v>
      </c>
      <c r="D76">
        <v>10253</v>
      </c>
      <c r="E76" s="18">
        <v>-5.34</v>
      </c>
      <c r="F76">
        <v>1910</v>
      </c>
      <c r="G76" s="18">
        <v>-5.9</v>
      </c>
    </row>
    <row r="77" spans="1:8">
      <c r="A77" s="5">
        <v>43907</v>
      </c>
      <c r="B77">
        <v>2779</v>
      </c>
      <c r="C77" s="18">
        <v>-0.34</v>
      </c>
      <c r="D77">
        <v>10203</v>
      </c>
      <c r="E77" s="18">
        <v>-0.49</v>
      </c>
      <c r="F77">
        <v>1917</v>
      </c>
      <c r="G77" s="9">
        <v>0.36</v>
      </c>
    </row>
    <row r="78" spans="1:8">
      <c r="A78" s="5">
        <v>43908</v>
      </c>
      <c r="B78">
        <v>2728</v>
      </c>
      <c r="C78" s="18">
        <v>-1.83</v>
      </c>
      <c r="D78">
        <v>10030</v>
      </c>
      <c r="E78" s="18">
        <v>-1.7</v>
      </c>
      <c r="F78">
        <v>1887</v>
      </c>
      <c r="G78" s="18">
        <v>-1.6</v>
      </c>
    </row>
    <row r="79" spans="1:8">
      <c r="A79" s="5">
        <v>43909</v>
      </c>
      <c r="B79">
        <v>2702</v>
      </c>
      <c r="C79" s="18">
        <v>-0.98</v>
      </c>
      <c r="D79">
        <v>10020</v>
      </c>
      <c r="E79" s="18">
        <v>-0.1</v>
      </c>
      <c r="F79">
        <v>1894</v>
      </c>
      <c r="G79" s="9">
        <v>0.42</v>
      </c>
    </row>
    <row r="80" spans="1:8">
      <c r="A80" s="5">
        <v>43910</v>
      </c>
      <c r="B80">
        <v>2745</v>
      </c>
      <c r="C80" s="9">
        <v>1.61</v>
      </c>
      <c r="D80">
        <v>10150</v>
      </c>
      <c r="E80" s="9">
        <v>1.3</v>
      </c>
      <c r="F80">
        <v>1915</v>
      </c>
      <c r="G80" s="9">
        <v>1.06</v>
      </c>
    </row>
    <row r="81" spans="1:7">
      <c r="C81" s="18">
        <f>SUM(C76:C80)</f>
        <v>-4.9400000000000004</v>
      </c>
      <c r="E81" s="18">
        <f>SUM(E76:E80)</f>
        <v>-6.33</v>
      </c>
      <c r="G81" s="18">
        <f>SUM(G76:G80)</f>
        <v>-5.66</v>
      </c>
    </row>
    <row r="83" spans="1:7">
      <c r="A83" s="5">
        <v>43913</v>
      </c>
      <c r="B83">
        <v>2660</v>
      </c>
      <c r="C83" s="18">
        <v>-3.11</v>
      </c>
      <c r="D83">
        <v>9691</v>
      </c>
      <c r="E83" s="18">
        <v>-4.5199999999999996</v>
      </c>
      <c r="F83">
        <v>1827</v>
      </c>
      <c r="G83" s="18">
        <v>-4.5999999999999996</v>
      </c>
    </row>
    <row r="84" spans="1:7">
      <c r="A84" s="5">
        <v>43914</v>
      </c>
      <c r="B84">
        <v>2722</v>
      </c>
      <c r="C84" s="9">
        <v>2.34</v>
      </c>
      <c r="D84">
        <v>9921</v>
      </c>
      <c r="E84" s="9">
        <v>2.37</v>
      </c>
      <c r="F84">
        <v>1877</v>
      </c>
      <c r="G84" s="9">
        <v>2.73</v>
      </c>
    </row>
    <row r="85" spans="1:7">
      <c r="A85" s="5">
        <v>43915</v>
      </c>
      <c r="B85">
        <v>2781</v>
      </c>
      <c r="C85" s="9">
        <v>2.17</v>
      </c>
      <c r="D85">
        <v>10241</v>
      </c>
      <c r="E85" s="9">
        <v>3.22</v>
      </c>
      <c r="F85">
        <v>1937</v>
      </c>
      <c r="G85" s="9">
        <v>3.25</v>
      </c>
    </row>
    <row r="86" spans="1:7">
      <c r="A86" s="5">
        <v>43916</v>
      </c>
      <c r="B86">
        <v>2764</v>
      </c>
      <c r="C86" s="18">
        <v>-0.6</v>
      </c>
      <c r="D86">
        <v>10155</v>
      </c>
      <c r="E86" s="18">
        <v>-0.84</v>
      </c>
      <c r="F86">
        <v>1927</v>
      </c>
      <c r="G86" s="18">
        <v>-0.55000000000000004</v>
      </c>
    </row>
    <row r="87" spans="1:7">
      <c r="A87" s="5">
        <v>43917</v>
      </c>
      <c r="B87">
        <v>2772</v>
      </c>
      <c r="C87" s="9">
        <v>0.26</v>
      </c>
      <c r="D87">
        <v>10110</v>
      </c>
      <c r="E87" s="18">
        <v>-0.45</v>
      </c>
      <c r="F87">
        <v>1903</v>
      </c>
      <c r="G87" s="18">
        <v>-1.21</v>
      </c>
    </row>
    <row r="88" spans="1:7">
      <c r="C88" s="9">
        <f>SUM(C83:C87)</f>
        <v>1.06</v>
      </c>
      <c r="E88" s="18">
        <f>SUM(E83:E87)</f>
        <v>-0.21999999999999925</v>
      </c>
      <c r="G88" s="18">
        <f>SUM(G83:G87)</f>
        <v>-0.37999999999999967</v>
      </c>
    </row>
    <row r="90" spans="1:7">
      <c r="A90" s="5">
        <v>43920</v>
      </c>
      <c r="B90">
        <v>2747</v>
      </c>
      <c r="C90" s="9">
        <v>-0.9</v>
      </c>
      <c r="D90">
        <v>9904</v>
      </c>
      <c r="E90" s="18">
        <v>-2.0299999999999998</v>
      </c>
      <c r="F90">
        <v>1860</v>
      </c>
      <c r="G90" s="18">
        <v>-2.2799999999999998</v>
      </c>
    </row>
  </sheetData>
  <phoneticPr fontId="1" type="noConversion"/>
  <hyperlinks>
    <hyperlink ref="J3" r:id="rId1"/>
    <hyperlink ref="J5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21"/>
  <sheetViews>
    <sheetView topLeftCell="A99" workbookViewId="0">
      <selection activeCell="F93" sqref="F93"/>
    </sheetView>
  </sheetViews>
  <sheetFormatPr defaultRowHeight="13.5"/>
  <cols>
    <col min="1" max="1" width="91.25" customWidth="1"/>
  </cols>
  <sheetData>
    <row r="1" spans="1:1" ht="20.100000000000001" customHeight="1">
      <c r="A1" s="16" t="s">
        <v>92</v>
      </c>
    </row>
    <row r="2" spans="1:1" ht="20.100000000000001" customHeight="1">
      <c r="A2" s="15"/>
    </row>
    <row r="3" spans="1:1" ht="20.100000000000001" customHeight="1">
      <c r="A3" s="17" t="s">
        <v>93</v>
      </c>
    </row>
    <row r="4" spans="1:1" ht="20.100000000000001" customHeight="1">
      <c r="A4" s="15"/>
    </row>
    <row r="5" spans="1:1" ht="20.100000000000001" customHeight="1">
      <c r="A5" s="17" t="s">
        <v>94</v>
      </c>
    </row>
    <row r="6" spans="1:1" ht="20.100000000000001" customHeight="1">
      <c r="A6" s="15"/>
    </row>
    <row r="7" spans="1:1" ht="20.100000000000001" customHeight="1">
      <c r="A7" s="16" t="s">
        <v>95</v>
      </c>
    </row>
    <row r="8" spans="1:1" ht="20.100000000000001" customHeight="1">
      <c r="A8" s="15"/>
    </row>
    <row r="9" spans="1:1" ht="20.100000000000001" customHeight="1">
      <c r="A9" s="17" t="s">
        <v>151</v>
      </c>
    </row>
    <row r="10" spans="1:1" ht="20.100000000000001" customHeight="1">
      <c r="A10" s="15"/>
    </row>
    <row r="11" spans="1:1" ht="20.100000000000001" customHeight="1">
      <c r="A11" s="16" t="s">
        <v>96</v>
      </c>
    </row>
    <row r="12" spans="1:1" ht="20.100000000000001" customHeight="1">
      <c r="A12" s="15"/>
    </row>
    <row r="13" spans="1:1" ht="20.100000000000001" customHeight="1">
      <c r="A13" s="17" t="s">
        <v>97</v>
      </c>
    </row>
    <row r="14" spans="1:1" ht="20.100000000000001" customHeight="1">
      <c r="A14" s="15"/>
    </row>
    <row r="15" spans="1:1" ht="20.100000000000001" customHeight="1">
      <c r="A15" s="17" t="s">
        <v>98</v>
      </c>
    </row>
    <row r="16" spans="1:1" ht="20.100000000000001" customHeight="1">
      <c r="A16" s="15"/>
    </row>
    <row r="17" spans="1:1" ht="20.100000000000001" customHeight="1">
      <c r="A17" s="16" t="s">
        <v>99</v>
      </c>
    </row>
    <row r="18" spans="1:1" ht="20.100000000000001" customHeight="1">
      <c r="A18" s="15"/>
    </row>
    <row r="19" spans="1:1" ht="20.100000000000001" customHeight="1">
      <c r="A19" s="17" t="s">
        <v>100</v>
      </c>
    </row>
    <row r="20" spans="1:1" ht="20.100000000000001" customHeight="1">
      <c r="A20" s="15"/>
    </row>
    <row r="21" spans="1:1" ht="20.100000000000001" customHeight="1">
      <c r="A21" s="17" t="s">
        <v>101</v>
      </c>
    </row>
    <row r="22" spans="1:1" ht="20.100000000000001" customHeight="1">
      <c r="A22" s="15"/>
    </row>
    <row r="23" spans="1:1" ht="20.100000000000001" customHeight="1">
      <c r="A23" s="17" t="s">
        <v>152</v>
      </c>
    </row>
    <row r="24" spans="1:1" ht="20.100000000000001" customHeight="1">
      <c r="A24" s="15"/>
    </row>
    <row r="25" spans="1:1" ht="20.100000000000001" customHeight="1">
      <c r="A25" s="16" t="s">
        <v>102</v>
      </c>
    </row>
    <row r="26" spans="1:1" ht="20.100000000000001" customHeight="1">
      <c r="A26" s="15"/>
    </row>
    <row r="27" spans="1:1" ht="20.100000000000001" customHeight="1">
      <c r="A27" s="17" t="s">
        <v>103</v>
      </c>
    </row>
    <row r="28" spans="1:1" ht="20.100000000000001" customHeight="1">
      <c r="A28" s="15"/>
    </row>
    <row r="29" spans="1:1" ht="20.100000000000001" customHeight="1">
      <c r="A29" s="17" t="s">
        <v>104</v>
      </c>
    </row>
    <row r="30" spans="1:1" ht="20.100000000000001" customHeight="1">
      <c r="A30" s="15"/>
    </row>
    <row r="31" spans="1:1" ht="20.100000000000001" customHeight="1">
      <c r="A31" s="17" t="s">
        <v>105</v>
      </c>
    </row>
    <row r="32" spans="1:1" ht="20.100000000000001" customHeight="1">
      <c r="A32" s="15"/>
    </row>
    <row r="33" spans="1:1" ht="20.100000000000001" customHeight="1">
      <c r="A33" s="16" t="s">
        <v>106</v>
      </c>
    </row>
    <row r="34" spans="1:1" ht="20.100000000000001" customHeight="1">
      <c r="A34" s="15"/>
    </row>
    <row r="35" spans="1:1" ht="20.100000000000001" customHeight="1">
      <c r="A35" s="17" t="s">
        <v>107</v>
      </c>
    </row>
    <row r="36" spans="1:1" ht="20.100000000000001" customHeight="1">
      <c r="A36" s="15"/>
    </row>
    <row r="37" spans="1:1" ht="20.100000000000001" customHeight="1">
      <c r="A37" s="17" t="s">
        <v>108</v>
      </c>
    </row>
    <row r="38" spans="1:1" ht="20.100000000000001" customHeight="1">
      <c r="A38" s="15"/>
    </row>
    <row r="39" spans="1:1" ht="20.100000000000001" customHeight="1">
      <c r="A39" s="17" t="s">
        <v>109</v>
      </c>
    </row>
    <row r="40" spans="1:1" ht="20.100000000000001" customHeight="1">
      <c r="A40" s="15"/>
    </row>
    <row r="41" spans="1:1" ht="20.100000000000001" customHeight="1">
      <c r="A41" s="17" t="s">
        <v>110</v>
      </c>
    </row>
    <row r="42" spans="1:1" ht="20.100000000000001" customHeight="1">
      <c r="A42" s="15"/>
    </row>
    <row r="43" spans="1:1" ht="20.100000000000001" customHeight="1">
      <c r="A43" s="17" t="s">
        <v>111</v>
      </c>
    </row>
    <row r="44" spans="1:1" ht="20.100000000000001" customHeight="1">
      <c r="A44" s="15"/>
    </row>
    <row r="45" spans="1:1" ht="20.100000000000001" customHeight="1">
      <c r="A45" s="17" t="s">
        <v>112</v>
      </c>
    </row>
    <row r="46" spans="1:1" ht="20.100000000000001" customHeight="1">
      <c r="A46" s="15"/>
    </row>
    <row r="47" spans="1:1" ht="20.100000000000001" customHeight="1">
      <c r="A47" s="17" t="s">
        <v>113</v>
      </c>
    </row>
    <row r="48" spans="1:1" ht="20.100000000000001" customHeight="1">
      <c r="A48" s="15"/>
    </row>
    <row r="49" spans="1:1" ht="20.100000000000001" customHeight="1">
      <c r="A49" s="16" t="s">
        <v>114</v>
      </c>
    </row>
    <row r="50" spans="1:1" ht="20.100000000000001" customHeight="1">
      <c r="A50" s="15"/>
    </row>
    <row r="51" spans="1:1" ht="20.100000000000001" customHeight="1">
      <c r="A51" s="17" t="s">
        <v>115</v>
      </c>
    </row>
    <row r="52" spans="1:1" ht="20.100000000000001" customHeight="1">
      <c r="A52" s="15"/>
    </row>
    <row r="53" spans="1:1" ht="20.100000000000001" customHeight="1">
      <c r="A53" s="17" t="s">
        <v>116</v>
      </c>
    </row>
    <row r="54" spans="1:1" ht="20.100000000000001" customHeight="1">
      <c r="A54" s="15"/>
    </row>
    <row r="55" spans="1:1" ht="20.100000000000001" customHeight="1">
      <c r="A55" s="16" t="s">
        <v>117</v>
      </c>
    </row>
    <row r="56" spans="1:1" ht="20.100000000000001" customHeight="1">
      <c r="A56" s="15"/>
    </row>
    <row r="57" spans="1:1" ht="20.100000000000001" customHeight="1">
      <c r="A57" s="17" t="s">
        <v>118</v>
      </c>
    </row>
    <row r="58" spans="1:1" ht="20.100000000000001" customHeight="1">
      <c r="A58" s="15"/>
    </row>
    <row r="59" spans="1:1" ht="20.100000000000001" customHeight="1">
      <c r="A59" s="17" t="s">
        <v>119</v>
      </c>
    </row>
    <row r="60" spans="1:1" ht="20.100000000000001" customHeight="1">
      <c r="A60" s="15"/>
    </row>
    <row r="61" spans="1:1" ht="20.100000000000001" customHeight="1">
      <c r="A61" s="17" t="s">
        <v>120</v>
      </c>
    </row>
    <row r="62" spans="1:1" ht="20.100000000000001" customHeight="1">
      <c r="A62" s="15"/>
    </row>
    <row r="63" spans="1:1" ht="20.100000000000001" customHeight="1">
      <c r="A63" s="17" t="s">
        <v>121</v>
      </c>
    </row>
    <row r="64" spans="1:1" ht="20.100000000000001" customHeight="1">
      <c r="A64" s="15"/>
    </row>
    <row r="65" spans="1:1" ht="20.100000000000001" customHeight="1">
      <c r="A65" s="17" t="s">
        <v>122</v>
      </c>
    </row>
    <row r="66" spans="1:1" ht="20.100000000000001" customHeight="1">
      <c r="A66" s="15"/>
    </row>
    <row r="67" spans="1:1" ht="20.100000000000001" customHeight="1">
      <c r="A67" s="17" t="s">
        <v>123</v>
      </c>
    </row>
    <row r="68" spans="1:1" ht="20.100000000000001" customHeight="1">
      <c r="A68" s="15"/>
    </row>
    <row r="69" spans="1:1" ht="20.100000000000001" customHeight="1">
      <c r="A69" s="17" t="s">
        <v>124</v>
      </c>
    </row>
    <row r="70" spans="1:1" ht="20.100000000000001" customHeight="1">
      <c r="A70" s="15"/>
    </row>
    <row r="71" spans="1:1" ht="20.100000000000001" customHeight="1">
      <c r="A71" s="17" t="s">
        <v>125</v>
      </c>
    </row>
    <row r="72" spans="1:1" ht="20.100000000000001" customHeight="1">
      <c r="A72" s="15"/>
    </row>
    <row r="73" spans="1:1" ht="20.100000000000001" customHeight="1">
      <c r="A73" s="17" t="s">
        <v>126</v>
      </c>
    </row>
    <row r="74" spans="1:1" ht="20.100000000000001" customHeight="1">
      <c r="A74" s="15"/>
    </row>
    <row r="75" spans="1:1" ht="20.100000000000001" customHeight="1">
      <c r="A75" s="16" t="s">
        <v>127</v>
      </c>
    </row>
    <row r="76" spans="1:1" ht="20.100000000000001" customHeight="1">
      <c r="A76" s="15"/>
    </row>
    <row r="77" spans="1:1" ht="20.100000000000001" customHeight="1">
      <c r="A77" s="17" t="s">
        <v>128</v>
      </c>
    </row>
    <row r="78" spans="1:1" ht="20.100000000000001" customHeight="1">
      <c r="A78" s="15"/>
    </row>
    <row r="79" spans="1:1" ht="20.100000000000001" customHeight="1">
      <c r="A79" s="17" t="s">
        <v>129</v>
      </c>
    </row>
    <row r="80" spans="1:1" ht="20.100000000000001" customHeight="1">
      <c r="A80" s="15"/>
    </row>
    <row r="81" spans="1:1" ht="20.100000000000001" customHeight="1">
      <c r="A81" s="17" t="s">
        <v>130</v>
      </c>
    </row>
    <row r="82" spans="1:1" ht="20.100000000000001" customHeight="1">
      <c r="A82" s="15"/>
    </row>
    <row r="83" spans="1:1" ht="20.100000000000001" customHeight="1">
      <c r="A83" s="16" t="s">
        <v>131</v>
      </c>
    </row>
    <row r="84" spans="1:1" ht="20.100000000000001" customHeight="1">
      <c r="A84" s="15"/>
    </row>
    <row r="85" spans="1:1" ht="20.100000000000001" customHeight="1">
      <c r="A85" s="17" t="s">
        <v>132</v>
      </c>
    </row>
    <row r="86" spans="1:1" ht="20.100000000000001" customHeight="1">
      <c r="A86" s="15"/>
    </row>
    <row r="87" spans="1:1" ht="20.100000000000001" customHeight="1">
      <c r="A87" s="16" t="s">
        <v>133</v>
      </c>
    </row>
    <row r="88" spans="1:1" ht="20.100000000000001" customHeight="1">
      <c r="A88" s="15"/>
    </row>
    <row r="89" spans="1:1" ht="20.100000000000001" customHeight="1">
      <c r="A89" s="17" t="s">
        <v>134</v>
      </c>
    </row>
    <row r="90" spans="1:1" ht="20.100000000000001" customHeight="1">
      <c r="A90" s="15"/>
    </row>
    <row r="91" spans="1:1" ht="20.100000000000001" customHeight="1">
      <c r="A91" s="16" t="s">
        <v>135</v>
      </c>
    </row>
    <row r="92" spans="1:1" ht="20.100000000000001" customHeight="1">
      <c r="A92" s="15"/>
    </row>
    <row r="93" spans="1:1" ht="20.100000000000001" customHeight="1">
      <c r="A93" s="17" t="s">
        <v>136</v>
      </c>
    </row>
    <row r="94" spans="1:1" ht="20.100000000000001" customHeight="1">
      <c r="A94" s="15"/>
    </row>
    <row r="95" spans="1:1" ht="20.100000000000001" customHeight="1">
      <c r="A95" s="16" t="s">
        <v>137</v>
      </c>
    </row>
    <row r="96" spans="1:1" ht="20.100000000000001" customHeight="1">
      <c r="A96" s="15"/>
    </row>
    <row r="97" spans="1:1" ht="20.100000000000001" customHeight="1">
      <c r="A97" s="17" t="s">
        <v>138</v>
      </c>
    </row>
    <row r="98" spans="1:1" ht="20.100000000000001" customHeight="1">
      <c r="A98" s="15"/>
    </row>
    <row r="99" spans="1:1" ht="20.100000000000001" customHeight="1">
      <c r="A99" s="16" t="s">
        <v>139</v>
      </c>
    </row>
    <row r="100" spans="1:1" ht="20.100000000000001" customHeight="1">
      <c r="A100" s="15"/>
    </row>
    <row r="101" spans="1:1" ht="20.100000000000001" customHeight="1">
      <c r="A101" s="17" t="s">
        <v>140</v>
      </c>
    </row>
    <row r="102" spans="1:1" ht="20.100000000000001" customHeight="1">
      <c r="A102" s="15"/>
    </row>
    <row r="103" spans="1:1" ht="20.100000000000001" customHeight="1">
      <c r="A103" s="17" t="s">
        <v>141</v>
      </c>
    </row>
    <row r="104" spans="1:1" ht="20.100000000000001" customHeight="1">
      <c r="A104" s="15"/>
    </row>
    <row r="105" spans="1:1" ht="20.100000000000001" customHeight="1">
      <c r="A105" s="17" t="s">
        <v>142</v>
      </c>
    </row>
    <row r="106" spans="1:1" ht="20.100000000000001" customHeight="1">
      <c r="A106" s="15"/>
    </row>
    <row r="107" spans="1:1" ht="20.100000000000001" customHeight="1">
      <c r="A107" s="16" t="s">
        <v>143</v>
      </c>
    </row>
    <row r="108" spans="1:1" ht="20.100000000000001" customHeight="1">
      <c r="A108" s="15"/>
    </row>
    <row r="109" spans="1:1" ht="20.100000000000001" customHeight="1">
      <c r="A109" s="17" t="s">
        <v>144</v>
      </c>
    </row>
    <row r="110" spans="1:1" ht="20.100000000000001" customHeight="1">
      <c r="A110" s="15"/>
    </row>
    <row r="111" spans="1:1" ht="20.100000000000001" customHeight="1">
      <c r="A111" s="16" t="s">
        <v>145</v>
      </c>
    </row>
    <row r="112" spans="1:1" ht="20.100000000000001" customHeight="1">
      <c r="A112" s="15"/>
    </row>
    <row r="113" spans="1:1" ht="20.100000000000001" customHeight="1">
      <c r="A113" s="17" t="s">
        <v>146</v>
      </c>
    </row>
    <row r="114" spans="1:1" ht="20.100000000000001" customHeight="1">
      <c r="A114" s="15"/>
    </row>
    <row r="115" spans="1:1" ht="20.100000000000001" customHeight="1">
      <c r="A115" s="16" t="s">
        <v>147</v>
      </c>
    </row>
    <row r="116" spans="1:1" ht="20.100000000000001" customHeight="1">
      <c r="A116" s="15"/>
    </row>
    <row r="117" spans="1:1" ht="20.100000000000001" customHeight="1">
      <c r="A117" s="17" t="s">
        <v>148</v>
      </c>
    </row>
    <row r="118" spans="1:1" ht="20.100000000000001" customHeight="1">
      <c r="A118" s="15"/>
    </row>
    <row r="119" spans="1:1" ht="20.100000000000001" customHeight="1">
      <c r="A119" s="16" t="s">
        <v>149</v>
      </c>
    </row>
    <row r="120" spans="1:1" ht="20.100000000000001" customHeight="1">
      <c r="A120" s="15"/>
    </row>
    <row r="121" spans="1:1" ht="20.100000000000001" customHeight="1">
      <c r="A121" s="17" t="s">
        <v>150</v>
      </c>
    </row>
  </sheetData>
  <phoneticPr fontId="1" type="noConversion"/>
  <hyperlinks>
    <hyperlink ref="A3" r:id="rId1"/>
    <hyperlink ref="A5" r:id="rId2"/>
    <hyperlink ref="A9" r:id="rId3"/>
    <hyperlink ref="A13" r:id="rId4"/>
    <hyperlink ref="A15" r:id="rId5" display="http://hq.sinajs.cn/list=rt_hkCSCSHQ"/>
    <hyperlink ref="A19" r:id="rId6"/>
    <hyperlink ref="A21" r:id="rId7"/>
    <hyperlink ref="A23" r:id="rId8" location="恒生指数，恒生国企指数，恒生红筹指数"/>
    <hyperlink ref="A27" r:id="rId9"/>
    <hyperlink ref="A29" r:id="rId10"/>
    <hyperlink ref="A31" r:id="rId11"/>
    <hyperlink ref="A35" r:id="rId12"/>
    <hyperlink ref="A37" r:id="rId13" display="http://hq.sinajs.cn/list=gb_ixic"/>
    <hyperlink ref="A39" r:id="rId14"/>
    <hyperlink ref="A41" r:id="rId15"/>
    <hyperlink ref="A43" r:id="rId16" display="http://hq.sinajs.cn/list=int_ftse"/>
    <hyperlink ref="A45" r:id="rId17" display="http://hq.sinajs.cn/list=int_bloombergeuropean500"/>
    <hyperlink ref="A47" r:id="rId18"/>
    <hyperlink ref="A51" r:id="rId19"/>
    <hyperlink ref="A53" r:id="rId20" display="http://hq.sinajs.cn/list=DINIW"/>
    <hyperlink ref="A57" r:id="rId21"/>
    <hyperlink ref="A59" r:id="rId22"/>
    <hyperlink ref="A61" r:id="rId23" display="http://hq.sinajs.cn/list=hf_GC"/>
    <hyperlink ref="A63" r:id="rId24" display="http://hq.sinajs.cn/list=hf_SI"/>
    <hyperlink ref="A65" r:id="rId25" display="http://hq.sinajs.cn/list=hf_AUTD"/>
    <hyperlink ref="A67" r:id="rId26" display="http://hq.sinajs.cn/list=hf_AGTD"/>
    <hyperlink ref="A69" r:id="rId27" display="http://hq.sinajs.cn/list=AU0"/>
    <hyperlink ref="A71" r:id="rId28" display="http://hq.sinajs.cn/list=AG0"/>
    <hyperlink ref="A73" r:id="rId29" display="http://hq.sinajs.cn/list=hf_CL"/>
    <hyperlink ref="A77" r:id="rId30" display="http://hq.sinajs.cn/list=CFF_LIST"/>
    <hyperlink ref="A79" r:id="rId31" display="http://finance.sina.com.cn/iframe/futures_info_cff.js"/>
    <hyperlink ref="A81" r:id="rId32" display="http://hq.sinajs.cn/?list=CFF_RE_IF1705"/>
    <hyperlink ref="A85" r:id="rId33"/>
    <hyperlink ref="A89" r:id="rId34"/>
    <hyperlink ref="A93" r:id="rId35"/>
    <hyperlink ref="A97" r:id="rId36"/>
    <hyperlink ref="A101" r:id="rId37"/>
    <hyperlink ref="A103" r:id="rId38"/>
    <hyperlink ref="A105" r:id="rId39"/>
    <hyperlink ref="A109" r:id="rId40"/>
    <hyperlink ref="A113" r:id="rId41"/>
    <hyperlink ref="A117" r:id="rId42"/>
    <hyperlink ref="A121" r:id="rId43" display="http://vip.stock.finance.sina.com.cn/fund_center/api/jsonp.php/var companyList=/NetValue_Service.getAllCompany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E16" sqref="E16"/>
    </sheetView>
  </sheetViews>
  <sheetFormatPr defaultRowHeight="13.5"/>
  <cols>
    <col min="2" max="2" width="9.25" style="20" bestFit="1" customWidth="1"/>
  </cols>
  <sheetData>
    <row r="1" spans="1:7">
      <c r="A1" t="s">
        <v>154</v>
      </c>
      <c r="B1" s="20" t="s">
        <v>156</v>
      </c>
    </row>
    <row r="2" spans="1:7">
      <c r="A2" t="s">
        <v>155</v>
      </c>
      <c r="B2" s="20" t="s">
        <v>157</v>
      </c>
    </row>
    <row r="6" spans="1:7">
      <c r="E6" t="s">
        <v>158</v>
      </c>
      <c r="F6" t="s">
        <v>159</v>
      </c>
      <c r="G6" t="s">
        <v>160</v>
      </c>
    </row>
    <row r="7" spans="1:7">
      <c r="F7" t="s">
        <v>161</v>
      </c>
      <c r="G7" t="s">
        <v>162</v>
      </c>
    </row>
    <row r="8" spans="1:7">
      <c r="F8" t="s">
        <v>163</v>
      </c>
      <c r="G8" t="s">
        <v>164</v>
      </c>
    </row>
    <row r="10" spans="1:7">
      <c r="E10" t="s">
        <v>167</v>
      </c>
      <c r="F10" t="s">
        <v>165</v>
      </c>
    </row>
    <row r="11" spans="1:7">
      <c r="F11" t="s">
        <v>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19" sqref="B19"/>
    </sheetView>
  </sheetViews>
  <sheetFormatPr defaultRowHeight="13.5"/>
  <cols>
    <col min="1" max="1" width="21.125" customWidth="1"/>
    <col min="3" max="3" width="77.625" customWidth="1"/>
  </cols>
  <sheetData>
    <row r="1" spans="1:4">
      <c r="A1" t="s">
        <v>169</v>
      </c>
      <c r="C1" t="s">
        <v>170</v>
      </c>
    </row>
    <row r="3" spans="1:4">
      <c r="A3" t="s">
        <v>174</v>
      </c>
      <c r="C3" t="s">
        <v>175</v>
      </c>
    </row>
    <row r="5" spans="1:4">
      <c r="D5" t="s">
        <v>171</v>
      </c>
    </row>
    <row r="7" spans="1:4">
      <c r="A7" t="s">
        <v>176</v>
      </c>
      <c r="C7" t="s">
        <v>177</v>
      </c>
      <c r="D7" t="s">
        <v>172</v>
      </c>
    </row>
    <row r="8" spans="1:4">
      <c r="A8" t="s">
        <v>178</v>
      </c>
      <c r="C8" t="s">
        <v>179</v>
      </c>
      <c r="D8" t="s">
        <v>173</v>
      </c>
    </row>
    <row r="9" spans="1:4">
      <c r="A9" t="s">
        <v>180</v>
      </c>
      <c r="C9" t="s">
        <v>181</v>
      </c>
    </row>
    <row r="10" spans="1:4">
      <c r="C10" t="s">
        <v>182</v>
      </c>
    </row>
    <row r="11" spans="1:4">
      <c r="C11" t="s">
        <v>183</v>
      </c>
    </row>
    <row r="12" spans="1:4">
      <c r="A12" t="s">
        <v>186</v>
      </c>
      <c r="C12" t="s">
        <v>187</v>
      </c>
    </row>
    <row r="17" spans="1:2">
      <c r="A17" t="s">
        <v>220</v>
      </c>
      <c r="B17" t="s">
        <v>221</v>
      </c>
    </row>
    <row r="18" spans="1:2">
      <c r="B18" t="s">
        <v>222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0"/>
  <sheetViews>
    <sheetView workbookViewId="0">
      <selection activeCell="I24" sqref="I24"/>
    </sheetView>
  </sheetViews>
  <sheetFormatPr defaultRowHeight="13.5"/>
  <sheetData>
    <row r="1" spans="1:1" ht="15">
      <c r="A1" s="22" t="s">
        <v>188</v>
      </c>
    </row>
    <row r="2" spans="1:1" ht="15">
      <c r="A2" s="22" t="s">
        <v>189</v>
      </c>
    </row>
    <row r="3" spans="1:1" ht="15">
      <c r="A3" s="22" t="s">
        <v>190</v>
      </c>
    </row>
    <row r="4" spans="1:1" ht="15">
      <c r="A4" s="22" t="s">
        <v>191</v>
      </c>
    </row>
    <row r="5" spans="1:1" ht="15">
      <c r="A5" s="22" t="s">
        <v>192</v>
      </c>
    </row>
    <row r="6" spans="1:1" ht="15">
      <c r="A6" s="22" t="s">
        <v>193</v>
      </c>
    </row>
    <row r="7" spans="1:1" ht="15">
      <c r="A7" s="22" t="s">
        <v>194</v>
      </c>
    </row>
    <row r="8" spans="1:1" ht="15">
      <c r="A8" s="22" t="s">
        <v>195</v>
      </c>
    </row>
    <row r="9" spans="1:1" ht="15">
      <c r="A9" s="22" t="s">
        <v>196</v>
      </c>
    </row>
    <row r="10" spans="1:1" ht="15">
      <c r="A10" s="22" t="s">
        <v>197</v>
      </c>
    </row>
    <row r="11" spans="1:1" ht="15">
      <c r="A11" s="22" t="s">
        <v>198</v>
      </c>
    </row>
    <row r="12" spans="1:1" ht="15">
      <c r="A12" s="22" t="s">
        <v>199</v>
      </c>
    </row>
    <row r="13" spans="1:1" ht="15">
      <c r="A13" s="22" t="s">
        <v>200</v>
      </c>
    </row>
    <row r="14" spans="1:1" ht="15">
      <c r="A14" s="22" t="s">
        <v>201</v>
      </c>
    </row>
    <row r="15" spans="1:1" ht="15">
      <c r="A15" s="22" t="s">
        <v>202</v>
      </c>
    </row>
    <row r="16" spans="1:1" ht="15">
      <c r="A16" s="22" t="s">
        <v>203</v>
      </c>
    </row>
    <row r="17" spans="1:1" ht="15">
      <c r="A17" s="22" t="s">
        <v>204</v>
      </c>
    </row>
    <row r="18" spans="1:1" ht="15">
      <c r="A18" s="22" t="s">
        <v>205</v>
      </c>
    </row>
    <row r="19" spans="1:1" ht="15">
      <c r="A19" s="22" t="s">
        <v>206</v>
      </c>
    </row>
    <row r="20" spans="1:1" ht="15">
      <c r="A20" s="22" t="s">
        <v>207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A27" sqref="A27"/>
    </sheetView>
  </sheetViews>
  <sheetFormatPr defaultRowHeight="13.5"/>
  <sheetData>
    <row r="1" spans="1:4">
      <c r="A1" s="8" t="s">
        <v>239</v>
      </c>
    </row>
    <row r="2" spans="1:4">
      <c r="A2" t="s">
        <v>223</v>
      </c>
    </row>
    <row r="3" spans="1:4">
      <c r="A3" t="s">
        <v>224</v>
      </c>
    </row>
    <row r="4" spans="1:4">
      <c r="A4" t="s">
        <v>225</v>
      </c>
    </row>
    <row r="5" spans="1:4">
      <c r="A5" t="s">
        <v>226</v>
      </c>
    </row>
    <row r="6" spans="1:4">
      <c r="A6" t="s">
        <v>227</v>
      </c>
    </row>
    <row r="7" spans="1:4">
      <c r="A7" t="s">
        <v>228</v>
      </c>
    </row>
    <row r="8" spans="1:4">
      <c r="A8" t="s">
        <v>229</v>
      </c>
      <c r="C8" t="s">
        <v>238</v>
      </c>
    </row>
    <row r="9" spans="1:4">
      <c r="A9" t="s">
        <v>230</v>
      </c>
      <c r="C9" t="s">
        <v>231</v>
      </c>
    </row>
    <row r="10" spans="1:4">
      <c r="C10" t="s">
        <v>232</v>
      </c>
    </row>
    <row r="11" spans="1:4">
      <c r="C11" t="s">
        <v>233</v>
      </c>
    </row>
    <row r="12" spans="1:4">
      <c r="A12" s="8" t="s">
        <v>238</v>
      </c>
      <c r="C12" t="s">
        <v>234</v>
      </c>
    </row>
    <row r="13" spans="1:4">
      <c r="A13" t="s">
        <v>240</v>
      </c>
      <c r="C13" t="s">
        <v>235</v>
      </c>
    </row>
    <row r="14" spans="1:4">
      <c r="A14" t="s">
        <v>241</v>
      </c>
    </row>
    <row r="15" spans="1:4">
      <c r="A15" t="s">
        <v>242</v>
      </c>
      <c r="D15" t="s">
        <v>236</v>
      </c>
    </row>
    <row r="16" spans="1:4">
      <c r="A16" t="s">
        <v>243</v>
      </c>
      <c r="D16" t="s">
        <v>237</v>
      </c>
    </row>
    <row r="17" spans="1:1">
      <c r="A17" t="s">
        <v>227</v>
      </c>
    </row>
    <row r="18" spans="1:1">
      <c r="A18" t="s">
        <v>244</v>
      </c>
    </row>
    <row r="19" spans="1:1">
      <c r="A19" t="s">
        <v>245</v>
      </c>
    </row>
    <row r="20" spans="1:1">
      <c r="A20" t="s">
        <v>246</v>
      </c>
    </row>
    <row r="21" spans="1:1">
      <c r="A21" t="s">
        <v>247</v>
      </c>
    </row>
    <row r="22" spans="1:1">
      <c r="A22" t="s">
        <v>248</v>
      </c>
    </row>
    <row r="24" spans="1:1">
      <c r="A24" s="8" t="s">
        <v>249</v>
      </c>
    </row>
    <row r="25" spans="1:1">
      <c r="A25" t="s">
        <v>250</v>
      </c>
    </row>
    <row r="26" spans="1:1">
      <c r="A26" t="s">
        <v>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分时图</vt:lpstr>
      <vt:lpstr>2020-02</vt:lpstr>
      <vt:lpstr>2020-03</vt:lpstr>
      <vt:lpstr>新浪接口</vt:lpstr>
      <vt:lpstr>行业估值</vt:lpstr>
      <vt:lpstr>杂记</vt:lpstr>
      <vt:lpstr>各股市开盘时间</vt:lpstr>
      <vt:lpstr>影视传媒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2020-03-30T12:11:29Z</dcterms:modified>
</cp:coreProperties>
</file>