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yalcin/Documents/"/>
    </mc:Choice>
  </mc:AlternateContent>
  <xr:revisionPtr revIDLastSave="0" documentId="13_ncr:1_{ED571A53-A81B-AC47-938E-F6311CA48E70}" xr6:coauthVersionLast="47" xr6:coauthVersionMax="47" xr10:uidLastSave="{00000000-0000-0000-0000-000000000000}"/>
  <bookViews>
    <workbookView xWindow="360" yWindow="500" windowWidth="28040" windowHeight="16280" activeTab="1" xr2:uid="{21E583DA-B62F-2E41-A9D3-B46E8E81DCEF}"/>
  </bookViews>
  <sheets>
    <sheet name="Sheet1" sheetId="1" r:id="rId1"/>
    <sheet name="PORTFÖY" sheetId="2" r:id="rId2"/>
  </sheets>
  <definedNames>
    <definedName name="solver_adj" localSheetId="1" hidden="1">PORTFÖY!$U$6:$U$36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PORTFÖY!$P$29:$P$49</definedName>
    <definedName name="solver_lhs2" localSheetId="1" hidden="1">PORTFÖY!$P$53</definedName>
    <definedName name="solver_lhs3" localSheetId="1" hidden="1">PORTFÖY!$P$54</definedName>
    <definedName name="solver_lhs4" localSheetId="1" hidden="1">PORTFÖY!$P$7:$P$27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opt" localSheetId="1" hidden="1">PORTFÖY!$Q$2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2</definedName>
    <definedName name="solver_rel4" localSheetId="1" hidden="1">3</definedName>
    <definedName name="solver_rhs1" localSheetId="1" hidden="1">PORTFÖY!$R$29:$R$49</definedName>
    <definedName name="solver_rhs2" localSheetId="1" hidden="1">PORTFÖY!$R$53</definedName>
    <definedName name="solver_rhs3" localSheetId="1" hidden="1">PORTFÖY!$R$54</definedName>
    <definedName name="solver_rhs4" localSheetId="1" hidden="1">PORTFÖY!$R$7:$R$27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3" i="2" l="1"/>
  <c r="P54" i="2"/>
  <c r="P49" i="2" a="1"/>
  <c r="P49" i="2" s="1"/>
  <c r="P48" i="2" a="1"/>
  <c r="P48" i="2" s="1"/>
  <c r="P47" i="2" a="1"/>
  <c r="P47" i="2" s="1"/>
  <c r="P46" i="2" a="1"/>
  <c r="P46" i="2" s="1"/>
  <c r="P45" i="2" a="1"/>
  <c r="P45" i="2" s="1"/>
  <c r="P44" i="2" a="1"/>
  <c r="P44" i="2" s="1"/>
  <c r="P43" i="2" a="1"/>
  <c r="P43" i="2" s="1"/>
  <c r="P42" i="2" a="1"/>
  <c r="P42" i="2" s="1"/>
  <c r="P41" i="2" a="1"/>
  <c r="P41" i="2" s="1"/>
  <c r="P40" i="2" a="1"/>
  <c r="P40" i="2" s="1"/>
  <c r="P39" i="2" a="1"/>
  <c r="P39" i="2" s="1"/>
  <c r="P38" i="2" a="1"/>
  <c r="P38" i="2" s="1"/>
  <c r="P37" i="2" a="1"/>
  <c r="P37" i="2" s="1"/>
  <c r="P36" i="2" a="1"/>
  <c r="P36" i="2" s="1"/>
  <c r="P35" i="2" a="1"/>
  <c r="P35" i="2" s="1"/>
  <c r="P34" i="2" a="1"/>
  <c r="P34" i="2" s="1"/>
  <c r="P33" i="2" a="1"/>
  <c r="P33" i="2" s="1"/>
  <c r="P32" i="2" a="1"/>
  <c r="P32" i="2" s="1"/>
  <c r="P31" i="2" a="1"/>
  <c r="P31" i="2" s="1"/>
  <c r="P30" i="2" a="1"/>
  <c r="P30" i="2" s="1"/>
  <c r="P29" i="2" a="1"/>
  <c r="P29" i="2" s="1"/>
  <c r="P53" i="2" a="1"/>
  <c r="P53" i="2" s="1"/>
  <c r="P7" i="2" a="1"/>
  <c r="P7" i="2" s="1"/>
  <c r="P17" i="2" a="1"/>
  <c r="P17" i="2" s="1"/>
  <c r="P15" i="2" a="1"/>
  <c r="P15" i="2" s="1"/>
  <c r="P14" i="2" a="1"/>
  <c r="P14" i="2" s="1"/>
  <c r="P13" i="2" a="1"/>
  <c r="P13" i="2" s="1"/>
  <c r="P12" i="2" a="1"/>
  <c r="P12" i="2" s="1"/>
  <c r="P11" i="2" a="1"/>
  <c r="P11" i="2" s="1"/>
  <c r="P10" i="2" a="1"/>
  <c r="P10" i="2" s="1"/>
  <c r="P9" i="2" a="1"/>
  <c r="P9" i="2" s="1"/>
  <c r="P8" i="2" a="1"/>
  <c r="P8" i="2" s="1"/>
  <c r="P26" i="2" a="1"/>
  <c r="P26" i="2" s="1"/>
  <c r="P27" i="2" a="1"/>
  <c r="P27" i="2" s="1"/>
  <c r="P25" i="2" a="1"/>
  <c r="P25" i="2" s="1"/>
  <c r="P24" i="2" a="1"/>
  <c r="P24" i="2" s="1"/>
  <c r="P23" i="2" a="1"/>
  <c r="P23" i="2" s="1"/>
  <c r="P22" i="2" a="1"/>
  <c r="P22" i="2" s="1"/>
  <c r="P21" i="2" a="1"/>
  <c r="P21" i="2" s="1"/>
  <c r="P20" i="2" a="1"/>
  <c r="P20" i="2" s="1"/>
  <c r="P19" i="2" a="1"/>
  <c r="P19" i="2" s="1"/>
  <c r="P18" i="2" a="1"/>
  <c r="P18" i="2" s="1"/>
  <c r="P16" i="2" a="1"/>
  <c r="P16" i="2" s="1"/>
  <c r="Q2" i="2"/>
  <c r="B30" i="2"/>
  <c r="L28" i="2"/>
  <c r="F50" i="2"/>
  <c r="H50" i="2"/>
  <c r="J50" i="2"/>
  <c r="F49" i="2"/>
  <c r="G49" i="2"/>
  <c r="I49" i="2"/>
  <c r="F48" i="2"/>
  <c r="H48" i="2"/>
  <c r="C46" i="2"/>
  <c r="D46" i="2"/>
  <c r="F46" i="2"/>
  <c r="J46" i="2"/>
  <c r="K46" i="2"/>
  <c r="C45" i="2"/>
  <c r="I45" i="2"/>
  <c r="J45" i="2"/>
  <c r="K45" i="2"/>
  <c r="H44" i="2"/>
  <c r="I44" i="2"/>
  <c r="J44" i="2"/>
  <c r="C43" i="2"/>
  <c r="H43" i="2"/>
  <c r="I43" i="2"/>
  <c r="K43" i="2"/>
  <c r="F42" i="2"/>
  <c r="G42" i="2"/>
  <c r="H42" i="2"/>
  <c r="J42" i="2"/>
  <c r="F41" i="2"/>
  <c r="G41" i="2"/>
  <c r="I41" i="2"/>
  <c r="F40" i="2"/>
  <c r="H40" i="2"/>
  <c r="C38" i="2"/>
  <c r="D38" i="2"/>
  <c r="F38" i="2"/>
  <c r="J38" i="2"/>
  <c r="K38" i="2"/>
  <c r="C37" i="2"/>
  <c r="I37" i="2"/>
  <c r="J37" i="2"/>
  <c r="K37" i="2"/>
  <c r="H36" i="2"/>
  <c r="I36" i="2"/>
  <c r="J36" i="2"/>
  <c r="C35" i="2"/>
  <c r="H35" i="2"/>
  <c r="I35" i="2"/>
  <c r="K35" i="2"/>
  <c r="F34" i="2"/>
  <c r="G34" i="2"/>
  <c r="H34" i="2"/>
  <c r="J34" i="2"/>
  <c r="F33" i="2"/>
  <c r="G33" i="2"/>
  <c r="I33" i="2"/>
  <c r="F32" i="2"/>
  <c r="H32" i="2"/>
  <c r="B49" i="2"/>
  <c r="B41" i="2"/>
  <c r="B32" i="2"/>
  <c r="C25" i="2"/>
  <c r="C30" i="2" s="1"/>
  <c r="D25" i="2"/>
  <c r="D30" i="2" s="1"/>
  <c r="E25" i="2"/>
  <c r="E30" i="2" s="1"/>
  <c r="F25" i="2"/>
  <c r="F30" i="2" s="1"/>
  <c r="G25" i="2"/>
  <c r="G46" i="2" s="1"/>
  <c r="H25" i="2"/>
  <c r="H30" i="2" s="1"/>
  <c r="I25" i="2"/>
  <c r="I48" i="2" s="1"/>
  <c r="J25" i="2"/>
  <c r="J30" i="2" s="1"/>
  <c r="K25" i="2"/>
  <c r="K30" i="2" s="1"/>
  <c r="B25" i="2"/>
  <c r="B46" i="2" s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O33" i="1"/>
  <c r="P33" i="1"/>
  <c r="Q33" i="1"/>
  <c r="R33" i="1"/>
  <c r="S33" i="1"/>
  <c r="T33" i="1"/>
  <c r="U33" i="1"/>
  <c r="V33" i="1"/>
  <c r="N33" i="1"/>
  <c r="D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33" i="1"/>
  <c r="E33" i="1"/>
  <c r="F33" i="1"/>
  <c r="G33" i="1"/>
  <c r="H33" i="1"/>
  <c r="I33" i="1"/>
  <c r="J33" i="1"/>
  <c r="K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33" i="1"/>
  <c r="E31" i="2" l="1"/>
  <c r="E47" i="2"/>
  <c r="B50" i="2"/>
  <c r="B39" i="2"/>
  <c r="B47" i="2"/>
  <c r="G31" i="2"/>
  <c r="D36" i="2"/>
  <c r="E37" i="2"/>
  <c r="G39" i="2"/>
  <c r="D44" i="2"/>
  <c r="E45" i="2"/>
  <c r="G47" i="2"/>
  <c r="B31" i="2"/>
  <c r="B40" i="2"/>
  <c r="B48" i="2"/>
  <c r="F31" i="2"/>
  <c r="G32" i="2"/>
  <c r="H33" i="2"/>
  <c r="I34" i="2"/>
  <c r="J35" i="2"/>
  <c r="K36" i="2"/>
  <c r="C36" i="2"/>
  <c r="D37" i="2"/>
  <c r="E38" i="2"/>
  <c r="F39" i="2"/>
  <c r="G40" i="2"/>
  <c r="H41" i="2"/>
  <c r="I42" i="2"/>
  <c r="J43" i="2"/>
  <c r="K44" i="2"/>
  <c r="C44" i="2"/>
  <c r="D45" i="2"/>
  <c r="E46" i="2"/>
  <c r="F47" i="2"/>
  <c r="G48" i="2"/>
  <c r="H49" i="2"/>
  <c r="I50" i="2"/>
  <c r="E39" i="2"/>
  <c r="B33" i="2"/>
  <c r="E40" i="2"/>
  <c r="B43" i="2"/>
  <c r="E33" i="2"/>
  <c r="G43" i="2"/>
  <c r="I30" i="2"/>
  <c r="B36" i="2"/>
  <c r="B44" i="2"/>
  <c r="J31" i="2"/>
  <c r="K32" i="2"/>
  <c r="C32" i="2"/>
  <c r="D33" i="2"/>
  <c r="E34" i="2"/>
  <c r="F35" i="2"/>
  <c r="G36" i="2"/>
  <c r="H37" i="2"/>
  <c r="I38" i="2"/>
  <c r="J39" i="2"/>
  <c r="K40" i="2"/>
  <c r="C40" i="2"/>
  <c r="D41" i="2"/>
  <c r="E42" i="2"/>
  <c r="F43" i="2"/>
  <c r="G44" i="2"/>
  <c r="H45" i="2"/>
  <c r="I46" i="2"/>
  <c r="J47" i="2"/>
  <c r="K48" i="2"/>
  <c r="C48" i="2"/>
  <c r="D49" i="2"/>
  <c r="E50" i="2"/>
  <c r="B42" i="2"/>
  <c r="D31" i="2"/>
  <c r="E32" i="2"/>
  <c r="G50" i="2"/>
  <c r="B34" i="2"/>
  <c r="K31" i="2"/>
  <c r="C31" i="2"/>
  <c r="G35" i="2"/>
  <c r="K39" i="2"/>
  <c r="C39" i="2"/>
  <c r="D40" i="2"/>
  <c r="E41" i="2"/>
  <c r="K47" i="2"/>
  <c r="C47" i="2"/>
  <c r="D48" i="2"/>
  <c r="E49" i="2"/>
  <c r="G30" i="2"/>
  <c r="B37" i="2"/>
  <c r="B45" i="2"/>
  <c r="I31" i="2"/>
  <c r="J32" i="2"/>
  <c r="K33" i="2"/>
  <c r="C33" i="2"/>
  <c r="D34" i="2"/>
  <c r="E35" i="2"/>
  <c r="F36" i="2"/>
  <c r="G37" i="2"/>
  <c r="H38" i="2"/>
  <c r="I39" i="2"/>
  <c r="J40" i="2"/>
  <c r="K41" i="2"/>
  <c r="C41" i="2"/>
  <c r="D42" i="2"/>
  <c r="E43" i="2"/>
  <c r="F44" i="2"/>
  <c r="G45" i="2"/>
  <c r="H46" i="2"/>
  <c r="I47" i="2"/>
  <c r="J48" i="2"/>
  <c r="K49" i="2"/>
  <c r="C49" i="2"/>
  <c r="D50" i="2"/>
  <c r="D39" i="2"/>
  <c r="D47" i="2"/>
  <c r="E48" i="2"/>
  <c r="D32" i="2"/>
  <c r="B35" i="2"/>
  <c r="B38" i="2"/>
  <c r="H31" i="2"/>
  <c r="I32" i="2"/>
  <c r="J33" i="2"/>
  <c r="K34" i="2"/>
  <c r="C34" i="2"/>
  <c r="D35" i="2"/>
  <c r="E36" i="2"/>
  <c r="F37" i="2"/>
  <c r="G38" i="2"/>
  <c r="H39" i="2"/>
  <c r="I40" i="2"/>
  <c r="J41" i="2"/>
  <c r="K42" i="2"/>
  <c r="C42" i="2"/>
  <c r="D43" i="2"/>
  <c r="E44" i="2"/>
  <c r="F45" i="2"/>
  <c r="H47" i="2"/>
  <c r="J49" i="2"/>
  <c r="K50" i="2"/>
  <c r="C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<sst xmlns="http://schemas.openxmlformats.org/spreadsheetml/2006/main" count="125" uniqueCount="52">
  <si>
    <t>BTC</t>
  </si>
  <si>
    <t>ETH</t>
  </si>
  <si>
    <t>ADA</t>
  </si>
  <si>
    <t>LTC</t>
  </si>
  <si>
    <t>LINK</t>
  </si>
  <si>
    <t>MANA</t>
  </si>
  <si>
    <t>SOL</t>
  </si>
  <si>
    <t>DOT</t>
  </si>
  <si>
    <t>CHZ</t>
  </si>
  <si>
    <t>ATOM</t>
  </si>
  <si>
    <t>FİYATLAR</t>
  </si>
  <si>
    <t>ORANLAR</t>
  </si>
  <si>
    <t>ORT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</si>
  <si>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</si>
  <si>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</si>
  <si>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</si>
  <si>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</si>
  <si>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</si>
  <si>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</si>
  <si>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</si>
  <si>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</si>
  <si>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</si>
  <si>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</si>
  <si>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Sapmalar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</si>
  <si>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</si>
  <si>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</si>
  <si>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</si>
  <si>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</si>
  <si>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</si>
  <si>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</si>
  <si>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</si>
  <si>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</si>
  <si>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</si>
  <si>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</si>
  <si>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</si>
  <si>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</si>
  <si>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</si>
  <si>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</si>
  <si>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</si>
  <si>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</si>
  <si>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</si>
  <si>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</si>
  <si>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</si>
  <si>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</si>
  <si>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</si>
  <si>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KISITLAR</t>
  </si>
  <si>
    <t>&gt;=</t>
  </si>
  <si>
    <t>=</t>
  </si>
  <si>
    <t>Z</t>
  </si>
  <si>
    <t>20201101040- MARUF YALÇIN- PORTFÖY OPTİMİZASYONU</t>
  </si>
  <si>
    <t>BU SAYFADA FİYATLARI ORANA ÇEVİRME VE DÜZENLEME İŞLEMLERİ YAPILDI</t>
  </si>
  <si>
    <r>
      <rPr>
        <sz val="14"/>
        <color rgb="FFFFAF1B"/>
        <rFont val="Calibri (Body)"/>
      </rPr>
      <t>GETİRİ</t>
    </r>
    <r>
      <rPr>
        <sz val="12"/>
        <color rgb="FFFFAF1B"/>
        <rFont val="Calibri"/>
        <family val="2"/>
        <scheme val="minor"/>
      </rPr>
      <t xml:space="preserve"> </t>
    </r>
    <r>
      <rPr>
        <sz val="14"/>
        <color rgb="FFFFAF1B"/>
        <rFont val="Calibri (Body)"/>
      </rPr>
      <t>ORANLARI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</si>
</sst>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5"/>
      <color rgb="FFFF5F3E"/>
      <name val="Calibri (Body)"/>
    </font>
    <font>
      <sz val="12"/>
      <color theme="9" tint="-0.249977111117893"/>
      <name val="Calibri"/>
      <family val="2"/>
      <scheme val="minor"/>
    </font>
    <font>
      <sz val="14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4"/>
      <color rgb="FFFFAF1B"/>
      <name val="Calibri"/>
      <family val="2"/>
      <scheme val="minor"/>
    </font>
    <font>
      <sz val="12"/>
      <color rgb="FFFFAF1B"/>
      <name val="Calibri"/>
      <family val="2"/>
      <scheme val="minor"/>
    </font>
    <font>
      <sz val="14"/>
      <color rgb="FFFFAF1B"/>
      <name val="Calibri (Body)"/>
    </font>
    <font>
      <b/>
      <sz val="13"/>
      <color rgb="FFFFAF1B"/>
      <name val="Calibri"/>
      <family val="2"/>
      <scheme val="minor"/>
    </font>
    <font>
      <sz val="14"/>
      <color rgb="FFFFAF1B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 style="medium">
        <color rgb="FFBABABA"/>
      </right>
      <top style="medium">
        <color rgb="FFDADADA"/>
      </top>
      <bottom style="medium">
        <color rgb="FFBABABA"/>
      </bottom>
      <diagonal/>
    </border>
  </borders>
  <cellStyleXfs count="1">
    <xf numFmtId="0" fontId="0" fillId="0" borderId="0"/>
  </cellStyleXfs>
  <cellXfs count="40">
    <xf numFmtId="0" fontId="0" fillId="0" borderId="0" xfId="0"/>
    <xf numFmtId="4" fontId="0" fillId="0" borderId="0" xfId="0" applyNumberFormat="1"/>
    <xf numFmtId="14" fontId="1" fillId="0" borderId="1" xfId="0" applyNumberFormat="1" applyFont="1" applyBorder="1" applyAlignment="1">
      <alignment vertical="center"/>
    </xf>
    <xf numFmtId="4" fontId="0" fillId="0" borderId="2" xfId="0" applyNumberFormat="1" applyBorder="1" applyAlignment="1">
      <alignment vertical="center" wrapText="1"/>
    </xf>
    <xf numFmtId="14" fontId="1" fillId="0" borderId="3" xfId="0" applyNumberFormat="1" applyFont="1" applyBorder="1" applyAlignment="1">
      <alignment vertical="center"/>
    </xf>
    <xf numFmtId="4" fontId="0" fillId="0" borderId="4" xfId="0" applyNumberFormat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/>
    </xf>
    <xf numFmtId="4" fontId="3" fillId="2" borderId="4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0" fillId="0" borderId="7" xfId="0" applyNumberFormat="1" applyBorder="1" applyAlignment="1">
      <alignment vertical="center" wrapText="1"/>
    </xf>
    <xf numFmtId="4" fontId="0" fillId="0" borderId="8" xfId="0" applyNumberFormat="1" applyBorder="1" applyAlignment="1">
      <alignment vertical="center" wrapText="1"/>
    </xf>
    <xf numFmtId="4" fontId="3" fillId="2" borderId="8" xfId="0" applyNumberFormat="1" applyFont="1" applyFill="1" applyBorder="1" applyAlignment="1">
      <alignment vertical="center" wrapText="1"/>
    </xf>
    <xf numFmtId="14" fontId="0" fillId="0" borderId="3" xfId="0" applyNumberFormat="1" applyFont="1" applyBorder="1" applyAlignment="1">
      <alignment vertical="center"/>
    </xf>
    <xf numFmtId="4" fontId="0" fillId="0" borderId="4" xfId="0" applyNumberFormat="1" applyFont="1" applyBorder="1" applyAlignment="1">
      <alignment vertical="center" wrapText="1"/>
    </xf>
    <xf numFmtId="4" fontId="0" fillId="0" borderId="8" xfId="0" applyNumberFormat="1" applyFont="1" applyBorder="1" applyAlignment="1">
      <alignment vertical="center" wrapText="1"/>
    </xf>
    <xf numFmtId="14" fontId="0" fillId="0" borderId="5" xfId="0" applyNumberFormat="1" applyFont="1" applyBorder="1" applyAlignment="1">
      <alignment vertical="center"/>
    </xf>
    <xf numFmtId="4" fontId="0" fillId="0" borderId="6" xfId="0" applyNumberFormat="1" applyFont="1" applyBorder="1" applyAlignment="1">
      <alignment vertical="center" wrapText="1"/>
    </xf>
    <xf numFmtId="4" fontId="0" fillId="0" borderId="9" xfId="0" applyNumberFormat="1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14" fontId="0" fillId="3" borderId="0" xfId="0" applyNumberFormat="1" applyFill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1B"/>
      <color rgb="FFFF5F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0C28-7E95-E94F-8C92-408FD70DF9F9}">
  <dimension ref="A1:W54"/>
  <sheetViews>
    <sheetView zoomScale="90" workbookViewId="0">
      <selection activeCell="G6" sqref="G6"/>
    </sheetView>
  </sheetViews>
  <sheetFormatPr baseColWidth="10" defaultRowHeight="16" x14ac:dyDescent="0.2"/>
  <cols>
    <col min="11" max="11" width="9.6640625" customWidth="1"/>
  </cols>
  <sheetData>
    <row r="1" spans="1:22" ht="20" thickBot="1" x14ac:dyDescent="0.3">
      <c r="B1" s="9"/>
      <c r="C1" s="9"/>
      <c r="D1" s="9"/>
      <c r="E1" s="9"/>
      <c r="F1" s="9"/>
      <c r="G1" s="9"/>
      <c r="H1" s="9"/>
      <c r="I1" s="9"/>
      <c r="J1" s="9"/>
      <c r="K1" s="9"/>
      <c r="L1" s="24" t="s">
        <v>10</v>
      </c>
      <c r="M1" s="8" t="s">
        <v>0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5</v>
      </c>
      <c r="S1" s="8" t="s">
        <v>6</v>
      </c>
      <c r="T1" s="8" t="s">
        <v>7</v>
      </c>
      <c r="U1" s="8" t="s">
        <v>8</v>
      </c>
      <c r="V1" s="8" t="s">
        <v>9</v>
      </c>
    </row>
    <row r="2" spans="1:22" ht="17" thickBot="1" x14ac:dyDescent="0.25">
      <c r="A2" s="2"/>
      <c r="B2" s="3"/>
      <c r="L2" s="23">
        <v>44556</v>
      </c>
      <c r="M2" s="1">
        <v>50779.9</v>
      </c>
      <c r="N2" s="12">
        <v>4061.27</v>
      </c>
      <c r="O2">
        <v>1.4543999999999999</v>
      </c>
      <c r="P2">
        <v>155.80000000000001</v>
      </c>
      <c r="Q2">
        <v>22.97</v>
      </c>
      <c r="R2">
        <v>3.8569</v>
      </c>
      <c r="S2">
        <v>197.75399999999999</v>
      </c>
      <c r="T2" s="22">
        <v>31.312000000000001</v>
      </c>
      <c r="U2">
        <v>0.32969999999999999</v>
      </c>
      <c r="V2">
        <v>32.124400000000001</v>
      </c>
    </row>
    <row r="3" spans="1:22" ht="17" thickBot="1" x14ac:dyDescent="0.25">
      <c r="A3" s="4"/>
      <c r="B3" s="5"/>
      <c r="L3" s="23">
        <v>44557</v>
      </c>
      <c r="M3" s="1">
        <v>50678.2</v>
      </c>
      <c r="N3" s="11">
        <v>4036.24</v>
      </c>
      <c r="O3">
        <v>1.5139</v>
      </c>
      <c r="P3">
        <v>155.9</v>
      </c>
      <c r="Q3">
        <v>22.99</v>
      </c>
      <c r="R3">
        <v>3.7416</v>
      </c>
      <c r="S3">
        <v>195.64500000000001</v>
      </c>
      <c r="T3" s="20">
        <v>30.940999999999999</v>
      </c>
      <c r="U3">
        <v>0.33660000000000001</v>
      </c>
      <c r="V3">
        <v>29.690300000000001</v>
      </c>
    </row>
    <row r="4" spans="1:22" ht="17" thickBot="1" x14ac:dyDescent="0.25">
      <c r="A4" s="4"/>
      <c r="B4" s="5"/>
      <c r="L4" s="23">
        <v>44558</v>
      </c>
      <c r="M4" s="5">
        <v>47545.2</v>
      </c>
      <c r="N4" s="11">
        <v>3791.69</v>
      </c>
      <c r="O4">
        <v>1.3982000000000001</v>
      </c>
      <c r="P4">
        <v>145.69999999999999</v>
      </c>
      <c r="Q4">
        <v>20.34</v>
      </c>
      <c r="R4">
        <v>3.3408000000000002</v>
      </c>
      <c r="S4">
        <v>177.15100000000001</v>
      </c>
      <c r="T4" s="20">
        <v>27.821000000000002</v>
      </c>
      <c r="U4">
        <v>0.3034</v>
      </c>
      <c r="V4">
        <v>26.561499999999999</v>
      </c>
    </row>
    <row r="5" spans="1:22" ht="17" thickBot="1" x14ac:dyDescent="0.25">
      <c r="A5" s="4"/>
      <c r="B5" s="5"/>
      <c r="L5" s="23">
        <v>44559</v>
      </c>
      <c r="M5" s="5">
        <v>46461.7</v>
      </c>
      <c r="N5" s="11">
        <v>3627.93</v>
      </c>
      <c r="O5">
        <v>1.3304</v>
      </c>
      <c r="P5">
        <v>145.4</v>
      </c>
      <c r="Q5">
        <v>19.71</v>
      </c>
      <c r="R5">
        <v>3.2545000000000002</v>
      </c>
      <c r="S5">
        <v>170.626</v>
      </c>
      <c r="T5" s="20">
        <v>26.8</v>
      </c>
      <c r="U5">
        <v>0.28689999999999999</v>
      </c>
      <c r="V5">
        <v>27.9282</v>
      </c>
    </row>
    <row r="6" spans="1:22" ht="17" thickBot="1" x14ac:dyDescent="0.25">
      <c r="A6" s="4"/>
      <c r="B6" s="5"/>
      <c r="L6" s="23">
        <v>44560</v>
      </c>
      <c r="M6" s="5">
        <v>47123.3</v>
      </c>
      <c r="N6" s="11">
        <v>3709.57</v>
      </c>
      <c r="O6">
        <v>1.3589</v>
      </c>
      <c r="P6">
        <v>148</v>
      </c>
      <c r="Q6">
        <v>19.95</v>
      </c>
      <c r="R6">
        <v>3.2886000000000002</v>
      </c>
      <c r="S6">
        <v>172.482</v>
      </c>
      <c r="T6" s="20">
        <v>27.56</v>
      </c>
      <c r="U6">
        <v>0.2898</v>
      </c>
      <c r="V6">
        <v>30.1922</v>
      </c>
    </row>
    <row r="7" spans="1:22" ht="17" thickBot="1" x14ac:dyDescent="0.25">
      <c r="A7" s="4"/>
      <c r="B7" s="5"/>
      <c r="L7" s="23">
        <v>44561</v>
      </c>
      <c r="M7" s="5">
        <v>46219.5</v>
      </c>
      <c r="N7" s="11">
        <v>3677.85</v>
      </c>
      <c r="O7">
        <v>1.3089999999999999</v>
      </c>
      <c r="P7">
        <v>146.30000000000001</v>
      </c>
      <c r="Q7">
        <v>19.53</v>
      </c>
      <c r="R7">
        <v>3.2704</v>
      </c>
      <c r="S7">
        <v>169.98500000000001</v>
      </c>
      <c r="T7" s="20">
        <v>26.689</v>
      </c>
      <c r="U7">
        <v>0.28339999999999999</v>
      </c>
      <c r="V7">
        <v>32.438899999999997</v>
      </c>
    </row>
    <row r="8" spans="1:22" ht="17" thickBot="1" x14ac:dyDescent="0.25">
      <c r="A8" s="4"/>
      <c r="B8" s="5"/>
      <c r="L8" s="23">
        <v>44562</v>
      </c>
      <c r="M8" s="5">
        <v>47738</v>
      </c>
      <c r="N8" s="11">
        <v>3765.67</v>
      </c>
      <c r="O8">
        <v>1.3789</v>
      </c>
      <c r="P8">
        <v>150.80000000000001</v>
      </c>
      <c r="Q8">
        <v>20.75</v>
      </c>
      <c r="R8">
        <v>3.3472</v>
      </c>
      <c r="S8">
        <v>179.06800000000001</v>
      </c>
      <c r="T8" s="20">
        <v>28.59</v>
      </c>
      <c r="U8">
        <v>0.29499999999999998</v>
      </c>
      <c r="V8">
        <v>36.256500000000003</v>
      </c>
    </row>
    <row r="9" spans="1:22" ht="17" thickBot="1" x14ac:dyDescent="0.25">
      <c r="A9" s="4"/>
      <c r="B9" s="5"/>
      <c r="C9" t="s">
        <v>50</v>
      </c>
      <c r="L9" s="23">
        <v>44563</v>
      </c>
      <c r="M9" s="5">
        <v>47311.8</v>
      </c>
      <c r="N9" s="11">
        <v>3830.67</v>
      </c>
      <c r="O9">
        <v>1.3779999999999999</v>
      </c>
      <c r="P9">
        <v>151.19999999999999</v>
      </c>
      <c r="Q9">
        <v>21.89</v>
      </c>
      <c r="R9">
        <v>3.3384999999999998</v>
      </c>
      <c r="S9">
        <v>176.36699999999999</v>
      </c>
      <c r="T9" s="20">
        <v>29.681000000000001</v>
      </c>
      <c r="U9">
        <v>0.31159999999999999</v>
      </c>
      <c r="V9">
        <v>35.542200000000001</v>
      </c>
    </row>
    <row r="10" spans="1:22" ht="17" thickBot="1" x14ac:dyDescent="0.25">
      <c r="A10" s="4"/>
      <c r="B10" s="5"/>
      <c r="L10" s="23">
        <v>44564</v>
      </c>
      <c r="M10" s="5">
        <v>46430.2</v>
      </c>
      <c r="N10" s="11">
        <v>3764.24</v>
      </c>
      <c r="O10">
        <v>1.3190999999999999</v>
      </c>
      <c r="P10">
        <v>148.4</v>
      </c>
      <c r="Q10">
        <v>23.73</v>
      </c>
      <c r="R10">
        <v>3.2488000000000001</v>
      </c>
      <c r="S10">
        <v>170.03899999999999</v>
      </c>
      <c r="T10" s="20">
        <v>30.1</v>
      </c>
      <c r="U10">
        <v>0.30030000000000001</v>
      </c>
      <c r="V10">
        <v>39.222099999999998</v>
      </c>
    </row>
    <row r="11" spans="1:22" ht="17" thickBot="1" x14ac:dyDescent="0.25">
      <c r="A11" s="6"/>
      <c r="B11" s="7"/>
      <c r="L11" s="23">
        <v>44565</v>
      </c>
      <c r="M11" s="5">
        <v>45837.3</v>
      </c>
      <c r="N11" s="11">
        <v>3789.52</v>
      </c>
      <c r="O11">
        <v>1.3099000000000001</v>
      </c>
      <c r="P11">
        <v>146.6</v>
      </c>
      <c r="Q11">
        <v>23.45</v>
      </c>
      <c r="R11">
        <v>3.1753</v>
      </c>
      <c r="S11">
        <v>167.767</v>
      </c>
      <c r="T11" s="20">
        <v>28.69</v>
      </c>
      <c r="U11">
        <v>0.30280000000000001</v>
      </c>
      <c r="V11">
        <v>42.075000000000003</v>
      </c>
    </row>
    <row r="12" spans="1:22" ht="17" thickBot="1" x14ac:dyDescent="0.25">
      <c r="A12" s="4"/>
      <c r="B12" s="5"/>
      <c r="L12" s="23">
        <v>44566</v>
      </c>
      <c r="M12" s="5">
        <v>43425.9</v>
      </c>
      <c r="N12" s="11">
        <v>3535.86</v>
      </c>
      <c r="O12">
        <v>1.2292000000000001</v>
      </c>
      <c r="P12">
        <v>135.1</v>
      </c>
      <c r="Q12">
        <v>25.16</v>
      </c>
      <c r="R12">
        <v>2.9144999999999999</v>
      </c>
      <c r="S12">
        <v>154.54</v>
      </c>
      <c r="T12" s="20">
        <v>26.716999999999999</v>
      </c>
      <c r="U12">
        <v>0.27860000000000001</v>
      </c>
      <c r="V12">
        <v>38.591200000000001</v>
      </c>
    </row>
    <row r="13" spans="1:22" ht="17" thickBot="1" x14ac:dyDescent="0.25">
      <c r="A13" s="4"/>
      <c r="B13" s="5"/>
      <c r="L13" s="23">
        <v>44567</v>
      </c>
      <c r="M13" s="5">
        <v>43097.5</v>
      </c>
      <c r="N13" s="11">
        <v>3407.77</v>
      </c>
      <c r="O13">
        <v>1.2807999999999999</v>
      </c>
      <c r="P13">
        <v>136.1</v>
      </c>
      <c r="Q13">
        <v>25.39</v>
      </c>
      <c r="R13">
        <v>3.3883999999999999</v>
      </c>
      <c r="S13">
        <v>150.33600000000001</v>
      </c>
      <c r="T13" s="20">
        <v>26.747</v>
      </c>
      <c r="U13">
        <v>0.28149999999999997</v>
      </c>
      <c r="V13">
        <v>40.078400000000002</v>
      </c>
    </row>
    <row r="14" spans="1:22" ht="17" thickBot="1" x14ac:dyDescent="0.25">
      <c r="A14" s="4"/>
      <c r="B14" s="5"/>
      <c r="L14" s="23">
        <v>44568</v>
      </c>
      <c r="M14" s="7">
        <v>41546.699999999997</v>
      </c>
      <c r="N14" s="11">
        <v>3195.31</v>
      </c>
      <c r="O14">
        <v>1.2071000000000001</v>
      </c>
      <c r="P14">
        <v>131.30000000000001</v>
      </c>
      <c r="Q14">
        <v>25.91</v>
      </c>
      <c r="R14">
        <v>3.0556000000000001</v>
      </c>
      <c r="S14">
        <v>136.405</v>
      </c>
      <c r="T14" s="21">
        <v>24.831</v>
      </c>
      <c r="U14">
        <v>0.26369999999999999</v>
      </c>
      <c r="V14">
        <v>38.502699999999997</v>
      </c>
    </row>
    <row r="15" spans="1:22" ht="17" thickBot="1" x14ac:dyDescent="0.25">
      <c r="A15" s="4"/>
      <c r="B15" s="5"/>
      <c r="L15" s="23">
        <v>44569</v>
      </c>
      <c r="M15" s="5">
        <v>41672</v>
      </c>
      <c r="N15" s="11">
        <v>3080.02</v>
      </c>
      <c r="O15">
        <v>1.1812</v>
      </c>
      <c r="P15">
        <v>129.4</v>
      </c>
      <c r="Q15">
        <v>25.32</v>
      </c>
      <c r="R15">
        <v>2.9333</v>
      </c>
      <c r="S15">
        <v>142.03299999999999</v>
      </c>
      <c r="T15" s="20">
        <v>23.98</v>
      </c>
      <c r="U15">
        <v>0.25559999999999999</v>
      </c>
      <c r="V15">
        <v>35.852600000000002</v>
      </c>
    </row>
    <row r="16" spans="1:22" ht="17" thickBot="1" x14ac:dyDescent="0.25">
      <c r="A16" s="4"/>
      <c r="B16" s="5"/>
      <c r="L16" s="23">
        <v>44570</v>
      </c>
      <c r="M16" s="5">
        <v>41848.300000000003</v>
      </c>
      <c r="N16" s="11">
        <v>3150.3</v>
      </c>
      <c r="O16">
        <v>1.1692</v>
      </c>
      <c r="P16">
        <v>130.80000000000001</v>
      </c>
      <c r="Q16">
        <v>27.52</v>
      </c>
      <c r="R16">
        <v>2.9388999999999998</v>
      </c>
      <c r="S16">
        <v>140.755</v>
      </c>
      <c r="T16" s="20">
        <v>24.6</v>
      </c>
      <c r="U16">
        <v>0.26090000000000002</v>
      </c>
      <c r="V16">
        <v>34.984699999999997</v>
      </c>
    </row>
    <row r="17" spans="1:23" ht="17" thickBot="1" x14ac:dyDescent="0.25">
      <c r="A17" s="4"/>
      <c r="B17" s="5"/>
      <c r="L17" s="23">
        <v>44571</v>
      </c>
      <c r="M17" s="5">
        <v>41832.199999999997</v>
      </c>
      <c r="N17" s="11">
        <v>3085.43</v>
      </c>
      <c r="O17">
        <v>1.1240000000000001</v>
      </c>
      <c r="P17">
        <v>126.5</v>
      </c>
      <c r="Q17">
        <v>28.03</v>
      </c>
      <c r="R17">
        <v>2.8140000000000001</v>
      </c>
      <c r="S17">
        <v>135.964</v>
      </c>
      <c r="T17" s="20">
        <v>23.78</v>
      </c>
      <c r="U17">
        <v>0.25140000000000001</v>
      </c>
      <c r="V17">
        <v>37.916899999999998</v>
      </c>
    </row>
    <row r="18" spans="1:23" ht="17" thickBot="1" x14ac:dyDescent="0.25">
      <c r="A18" s="4"/>
      <c r="B18" s="5"/>
      <c r="L18" s="23">
        <v>44572</v>
      </c>
      <c r="M18" s="5">
        <v>42733.2</v>
      </c>
      <c r="N18" s="11">
        <v>3237.89</v>
      </c>
      <c r="O18">
        <v>1.1861999999999999</v>
      </c>
      <c r="P18">
        <v>131.6</v>
      </c>
      <c r="Q18">
        <v>26.6</v>
      </c>
      <c r="R18">
        <v>2.9245000000000001</v>
      </c>
      <c r="S18">
        <v>140.209</v>
      </c>
      <c r="T18" s="20">
        <v>25.550999999999998</v>
      </c>
      <c r="U18">
        <v>0.2636</v>
      </c>
      <c r="V18">
        <v>38.653100000000002</v>
      </c>
    </row>
    <row r="19" spans="1:23" ht="17" thickBot="1" x14ac:dyDescent="0.25">
      <c r="A19" s="4"/>
      <c r="B19" s="5"/>
      <c r="L19" s="23">
        <v>44573</v>
      </c>
      <c r="M19" s="5">
        <v>43901</v>
      </c>
      <c r="N19" s="11">
        <v>3370.89</v>
      </c>
      <c r="O19">
        <v>1.3057000000000001</v>
      </c>
      <c r="P19">
        <v>141.9</v>
      </c>
      <c r="Q19">
        <v>26.73</v>
      </c>
      <c r="R19">
        <v>3.0832000000000002</v>
      </c>
      <c r="S19">
        <v>151.43700000000001</v>
      </c>
      <c r="T19" s="20">
        <v>27.292000000000002</v>
      </c>
      <c r="U19">
        <v>0.27760000000000001</v>
      </c>
      <c r="V19">
        <v>40.197200000000002</v>
      </c>
    </row>
    <row r="20" spans="1:23" ht="17" thickBot="1" x14ac:dyDescent="0.25">
      <c r="A20" s="4"/>
      <c r="B20" s="5"/>
      <c r="L20" s="23">
        <v>44574</v>
      </c>
      <c r="M20" s="5">
        <v>42560</v>
      </c>
      <c r="N20" s="11">
        <v>3238.03</v>
      </c>
      <c r="O20">
        <v>1.2303999999999999</v>
      </c>
      <c r="P20">
        <v>136.69999999999999</v>
      </c>
      <c r="Q20">
        <v>24.83</v>
      </c>
      <c r="R20">
        <v>2.8946999999999998</v>
      </c>
      <c r="S20">
        <v>146.06100000000001</v>
      </c>
      <c r="T20" s="20">
        <v>25.77</v>
      </c>
      <c r="U20">
        <v>0.2636</v>
      </c>
      <c r="V20">
        <v>37.5672</v>
      </c>
    </row>
    <row r="21" spans="1:23" ht="17" thickBot="1" x14ac:dyDescent="0.25">
      <c r="A21" s="4"/>
      <c r="B21" s="5"/>
      <c r="L21" s="23">
        <v>44575</v>
      </c>
      <c r="M21" s="5">
        <v>43073.3</v>
      </c>
      <c r="N21" s="11">
        <v>3307.9</v>
      </c>
      <c r="O21">
        <v>1.2927</v>
      </c>
      <c r="P21">
        <v>144.69999999999999</v>
      </c>
      <c r="Q21">
        <v>25.73</v>
      </c>
      <c r="R21">
        <v>2.9575999999999998</v>
      </c>
      <c r="S21">
        <v>146.16200000000001</v>
      </c>
      <c r="T21" s="20">
        <v>27.731000000000002</v>
      </c>
      <c r="U21">
        <v>0.26669999999999999</v>
      </c>
      <c r="V21">
        <v>40.433399999999999</v>
      </c>
    </row>
    <row r="22" spans="1:23" ht="17" thickBot="1" x14ac:dyDescent="0.25">
      <c r="A22" s="4"/>
      <c r="B22" s="5"/>
      <c r="L22" s="23">
        <v>44576</v>
      </c>
      <c r="M22" s="5">
        <v>43097</v>
      </c>
      <c r="N22" s="11">
        <v>3327.74</v>
      </c>
      <c r="O22">
        <v>1.2922</v>
      </c>
      <c r="P22">
        <v>147.69999999999999</v>
      </c>
      <c r="Q22">
        <v>25.18</v>
      </c>
      <c r="R22">
        <v>2.9889999999999999</v>
      </c>
      <c r="S22">
        <v>147.67699999999999</v>
      </c>
      <c r="T22" s="20">
        <v>27.63</v>
      </c>
      <c r="U22">
        <v>0.26690000000000003</v>
      </c>
      <c r="V22">
        <v>39.136200000000002</v>
      </c>
    </row>
    <row r="23" spans="1:23" ht="17" thickBot="1" x14ac:dyDescent="0.25">
      <c r="A23" s="4"/>
      <c r="B23" s="5"/>
      <c r="L23" s="23">
        <v>44577</v>
      </c>
      <c r="M23" s="3">
        <v>43188.9</v>
      </c>
      <c r="N23" s="10">
        <v>3347.7</v>
      </c>
      <c r="O23">
        <v>1.2921</v>
      </c>
      <c r="P23">
        <v>146.4</v>
      </c>
      <c r="Q23">
        <v>25.66</v>
      </c>
      <c r="R23">
        <v>2.9889999999999999</v>
      </c>
      <c r="S23">
        <v>147.459</v>
      </c>
      <c r="T23" s="19">
        <v>27.72</v>
      </c>
      <c r="U23">
        <v>0.26939999999999997</v>
      </c>
      <c r="V23">
        <v>42.921599999999998</v>
      </c>
    </row>
    <row r="24" spans="1:23" ht="17" thickBot="1" x14ac:dyDescent="0.25">
      <c r="A24" s="13"/>
      <c r="B24" s="14"/>
      <c r="C24" s="15"/>
    </row>
    <row r="25" spans="1:23" ht="17" thickBot="1" x14ac:dyDescent="0.25">
      <c r="A25" s="13"/>
      <c r="B25" s="14"/>
      <c r="C25" s="15"/>
    </row>
    <row r="26" spans="1:23" ht="17" thickBot="1" x14ac:dyDescent="0.25">
      <c r="A26" s="13"/>
      <c r="B26" s="14"/>
      <c r="C26" s="15"/>
    </row>
    <row r="27" spans="1:23" ht="17" thickBot="1" x14ac:dyDescent="0.25">
      <c r="A27" s="13"/>
      <c r="B27" s="14"/>
      <c r="C27" s="15"/>
    </row>
    <row r="28" spans="1:23" ht="17" thickBot="1" x14ac:dyDescent="0.25">
      <c r="A28" s="13"/>
      <c r="B28" s="14"/>
      <c r="C28" s="15"/>
    </row>
    <row r="29" spans="1:23" ht="17" thickBot="1" x14ac:dyDescent="0.25">
      <c r="A29" s="16"/>
      <c r="B29" s="17"/>
      <c r="C29" s="18"/>
    </row>
    <row r="30" spans="1:23" ht="17" thickBot="1" x14ac:dyDescent="0.25"/>
    <row r="31" spans="1:23" ht="17" thickBot="1" x14ac:dyDescent="0.25">
      <c r="A31" s="2"/>
      <c r="L31" t="s">
        <v>11</v>
      </c>
    </row>
    <row r="32" spans="1:23" ht="20" thickBot="1" x14ac:dyDescent="0.25">
      <c r="A32" s="4"/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N32" s="8" t="s">
        <v>0</v>
      </c>
      <c r="O32" s="8" t="s">
        <v>1</v>
      </c>
      <c r="P32" s="8" t="s">
        <v>2</v>
      </c>
      <c r="Q32" s="8" t="s">
        <v>3</v>
      </c>
      <c r="R32" s="8" t="s">
        <v>4</v>
      </c>
      <c r="S32" s="8" t="s">
        <v>5</v>
      </c>
      <c r="T32" s="8" t="s">
        <v>6</v>
      </c>
      <c r="U32" s="8" t="s">
        <v>7</v>
      </c>
      <c r="V32" s="8" t="s">
        <v>8</v>
      </c>
      <c r="W32" s="8" t="s">
        <v>9</v>
      </c>
    </row>
    <row r="33" spans="1:23" ht="17" thickBot="1" x14ac:dyDescent="0.25">
      <c r="A33" s="4">
        <v>44557</v>
      </c>
      <c r="B33" s="1">
        <f>100*(M3-M2)/M2</f>
        <v>-0.20027609349369407</v>
      </c>
      <c r="C33" s="1">
        <f t="shared" ref="C33:K48" si="0">100*(N3-N2)/N2</f>
        <v>-0.61630967652976043</v>
      </c>
      <c r="D33" s="1">
        <f>100*(O3-O2)/O2</f>
        <v>4.0910341034103483</v>
      </c>
      <c r="E33" s="1">
        <f t="shared" si="0"/>
        <v>6.4184852374835885E-2</v>
      </c>
      <c r="F33" s="1">
        <f t="shared" si="0"/>
        <v>8.7070091423594148E-2</v>
      </c>
      <c r="G33" s="1">
        <f t="shared" si="0"/>
        <v>-2.9894474837304559</v>
      </c>
      <c r="H33" s="1">
        <f t="shared" si="0"/>
        <v>-1.066476531448153</v>
      </c>
      <c r="I33" s="1">
        <f t="shared" si="0"/>
        <v>-1.1848492590700122</v>
      </c>
      <c r="J33" s="1">
        <f t="shared" si="0"/>
        <v>2.0928116469517795</v>
      </c>
      <c r="K33" s="1">
        <f t="shared" si="0"/>
        <v>-7.5771064984871339</v>
      </c>
      <c r="M33" s="4">
        <v>44557</v>
      </c>
      <c r="N33">
        <f t="shared" ref="N33:W33" si="1">100*(M3-M2)/M2</f>
        <v>-0.20027609349369407</v>
      </c>
      <c r="O33">
        <f t="shared" si="1"/>
        <v>-0.61630967652976043</v>
      </c>
      <c r="P33">
        <f t="shared" si="1"/>
        <v>4.0910341034103483</v>
      </c>
      <c r="Q33">
        <f t="shared" si="1"/>
        <v>6.4184852374835885E-2</v>
      </c>
      <c r="R33">
        <f t="shared" si="1"/>
        <v>8.7070091423594148E-2</v>
      </c>
      <c r="S33">
        <f t="shared" si="1"/>
        <v>-2.9894474837304559</v>
      </c>
      <c r="T33">
        <f t="shared" si="1"/>
        <v>-1.066476531448153</v>
      </c>
      <c r="U33">
        <f t="shared" si="1"/>
        <v>-1.1848492590700122</v>
      </c>
      <c r="V33">
        <f t="shared" si="1"/>
        <v>2.0928116469517795</v>
      </c>
      <c r="W33">
        <f t="shared" si="1"/>
        <v>-7.5771064984871339</v>
      </c>
    </row>
    <row r="34" spans="1:23" ht="17" thickBot="1" x14ac:dyDescent="0.25">
      <c r="A34" s="4">
        <v>44558</v>
      </c>
      <c r="B34" s="1">
        <f t="shared" ref="B34:K53" si="2">100*(M4-M3)/M3</f>
        <v>-6.1821453800648012</v>
      </c>
      <c r="C34" s="1">
        <f t="shared" si="0"/>
        <v>-6.0588567577745556</v>
      </c>
      <c r="D34" s="1">
        <f t="shared" si="0"/>
        <v>-7.6425127155029999</v>
      </c>
      <c r="E34" s="1">
        <f t="shared" si="0"/>
        <v>-6.5426555484284901</v>
      </c>
      <c r="F34" s="1">
        <f t="shared" si="0"/>
        <v>-11.526750761200518</v>
      </c>
      <c r="G34" s="1">
        <f t="shared" si="0"/>
        <v>-10.711994868505448</v>
      </c>
      <c r="H34" s="1">
        <f t="shared" si="0"/>
        <v>-9.4528354928569609</v>
      </c>
      <c r="I34" s="1">
        <f t="shared" si="0"/>
        <v>-10.083707701754946</v>
      </c>
      <c r="J34" s="1">
        <f t="shared" si="0"/>
        <v>-9.8633392751039821</v>
      </c>
      <c r="K34" s="1">
        <f t="shared" si="0"/>
        <v>-10.538121878189179</v>
      </c>
      <c r="M34" s="4">
        <v>44558</v>
      </c>
      <c r="N34">
        <f t="shared" ref="N34:W34" si="3">100*(M4-M3)/M3</f>
        <v>-6.1821453800648012</v>
      </c>
      <c r="O34">
        <f t="shared" si="3"/>
        <v>-6.0588567577745556</v>
      </c>
      <c r="P34">
        <f t="shared" si="3"/>
        <v>-7.6425127155029999</v>
      </c>
      <c r="Q34">
        <f t="shared" si="3"/>
        <v>-6.5426555484284901</v>
      </c>
      <c r="R34">
        <f t="shared" si="3"/>
        <v>-11.526750761200518</v>
      </c>
      <c r="S34">
        <f t="shared" si="3"/>
        <v>-10.711994868505448</v>
      </c>
      <c r="T34">
        <f t="shared" si="3"/>
        <v>-9.4528354928569609</v>
      </c>
      <c r="U34">
        <f t="shared" si="3"/>
        <v>-10.083707701754946</v>
      </c>
      <c r="V34">
        <f t="shared" si="3"/>
        <v>-9.8633392751039821</v>
      </c>
      <c r="W34">
        <f t="shared" si="3"/>
        <v>-10.538121878189179</v>
      </c>
    </row>
    <row r="35" spans="1:23" ht="17" thickBot="1" x14ac:dyDescent="0.25">
      <c r="A35" s="4">
        <v>44559</v>
      </c>
      <c r="B35" s="1">
        <f t="shared" si="2"/>
        <v>-2.2788840934521257</v>
      </c>
      <c r="C35" s="1">
        <f t="shared" si="0"/>
        <v>-4.3189184769852025</v>
      </c>
      <c r="D35" s="1">
        <f t="shared" si="0"/>
        <v>-4.8490916893148386</v>
      </c>
      <c r="E35" s="1">
        <f t="shared" si="0"/>
        <v>-0.20590253946464171</v>
      </c>
      <c r="F35" s="1">
        <f t="shared" si="0"/>
        <v>-3.0973451327433579</v>
      </c>
      <c r="G35" s="1">
        <f t="shared" si="0"/>
        <v>-2.583213601532568</v>
      </c>
      <c r="H35" s="1">
        <f t="shared" si="0"/>
        <v>-3.68329842902383</v>
      </c>
      <c r="I35" s="1">
        <f t="shared" si="0"/>
        <v>-3.6698896517019546</v>
      </c>
      <c r="J35" s="1">
        <f t="shared" si="0"/>
        <v>-5.4383651944627598</v>
      </c>
      <c r="K35" s="1">
        <f t="shared" si="0"/>
        <v>5.1454172392372479</v>
      </c>
      <c r="M35" s="4">
        <v>44559</v>
      </c>
      <c r="N35">
        <f t="shared" ref="N35:W35" si="4">100*(M5-M4)/M4</f>
        <v>-2.2788840934521257</v>
      </c>
      <c r="O35">
        <f t="shared" si="4"/>
        <v>-4.3189184769852025</v>
      </c>
      <c r="P35">
        <f t="shared" si="4"/>
        <v>-4.8490916893148386</v>
      </c>
      <c r="Q35">
        <f t="shared" si="4"/>
        <v>-0.20590253946464171</v>
      </c>
      <c r="R35">
        <f t="shared" si="4"/>
        <v>-3.0973451327433579</v>
      </c>
      <c r="S35">
        <f t="shared" si="4"/>
        <v>-2.583213601532568</v>
      </c>
      <c r="T35">
        <f t="shared" si="4"/>
        <v>-3.68329842902383</v>
      </c>
      <c r="U35">
        <f t="shared" si="4"/>
        <v>-3.6698896517019546</v>
      </c>
      <c r="V35">
        <f t="shared" si="4"/>
        <v>-5.4383651944627598</v>
      </c>
      <c r="W35">
        <f t="shared" si="4"/>
        <v>5.1454172392372479</v>
      </c>
    </row>
    <row r="36" spans="1:23" ht="17" thickBot="1" x14ac:dyDescent="0.25">
      <c r="A36" s="4">
        <v>44560</v>
      </c>
      <c r="B36" s="1">
        <f t="shared" si="2"/>
        <v>1.4239685590497246</v>
      </c>
      <c r="C36" s="1">
        <f t="shared" si="0"/>
        <v>2.2503190524624328</v>
      </c>
      <c r="D36" s="1">
        <f t="shared" si="0"/>
        <v>2.1422128683102803</v>
      </c>
      <c r="E36" s="1">
        <f t="shared" si="0"/>
        <v>1.7881705639614816</v>
      </c>
      <c r="F36" s="1">
        <f t="shared" si="0"/>
        <v>1.2176560121765521</v>
      </c>
      <c r="G36" s="1">
        <f t="shared" si="0"/>
        <v>1.0477799969273318</v>
      </c>
      <c r="H36" s="1">
        <f t="shared" si="0"/>
        <v>1.0877591926201133</v>
      </c>
      <c r="I36" s="1">
        <f t="shared" si="0"/>
        <v>2.8358208955223807</v>
      </c>
      <c r="J36" s="1">
        <f t="shared" si="0"/>
        <v>1.0108051585918487</v>
      </c>
      <c r="K36" s="1">
        <f t="shared" si="0"/>
        <v>8.1065016721449972</v>
      </c>
      <c r="M36" s="4">
        <v>44560</v>
      </c>
      <c r="N36">
        <f t="shared" ref="N36:W36" si="5">100*(M6-M5)/M5</f>
        <v>1.4239685590497246</v>
      </c>
      <c r="O36">
        <f t="shared" si="5"/>
        <v>2.2503190524624328</v>
      </c>
      <c r="P36">
        <f t="shared" si="5"/>
        <v>2.1422128683102803</v>
      </c>
      <c r="Q36">
        <f t="shared" si="5"/>
        <v>1.7881705639614816</v>
      </c>
      <c r="R36">
        <f t="shared" si="5"/>
        <v>1.2176560121765521</v>
      </c>
      <c r="S36">
        <f t="shared" si="5"/>
        <v>1.0477799969273318</v>
      </c>
      <c r="T36">
        <f t="shared" si="5"/>
        <v>1.0877591926201133</v>
      </c>
      <c r="U36">
        <f t="shared" si="5"/>
        <v>2.8358208955223807</v>
      </c>
      <c r="V36">
        <f t="shared" si="5"/>
        <v>1.0108051585918487</v>
      </c>
      <c r="W36">
        <f t="shared" si="5"/>
        <v>8.1065016721449972</v>
      </c>
    </row>
    <row r="37" spans="1:23" ht="17" thickBot="1" x14ac:dyDescent="0.25">
      <c r="A37" s="4">
        <v>44561</v>
      </c>
      <c r="B37" s="1">
        <f t="shared" si="2"/>
        <v>-1.9179471726301063</v>
      </c>
      <c r="C37" s="1">
        <f t="shared" si="0"/>
        <v>-0.85508562987085435</v>
      </c>
      <c r="D37" s="1">
        <f t="shared" si="0"/>
        <v>-3.6720877180072158</v>
      </c>
      <c r="E37" s="1">
        <f t="shared" si="0"/>
        <v>-1.1486486486486409</v>
      </c>
      <c r="F37" s="1">
        <f t="shared" si="0"/>
        <v>-2.1052631578947278</v>
      </c>
      <c r="G37" s="1">
        <f t="shared" si="0"/>
        <v>-0.55342699020860597</v>
      </c>
      <c r="H37" s="1">
        <f t="shared" si="0"/>
        <v>-1.4476872949061268</v>
      </c>
      <c r="I37" s="1">
        <f t="shared" si="0"/>
        <v>-3.1603773584905612</v>
      </c>
      <c r="J37" s="1">
        <f t="shared" si="0"/>
        <v>-2.2084195997239533</v>
      </c>
      <c r="K37" s="1">
        <f t="shared" si="0"/>
        <v>7.441325905366277</v>
      </c>
      <c r="M37" s="4">
        <v>44561</v>
      </c>
      <c r="N37">
        <f t="shared" ref="N37:W37" si="6">100*(M7-M6)/M6</f>
        <v>-1.9179471726301063</v>
      </c>
      <c r="O37">
        <f t="shared" si="6"/>
        <v>-0.85508562987085435</v>
      </c>
      <c r="P37">
        <f t="shared" si="6"/>
        <v>-3.6720877180072158</v>
      </c>
      <c r="Q37">
        <f t="shared" si="6"/>
        <v>-1.1486486486486409</v>
      </c>
      <c r="R37">
        <f t="shared" si="6"/>
        <v>-2.1052631578947278</v>
      </c>
      <c r="S37">
        <f t="shared" si="6"/>
        <v>-0.55342699020860597</v>
      </c>
      <c r="T37">
        <f t="shared" si="6"/>
        <v>-1.4476872949061268</v>
      </c>
      <c r="U37">
        <f t="shared" si="6"/>
        <v>-3.1603773584905612</v>
      </c>
      <c r="V37">
        <f t="shared" si="6"/>
        <v>-2.2084195997239533</v>
      </c>
      <c r="W37">
        <f t="shared" si="6"/>
        <v>7.441325905366277</v>
      </c>
    </row>
    <row r="38" spans="1:23" ht="17" thickBot="1" x14ac:dyDescent="0.25">
      <c r="A38" s="4">
        <v>44562</v>
      </c>
      <c r="B38" s="1">
        <f t="shared" si="2"/>
        <v>3.2854098378390075</v>
      </c>
      <c r="C38" s="1">
        <f t="shared" si="0"/>
        <v>2.3878080944029847</v>
      </c>
      <c r="D38" s="1">
        <f t="shared" si="0"/>
        <v>5.339954163483581</v>
      </c>
      <c r="E38" s="1">
        <f t="shared" si="0"/>
        <v>3.0758714969241283</v>
      </c>
      <c r="F38" s="1">
        <f t="shared" si="0"/>
        <v>6.2467997951868854</v>
      </c>
      <c r="G38" s="1">
        <f t="shared" si="0"/>
        <v>2.3483365949119368</v>
      </c>
      <c r="H38" s="1">
        <f t="shared" si="0"/>
        <v>5.34341265405771</v>
      </c>
      <c r="I38" s="1">
        <f t="shared" si="0"/>
        <v>7.1227846678406825</v>
      </c>
      <c r="J38" s="1">
        <f t="shared" si="0"/>
        <v>4.093154551870148</v>
      </c>
      <c r="K38" s="1">
        <f t="shared" si="0"/>
        <v>11.768586481045924</v>
      </c>
      <c r="M38" s="4">
        <v>44562</v>
      </c>
      <c r="N38">
        <f t="shared" ref="N38:W38" si="7">100*(M8-M7)/M7</f>
        <v>3.2854098378390075</v>
      </c>
      <c r="O38">
        <f t="shared" si="7"/>
        <v>2.3878080944029847</v>
      </c>
      <c r="P38">
        <f t="shared" si="7"/>
        <v>5.339954163483581</v>
      </c>
      <c r="Q38">
        <f t="shared" si="7"/>
        <v>3.0758714969241283</v>
      </c>
      <c r="R38">
        <f t="shared" si="7"/>
        <v>6.2467997951868854</v>
      </c>
      <c r="S38">
        <f t="shared" si="7"/>
        <v>2.3483365949119368</v>
      </c>
      <c r="T38">
        <f t="shared" si="7"/>
        <v>5.34341265405771</v>
      </c>
      <c r="U38">
        <f t="shared" si="7"/>
        <v>7.1227846678406825</v>
      </c>
      <c r="V38">
        <f t="shared" si="7"/>
        <v>4.093154551870148</v>
      </c>
      <c r="W38">
        <f t="shared" si="7"/>
        <v>11.768586481045924</v>
      </c>
    </row>
    <row r="39" spans="1:23" ht="17" thickBot="1" x14ac:dyDescent="0.25">
      <c r="A39" s="4">
        <v>44563</v>
      </c>
      <c r="B39" s="1">
        <f t="shared" si="2"/>
        <v>-0.89278981105198607</v>
      </c>
      <c r="C39" s="1">
        <f t="shared" si="0"/>
        <v>1.7261204513406645</v>
      </c>
      <c r="D39" s="1">
        <f t="shared" si="0"/>
        <v>-6.5269417651760309E-2</v>
      </c>
      <c r="E39" s="1">
        <f t="shared" si="0"/>
        <v>0.26525198938990535</v>
      </c>
      <c r="F39" s="1">
        <f t="shared" si="0"/>
        <v>5.4939759036144604</v>
      </c>
      <c r="G39" s="1">
        <f t="shared" si="0"/>
        <v>-0.25991873804971771</v>
      </c>
      <c r="H39" s="1">
        <f t="shared" si="0"/>
        <v>-1.5083655371144045</v>
      </c>
      <c r="I39" s="1">
        <f t="shared" si="0"/>
        <v>3.8160195872682796</v>
      </c>
      <c r="J39" s="1">
        <f t="shared" si="0"/>
        <v>5.6271186440677985</v>
      </c>
      <c r="K39" s="1">
        <f t="shared" si="0"/>
        <v>-1.9701294940217655</v>
      </c>
      <c r="M39" s="4">
        <v>44563</v>
      </c>
      <c r="N39">
        <f t="shared" ref="N39:W39" si="8">100*(M9-M8)/M8</f>
        <v>-0.89278981105198607</v>
      </c>
      <c r="O39">
        <f t="shared" si="8"/>
        <v>1.7261204513406645</v>
      </c>
      <c r="P39">
        <f t="shared" si="8"/>
        <v>-6.5269417651760309E-2</v>
      </c>
      <c r="Q39">
        <f t="shared" si="8"/>
        <v>0.26525198938990535</v>
      </c>
      <c r="R39">
        <f t="shared" si="8"/>
        <v>5.4939759036144604</v>
      </c>
      <c r="S39">
        <f t="shared" si="8"/>
        <v>-0.25991873804971771</v>
      </c>
      <c r="T39">
        <f t="shared" si="8"/>
        <v>-1.5083655371144045</v>
      </c>
      <c r="U39">
        <f t="shared" si="8"/>
        <v>3.8160195872682796</v>
      </c>
      <c r="V39">
        <f t="shared" si="8"/>
        <v>5.6271186440677985</v>
      </c>
      <c r="W39">
        <f t="shared" si="8"/>
        <v>-1.9701294940217655</v>
      </c>
    </row>
    <row r="40" spans="1:23" ht="17" thickBot="1" x14ac:dyDescent="0.25">
      <c r="A40" s="4">
        <v>44564</v>
      </c>
      <c r="B40" s="1">
        <f t="shared" si="2"/>
        <v>-1.8633829192717373</v>
      </c>
      <c r="C40" s="1">
        <f t="shared" si="0"/>
        <v>-1.7341613869114356</v>
      </c>
      <c r="D40" s="1">
        <f t="shared" si="0"/>
        <v>-4.2743105950653089</v>
      </c>
      <c r="E40" s="1">
        <f t="shared" si="0"/>
        <v>-1.8518518518518408</v>
      </c>
      <c r="F40" s="1">
        <f t="shared" si="0"/>
        <v>8.405664687071722</v>
      </c>
      <c r="G40" s="1">
        <f t="shared" si="0"/>
        <v>-2.6868354051220509</v>
      </c>
      <c r="H40" s="1">
        <f t="shared" si="0"/>
        <v>-3.587972806704204</v>
      </c>
      <c r="I40" s="1">
        <f t="shared" si="0"/>
        <v>1.4116775041272209</v>
      </c>
      <c r="J40" s="1">
        <f t="shared" si="0"/>
        <v>-3.6264441591784267</v>
      </c>
      <c r="K40" s="1">
        <f t="shared" si="0"/>
        <v>10.353607823938857</v>
      </c>
      <c r="M40" s="4">
        <v>44564</v>
      </c>
      <c r="N40">
        <f t="shared" ref="N40:W40" si="9">100*(M10-M9)/M9</f>
        <v>-1.8633829192717373</v>
      </c>
      <c r="O40">
        <f t="shared" si="9"/>
        <v>-1.7341613869114356</v>
      </c>
      <c r="P40">
        <f t="shared" si="9"/>
        <v>-4.2743105950653089</v>
      </c>
      <c r="Q40">
        <f t="shared" si="9"/>
        <v>-1.8518518518518408</v>
      </c>
      <c r="R40">
        <f t="shared" si="9"/>
        <v>8.405664687071722</v>
      </c>
      <c r="S40">
        <f t="shared" si="9"/>
        <v>-2.6868354051220509</v>
      </c>
      <c r="T40">
        <f t="shared" si="9"/>
        <v>-3.587972806704204</v>
      </c>
      <c r="U40">
        <f t="shared" si="9"/>
        <v>1.4116775041272209</v>
      </c>
      <c r="V40">
        <f t="shared" si="9"/>
        <v>-3.6264441591784267</v>
      </c>
      <c r="W40">
        <f t="shared" si="9"/>
        <v>10.353607823938857</v>
      </c>
    </row>
    <row r="41" spans="1:23" ht="17" thickBot="1" x14ac:dyDescent="0.25">
      <c r="A41" s="4">
        <v>44565</v>
      </c>
      <c r="B41" s="1">
        <f t="shared" si="2"/>
        <v>-1.2769705924161305</v>
      </c>
      <c r="C41" s="1">
        <f t="shared" si="0"/>
        <v>0.67158310840967106</v>
      </c>
      <c r="D41" s="1">
        <f t="shared" si="0"/>
        <v>-0.69744522780682849</v>
      </c>
      <c r="E41" s="1">
        <f t="shared" si="0"/>
        <v>-1.2129380053908432</v>
      </c>
      <c r="F41" s="1">
        <f t="shared" si="0"/>
        <v>-1.1799410029498574</v>
      </c>
      <c r="G41" s="1">
        <f t="shared" si="0"/>
        <v>-2.2623737995567632</v>
      </c>
      <c r="H41" s="1">
        <f t="shared" si="0"/>
        <v>-1.3361640564811552</v>
      </c>
      <c r="I41" s="1">
        <f t="shared" si="0"/>
        <v>-4.6843853820598005</v>
      </c>
      <c r="J41" s="1">
        <f t="shared" si="0"/>
        <v>0.83250083250083318</v>
      </c>
      <c r="K41" s="1">
        <f t="shared" si="0"/>
        <v>7.2737053854842184</v>
      </c>
      <c r="M41" s="4">
        <v>44565</v>
      </c>
      <c r="N41">
        <f t="shared" ref="N41:W41" si="10">100*(M11-M10)/M10</f>
        <v>-1.2769705924161305</v>
      </c>
      <c r="O41">
        <f t="shared" si="10"/>
        <v>0.67158310840967106</v>
      </c>
      <c r="P41">
        <f t="shared" si="10"/>
        <v>-0.69744522780682849</v>
      </c>
      <c r="Q41">
        <f t="shared" si="10"/>
        <v>-1.2129380053908432</v>
      </c>
      <c r="R41">
        <f t="shared" si="10"/>
        <v>-1.1799410029498574</v>
      </c>
      <c r="S41">
        <f t="shared" si="10"/>
        <v>-2.2623737995567632</v>
      </c>
      <c r="T41">
        <f t="shared" si="10"/>
        <v>-1.3361640564811552</v>
      </c>
      <c r="U41">
        <f t="shared" si="10"/>
        <v>-4.6843853820598005</v>
      </c>
      <c r="V41">
        <f t="shared" si="10"/>
        <v>0.83250083250083318</v>
      </c>
      <c r="W41">
        <f t="shared" si="10"/>
        <v>7.2737053854842184</v>
      </c>
    </row>
    <row r="42" spans="1:23" ht="17" thickBot="1" x14ac:dyDescent="0.25">
      <c r="A42" s="4">
        <v>44566</v>
      </c>
      <c r="B42" s="1">
        <f t="shared" si="2"/>
        <v>-5.2607810669476631</v>
      </c>
      <c r="C42" s="1">
        <f t="shared" si="0"/>
        <v>-6.6937237433764665</v>
      </c>
      <c r="D42" s="1">
        <f t="shared" si="0"/>
        <v>-6.1607756317276126</v>
      </c>
      <c r="E42" s="1">
        <f t="shared" si="0"/>
        <v>-7.8444747612551167</v>
      </c>
      <c r="F42" s="1">
        <f t="shared" si="0"/>
        <v>7.2921108742004304</v>
      </c>
      <c r="G42" s="1">
        <f t="shared" si="0"/>
        <v>-8.2133971593235326</v>
      </c>
      <c r="H42" s="1">
        <f t="shared" si="0"/>
        <v>-7.8841488492969436</v>
      </c>
      <c r="I42" s="1">
        <f t="shared" si="0"/>
        <v>-6.8769606134541732</v>
      </c>
      <c r="J42" s="1">
        <f t="shared" si="0"/>
        <v>-7.9920739762219277</v>
      </c>
      <c r="K42" s="1">
        <f t="shared" si="0"/>
        <v>-8.2799762329174147</v>
      </c>
      <c r="M42" s="4">
        <v>44566</v>
      </c>
      <c r="N42">
        <f t="shared" ref="N42:W42" si="11">100*(M12-M11)/M11</f>
        <v>-5.2607810669476631</v>
      </c>
      <c r="O42">
        <f t="shared" si="11"/>
        <v>-6.6937237433764665</v>
      </c>
      <c r="P42">
        <f t="shared" si="11"/>
        <v>-6.1607756317276126</v>
      </c>
      <c r="Q42">
        <f t="shared" si="11"/>
        <v>-7.8444747612551167</v>
      </c>
      <c r="R42">
        <f t="shared" si="11"/>
        <v>7.2921108742004304</v>
      </c>
      <c r="S42">
        <f t="shared" si="11"/>
        <v>-8.2133971593235326</v>
      </c>
      <c r="T42">
        <f t="shared" si="11"/>
        <v>-7.8841488492969436</v>
      </c>
      <c r="U42">
        <f t="shared" si="11"/>
        <v>-6.8769606134541732</v>
      </c>
      <c r="V42">
        <f t="shared" si="11"/>
        <v>-7.9920739762219277</v>
      </c>
      <c r="W42">
        <f t="shared" si="11"/>
        <v>-8.2799762329174147</v>
      </c>
    </row>
    <row r="43" spans="1:23" ht="17" thickBot="1" x14ac:dyDescent="0.25">
      <c r="A43" s="4">
        <v>44567</v>
      </c>
      <c r="B43" s="1">
        <f t="shared" si="2"/>
        <v>-0.7562307286665364</v>
      </c>
      <c r="C43" s="1">
        <f t="shared" si="0"/>
        <v>-3.6225981797921905</v>
      </c>
      <c r="D43" s="1">
        <f t="shared" si="0"/>
        <v>4.1978522616335718</v>
      </c>
      <c r="E43" s="1">
        <f t="shared" si="0"/>
        <v>0.74019245003700962</v>
      </c>
      <c r="F43" s="1">
        <f t="shared" si="0"/>
        <v>0.91414944356120997</v>
      </c>
      <c r="G43" s="1">
        <f t="shared" si="0"/>
        <v>16.260078915765998</v>
      </c>
      <c r="H43" s="1">
        <f t="shared" si="0"/>
        <v>-2.7203313058107801</v>
      </c>
      <c r="I43" s="1">
        <f t="shared" si="0"/>
        <v>0.11228805629374981</v>
      </c>
      <c r="J43" s="1">
        <f t="shared" si="0"/>
        <v>1.040918880114845</v>
      </c>
      <c r="K43" s="1">
        <f t="shared" si="0"/>
        <v>3.853728311117564</v>
      </c>
      <c r="M43" s="4">
        <v>44567</v>
      </c>
      <c r="N43">
        <f t="shared" ref="N43:W43" si="12">100*(M13-M12)/M12</f>
        <v>-0.7562307286665364</v>
      </c>
      <c r="O43">
        <f t="shared" si="12"/>
        <v>-3.6225981797921905</v>
      </c>
      <c r="P43">
        <f t="shared" si="12"/>
        <v>4.1978522616335718</v>
      </c>
      <c r="Q43">
        <f t="shared" si="12"/>
        <v>0.74019245003700962</v>
      </c>
      <c r="R43">
        <f t="shared" si="12"/>
        <v>0.91414944356120997</v>
      </c>
      <c r="S43">
        <f t="shared" si="12"/>
        <v>16.260078915765998</v>
      </c>
      <c r="T43">
        <f t="shared" si="12"/>
        <v>-2.7203313058107801</v>
      </c>
      <c r="U43">
        <f t="shared" si="12"/>
        <v>0.11228805629374981</v>
      </c>
      <c r="V43">
        <f t="shared" si="12"/>
        <v>1.040918880114845</v>
      </c>
      <c r="W43">
        <f t="shared" si="12"/>
        <v>3.853728311117564</v>
      </c>
    </row>
    <row r="44" spans="1:23" ht="17" thickBot="1" x14ac:dyDescent="0.25">
      <c r="A44" s="4">
        <v>44568</v>
      </c>
      <c r="B44" s="1">
        <f t="shared" si="2"/>
        <v>-3.5983525726550329</v>
      </c>
      <c r="C44" s="1">
        <f t="shared" si="0"/>
        <v>-6.2345756902607876</v>
      </c>
      <c r="D44" s="1">
        <f t="shared" si="0"/>
        <v>-5.7542161149281608</v>
      </c>
      <c r="E44" s="1">
        <f t="shared" si="0"/>
        <v>-3.5268185157971956</v>
      </c>
      <c r="F44" s="1">
        <f t="shared" si="0"/>
        <v>2.0480504135486393</v>
      </c>
      <c r="G44" s="1">
        <f t="shared" si="0"/>
        <v>-9.8217447762955885</v>
      </c>
      <c r="H44" s="1">
        <f t="shared" si="0"/>
        <v>-9.2665762026394294</v>
      </c>
      <c r="I44" s="1">
        <f t="shared" si="0"/>
        <v>-7.1634201966575697</v>
      </c>
      <c r="J44" s="1">
        <f t="shared" si="0"/>
        <v>-6.3232682060390708</v>
      </c>
      <c r="K44" s="1">
        <f t="shared" si="0"/>
        <v>-3.9315441734201082</v>
      </c>
      <c r="M44" s="4">
        <v>44568</v>
      </c>
      <c r="N44">
        <f t="shared" ref="N44:W44" si="13">100*(M14-M13)/M13</f>
        <v>-3.5983525726550329</v>
      </c>
      <c r="O44">
        <f t="shared" si="13"/>
        <v>-6.2345756902607876</v>
      </c>
      <c r="P44">
        <f t="shared" si="13"/>
        <v>-5.7542161149281608</v>
      </c>
      <c r="Q44">
        <f t="shared" si="13"/>
        <v>-3.5268185157971956</v>
      </c>
      <c r="R44">
        <f t="shared" si="13"/>
        <v>2.0480504135486393</v>
      </c>
      <c r="S44">
        <f t="shared" si="13"/>
        <v>-9.8217447762955885</v>
      </c>
      <c r="T44">
        <f t="shared" si="13"/>
        <v>-9.2665762026394294</v>
      </c>
      <c r="U44">
        <f t="shared" si="13"/>
        <v>-7.1634201966575697</v>
      </c>
      <c r="V44">
        <f t="shared" si="13"/>
        <v>-6.3232682060390708</v>
      </c>
      <c r="W44">
        <f t="shared" si="13"/>
        <v>-3.9315441734201082</v>
      </c>
    </row>
    <row r="45" spans="1:23" ht="17" thickBot="1" x14ac:dyDescent="0.25">
      <c r="A45" s="4">
        <v>44569</v>
      </c>
      <c r="B45" s="1">
        <f t="shared" si="2"/>
        <v>0.30158833312875133</v>
      </c>
      <c r="C45" s="1">
        <f t="shared" si="0"/>
        <v>-3.6081006224748138</v>
      </c>
      <c r="D45" s="1">
        <f t="shared" si="0"/>
        <v>-2.1456383066854472</v>
      </c>
      <c r="E45" s="1">
        <f t="shared" si="0"/>
        <v>-1.4470677837014512</v>
      </c>
      <c r="F45" s="1">
        <f t="shared" si="0"/>
        <v>-2.2771130837514466</v>
      </c>
      <c r="G45" s="1">
        <f t="shared" si="0"/>
        <v>-4.002487236549289</v>
      </c>
      <c r="H45" s="1">
        <f t="shared" si="0"/>
        <v>4.1259484622997586</v>
      </c>
      <c r="I45" s="1">
        <f t="shared" si="0"/>
        <v>-3.4271676533365514</v>
      </c>
      <c r="J45" s="1">
        <f t="shared" si="0"/>
        <v>-3.0716723549488041</v>
      </c>
      <c r="K45" s="1">
        <f t="shared" si="0"/>
        <v>-6.8828939269193974</v>
      </c>
      <c r="M45" s="4">
        <v>44569</v>
      </c>
      <c r="N45">
        <f t="shared" ref="N45:W45" si="14">100*(M15-M14)/M14</f>
        <v>0.30158833312875133</v>
      </c>
      <c r="O45">
        <f t="shared" si="14"/>
        <v>-3.6081006224748138</v>
      </c>
      <c r="P45">
        <f t="shared" si="14"/>
        <v>-2.1456383066854472</v>
      </c>
      <c r="Q45">
        <f t="shared" si="14"/>
        <v>-1.4470677837014512</v>
      </c>
      <c r="R45">
        <f t="shared" si="14"/>
        <v>-2.2771130837514466</v>
      </c>
      <c r="S45">
        <f t="shared" si="14"/>
        <v>-4.002487236549289</v>
      </c>
      <c r="T45">
        <f t="shared" si="14"/>
        <v>4.1259484622997586</v>
      </c>
      <c r="U45">
        <f t="shared" si="14"/>
        <v>-3.4271676533365514</v>
      </c>
      <c r="V45">
        <f t="shared" si="14"/>
        <v>-3.0716723549488041</v>
      </c>
      <c r="W45">
        <f t="shared" si="14"/>
        <v>-6.8828939269193974</v>
      </c>
    </row>
    <row r="46" spans="1:23" ht="17" thickBot="1" x14ac:dyDescent="0.25">
      <c r="A46" s="4">
        <v>44570</v>
      </c>
      <c r="B46" s="1">
        <f t="shared" si="2"/>
        <v>0.42306584757151783</v>
      </c>
      <c r="C46" s="1">
        <f t="shared" si="0"/>
        <v>2.2818033649132214</v>
      </c>
      <c r="D46" s="1">
        <f t="shared" si="0"/>
        <v>-1.0159160176092119</v>
      </c>
      <c r="E46" s="1">
        <f t="shared" si="0"/>
        <v>1.0819165378670832</v>
      </c>
      <c r="F46" s="1">
        <f t="shared" si="0"/>
        <v>8.6887835703001564</v>
      </c>
      <c r="G46" s="1">
        <f t="shared" si="0"/>
        <v>0.19091126035522543</v>
      </c>
      <c r="H46" s="1">
        <f t="shared" si="0"/>
        <v>-0.89979089366555076</v>
      </c>
      <c r="I46" s="1">
        <f t="shared" si="0"/>
        <v>2.5854879065888281</v>
      </c>
      <c r="J46" s="1">
        <f t="shared" si="0"/>
        <v>2.0735524256651123</v>
      </c>
      <c r="K46" s="1">
        <f t="shared" si="0"/>
        <v>-2.4207449390002562</v>
      </c>
      <c r="M46" s="4">
        <v>44570</v>
      </c>
      <c r="N46">
        <f t="shared" ref="N46:W46" si="15">100*(M16-M15)/M15</f>
        <v>0.42306584757151783</v>
      </c>
      <c r="O46">
        <f t="shared" si="15"/>
        <v>2.2818033649132214</v>
      </c>
      <c r="P46">
        <f t="shared" si="15"/>
        <v>-1.0159160176092119</v>
      </c>
      <c r="Q46">
        <f t="shared" si="15"/>
        <v>1.0819165378670832</v>
      </c>
      <c r="R46">
        <f t="shared" si="15"/>
        <v>8.6887835703001564</v>
      </c>
      <c r="S46">
        <f t="shared" si="15"/>
        <v>0.19091126035522543</v>
      </c>
      <c r="T46">
        <f t="shared" si="15"/>
        <v>-0.89979089366555076</v>
      </c>
      <c r="U46">
        <f t="shared" si="15"/>
        <v>2.5854879065888281</v>
      </c>
      <c r="V46">
        <f t="shared" si="15"/>
        <v>2.0735524256651123</v>
      </c>
      <c r="W46">
        <f t="shared" si="15"/>
        <v>-2.4207449390002562</v>
      </c>
    </row>
    <row r="47" spans="1:23" ht="17" thickBot="1" x14ac:dyDescent="0.25">
      <c r="A47" s="4">
        <v>44571</v>
      </c>
      <c r="B47" s="1">
        <f t="shared" si="2"/>
        <v>-3.8472291586529969E-2</v>
      </c>
      <c r="C47" s="1">
        <f t="shared" si="0"/>
        <v>-2.0591689680348013</v>
      </c>
      <c r="D47" s="1">
        <f t="shared" si="0"/>
        <v>-3.8658912076633514</v>
      </c>
      <c r="E47" s="1">
        <f t="shared" si="0"/>
        <v>-3.287461773700314</v>
      </c>
      <c r="F47" s="1">
        <f t="shared" si="0"/>
        <v>1.8531976744186103</v>
      </c>
      <c r="G47" s="1">
        <f t="shared" si="0"/>
        <v>-4.2498894144067441</v>
      </c>
      <c r="H47" s="1">
        <f t="shared" si="0"/>
        <v>-3.4037867216084665</v>
      </c>
      <c r="I47" s="1">
        <f t="shared" si="0"/>
        <v>-3.3333333333333344</v>
      </c>
      <c r="J47" s="1">
        <f t="shared" si="0"/>
        <v>-3.6412418551169061</v>
      </c>
      <c r="K47" s="1">
        <f t="shared" si="0"/>
        <v>8.3813781453035237</v>
      </c>
      <c r="M47" s="4">
        <v>44571</v>
      </c>
      <c r="N47">
        <f t="shared" ref="N47:W47" si="16">100*(M17-M16)/M16</f>
        <v>-3.8472291586529969E-2</v>
      </c>
      <c r="O47">
        <f t="shared" si="16"/>
        <v>-2.0591689680348013</v>
      </c>
      <c r="P47">
        <f t="shared" si="16"/>
        <v>-3.8658912076633514</v>
      </c>
      <c r="Q47">
        <f t="shared" si="16"/>
        <v>-3.287461773700314</v>
      </c>
      <c r="R47">
        <f t="shared" si="16"/>
        <v>1.8531976744186103</v>
      </c>
      <c r="S47">
        <f t="shared" si="16"/>
        <v>-4.2498894144067441</v>
      </c>
      <c r="T47">
        <f t="shared" si="16"/>
        <v>-3.4037867216084665</v>
      </c>
      <c r="U47">
        <f t="shared" si="16"/>
        <v>-3.3333333333333344</v>
      </c>
      <c r="V47">
        <f t="shared" si="16"/>
        <v>-3.6412418551169061</v>
      </c>
      <c r="W47">
        <f t="shared" si="16"/>
        <v>8.3813781453035237</v>
      </c>
    </row>
    <row r="48" spans="1:23" ht="17" thickBot="1" x14ac:dyDescent="0.25">
      <c r="A48" s="4">
        <v>44572</v>
      </c>
      <c r="B48" s="1">
        <f t="shared" si="2"/>
        <v>2.1538432116886037</v>
      </c>
      <c r="C48" s="1">
        <f t="shared" si="0"/>
        <v>4.9412885724194053</v>
      </c>
      <c r="D48" s="1">
        <f t="shared" si="0"/>
        <v>5.5338078291814776</v>
      </c>
      <c r="E48" s="1">
        <f t="shared" si="0"/>
        <v>4.0316205533596792</v>
      </c>
      <c r="F48" s="1">
        <f t="shared" si="0"/>
        <v>-5.1016767748840515</v>
      </c>
      <c r="G48" s="1">
        <f t="shared" si="0"/>
        <v>3.9267945984363908</v>
      </c>
      <c r="H48" s="1">
        <f t="shared" si="0"/>
        <v>3.1221499808772943</v>
      </c>
      <c r="I48" s="1">
        <f t="shared" si="0"/>
        <v>7.4474348191757667</v>
      </c>
      <c r="J48" s="1">
        <f t="shared" si="0"/>
        <v>4.8528241845664235</v>
      </c>
      <c r="K48" s="1">
        <f t="shared" si="0"/>
        <v>1.9416144252299206</v>
      </c>
      <c r="M48" s="4">
        <v>44572</v>
      </c>
      <c r="N48">
        <f t="shared" ref="N48:W48" si="17">100*(M18-M17)/M17</f>
        <v>2.1538432116886037</v>
      </c>
      <c r="O48">
        <f t="shared" si="17"/>
        <v>4.9412885724194053</v>
      </c>
      <c r="P48">
        <f t="shared" si="17"/>
        <v>5.5338078291814776</v>
      </c>
      <c r="Q48">
        <f t="shared" si="17"/>
        <v>4.0316205533596792</v>
      </c>
      <c r="R48">
        <f t="shared" si="17"/>
        <v>-5.1016767748840515</v>
      </c>
      <c r="S48">
        <f t="shared" si="17"/>
        <v>3.9267945984363908</v>
      </c>
      <c r="T48">
        <f t="shared" si="17"/>
        <v>3.1221499808772943</v>
      </c>
      <c r="U48">
        <f t="shared" si="17"/>
        <v>7.4474348191757667</v>
      </c>
      <c r="V48">
        <f t="shared" si="17"/>
        <v>4.8528241845664235</v>
      </c>
      <c r="W48">
        <f t="shared" si="17"/>
        <v>1.9416144252299206</v>
      </c>
    </row>
    <row r="49" spans="1:23" ht="17" thickBot="1" x14ac:dyDescent="0.25">
      <c r="A49" s="4">
        <v>44573</v>
      </c>
      <c r="B49" s="1">
        <f t="shared" si="2"/>
        <v>2.7327698370353799</v>
      </c>
      <c r="C49" s="1">
        <f t="shared" si="2"/>
        <v>4.1076132913718499</v>
      </c>
      <c r="D49" s="1">
        <f t="shared" si="2"/>
        <v>10.074186477828375</v>
      </c>
      <c r="E49" s="1">
        <f t="shared" si="2"/>
        <v>7.8267477203647502</v>
      </c>
      <c r="F49" s="1">
        <f t="shared" si="2"/>
        <v>0.48872180451127445</v>
      </c>
      <c r="G49" s="1">
        <f t="shared" si="2"/>
        <v>5.4265686442126881</v>
      </c>
      <c r="H49" s="1">
        <f t="shared" si="2"/>
        <v>8.0080451326234474</v>
      </c>
      <c r="I49" s="1">
        <f t="shared" si="2"/>
        <v>6.81382333372472</v>
      </c>
      <c r="J49" s="1">
        <f t="shared" si="2"/>
        <v>5.3110773899848303</v>
      </c>
      <c r="K49" s="1">
        <f t="shared" si="2"/>
        <v>3.9947636800153163</v>
      </c>
      <c r="M49" s="4">
        <v>44573</v>
      </c>
      <c r="N49">
        <f t="shared" ref="N49:W49" si="18">100*(M19-M18)/M18</f>
        <v>2.7327698370353799</v>
      </c>
      <c r="O49">
        <f t="shared" si="18"/>
        <v>4.1076132913718499</v>
      </c>
      <c r="P49">
        <f t="shared" si="18"/>
        <v>10.074186477828375</v>
      </c>
      <c r="Q49">
        <f t="shared" si="18"/>
        <v>7.8267477203647502</v>
      </c>
      <c r="R49">
        <f t="shared" si="18"/>
        <v>0.48872180451127445</v>
      </c>
      <c r="S49">
        <f t="shared" si="18"/>
        <v>5.4265686442126881</v>
      </c>
      <c r="T49">
        <f t="shared" si="18"/>
        <v>8.0080451326234474</v>
      </c>
      <c r="U49">
        <f t="shared" si="18"/>
        <v>6.81382333372472</v>
      </c>
      <c r="V49">
        <f t="shared" si="18"/>
        <v>5.3110773899848303</v>
      </c>
      <c r="W49">
        <f t="shared" si="18"/>
        <v>3.9947636800153163</v>
      </c>
    </row>
    <row r="50" spans="1:23" ht="17" thickBot="1" x14ac:dyDescent="0.25">
      <c r="A50" s="4">
        <v>44574</v>
      </c>
      <c r="B50" s="1">
        <f t="shared" si="2"/>
        <v>-3.0546001230040316</v>
      </c>
      <c r="C50" s="1">
        <f t="shared" si="2"/>
        <v>-3.9413923325887135</v>
      </c>
      <c r="D50" s="1">
        <f t="shared" si="2"/>
        <v>-5.7670215210232163</v>
      </c>
      <c r="E50" s="1">
        <f t="shared" si="2"/>
        <v>-3.6645525017618161</v>
      </c>
      <c r="F50" s="1">
        <f t="shared" si="2"/>
        <v>-7.1081182192293388</v>
      </c>
      <c r="G50" s="1">
        <f t="shared" si="2"/>
        <v>-6.1137778930980904</v>
      </c>
      <c r="H50" s="1">
        <f t="shared" si="2"/>
        <v>-3.549991085401853</v>
      </c>
      <c r="I50" s="1">
        <f t="shared" si="2"/>
        <v>-5.5767257804484904</v>
      </c>
      <c r="J50" s="1">
        <f t="shared" si="2"/>
        <v>-5.0432276657060564</v>
      </c>
      <c r="K50" s="1">
        <f t="shared" si="2"/>
        <v>-6.5427442707452315</v>
      </c>
      <c r="M50" s="4">
        <v>44574</v>
      </c>
      <c r="N50">
        <f t="shared" ref="N50:W50" si="19">100*(M20-M19)/M19</f>
        <v>-3.0546001230040316</v>
      </c>
      <c r="O50">
        <f t="shared" si="19"/>
        <v>-3.9413923325887135</v>
      </c>
      <c r="P50">
        <f t="shared" si="19"/>
        <v>-5.7670215210232163</v>
      </c>
      <c r="Q50">
        <f t="shared" si="19"/>
        <v>-3.6645525017618161</v>
      </c>
      <c r="R50">
        <f t="shared" si="19"/>
        <v>-7.1081182192293388</v>
      </c>
      <c r="S50">
        <f t="shared" si="19"/>
        <v>-6.1137778930980904</v>
      </c>
      <c r="T50">
        <f t="shared" si="19"/>
        <v>-3.549991085401853</v>
      </c>
      <c r="U50">
        <f t="shared" si="19"/>
        <v>-5.5767257804484904</v>
      </c>
      <c r="V50">
        <f t="shared" si="19"/>
        <v>-5.0432276657060564</v>
      </c>
      <c r="W50">
        <f t="shared" si="19"/>
        <v>-6.5427442707452315</v>
      </c>
    </row>
    <row r="51" spans="1:23" ht="17" thickBot="1" x14ac:dyDescent="0.25">
      <c r="A51" s="4">
        <v>44575</v>
      </c>
      <c r="B51" s="1">
        <f t="shared" si="2"/>
        <v>1.2060620300751947</v>
      </c>
      <c r="C51" s="1">
        <f t="shared" si="2"/>
        <v>2.1577934731920299</v>
      </c>
      <c r="D51" s="1">
        <f t="shared" si="2"/>
        <v>5.0633940182054635</v>
      </c>
      <c r="E51" s="1">
        <f t="shared" si="2"/>
        <v>5.852231163130944</v>
      </c>
      <c r="F51" s="1">
        <f t="shared" si="2"/>
        <v>3.624647603705204</v>
      </c>
      <c r="G51" s="1">
        <f t="shared" si="2"/>
        <v>2.172936746467681</v>
      </c>
      <c r="H51" s="1">
        <f t="shared" si="2"/>
        <v>6.9149191091392698E-2</v>
      </c>
      <c r="I51" s="1">
        <f t="shared" si="2"/>
        <v>7.6096235933255798</v>
      </c>
      <c r="J51" s="1">
        <f t="shared" si="2"/>
        <v>1.1760242792109226</v>
      </c>
      <c r="K51" s="1">
        <f t="shared" si="2"/>
        <v>7.6295278860282343</v>
      </c>
      <c r="M51" s="4">
        <v>44575</v>
      </c>
      <c r="N51">
        <f t="shared" ref="N51:W51" si="20">100*(M21-M20)/M20</f>
        <v>1.2060620300751947</v>
      </c>
      <c r="O51">
        <f t="shared" si="20"/>
        <v>2.1577934731920299</v>
      </c>
      <c r="P51">
        <f t="shared" si="20"/>
        <v>5.0633940182054635</v>
      </c>
      <c r="Q51">
        <f t="shared" si="20"/>
        <v>5.852231163130944</v>
      </c>
      <c r="R51">
        <f t="shared" si="20"/>
        <v>3.624647603705204</v>
      </c>
      <c r="S51">
        <f t="shared" si="20"/>
        <v>2.172936746467681</v>
      </c>
      <c r="T51">
        <f t="shared" si="20"/>
        <v>6.9149191091392698E-2</v>
      </c>
      <c r="U51">
        <f t="shared" si="20"/>
        <v>7.6096235933255798</v>
      </c>
      <c r="V51">
        <f t="shared" si="20"/>
        <v>1.1760242792109226</v>
      </c>
      <c r="W51">
        <f t="shared" si="20"/>
        <v>7.6295278860282343</v>
      </c>
    </row>
    <row r="52" spans="1:23" ht="17" thickBot="1" x14ac:dyDescent="0.25">
      <c r="A52" s="4">
        <v>44576</v>
      </c>
      <c r="B52" s="1">
        <f t="shared" si="2"/>
        <v>5.5022484926850482E-2</v>
      </c>
      <c r="C52" s="1">
        <f t="shared" si="2"/>
        <v>0.59977629311646941</v>
      </c>
      <c r="D52" s="1">
        <f t="shared" si="2"/>
        <v>-3.8678734431805133E-2</v>
      </c>
      <c r="E52" s="1">
        <f t="shared" si="2"/>
        <v>2.073255010366275</v>
      </c>
      <c r="F52" s="1">
        <f t="shared" si="2"/>
        <v>-2.1375825884181916</v>
      </c>
      <c r="G52" s="1">
        <f t="shared" si="2"/>
        <v>1.0616716256424161</v>
      </c>
      <c r="H52" s="1">
        <f t="shared" si="2"/>
        <v>1.0365211204006419</v>
      </c>
      <c r="I52" s="1">
        <f t="shared" si="2"/>
        <v>-0.36421333525658156</v>
      </c>
      <c r="J52" s="1">
        <f t="shared" si="2"/>
        <v>7.4990626171741084E-2</v>
      </c>
      <c r="K52" s="1">
        <f t="shared" si="2"/>
        <v>-3.2082387333244213</v>
      </c>
      <c r="M52" s="4">
        <v>44576</v>
      </c>
      <c r="N52">
        <f t="shared" ref="N52:W52" si="21">100*(M22-M21)/M21</f>
        <v>5.5022484926850482E-2</v>
      </c>
      <c r="O52">
        <f t="shared" si="21"/>
        <v>0.59977629311646941</v>
      </c>
      <c r="P52">
        <f t="shared" si="21"/>
        <v>-3.8678734431805133E-2</v>
      </c>
      <c r="Q52">
        <f t="shared" si="21"/>
        <v>2.073255010366275</v>
      </c>
      <c r="R52">
        <f t="shared" si="21"/>
        <v>-2.1375825884181916</v>
      </c>
      <c r="S52">
        <f t="shared" si="21"/>
        <v>1.0616716256424161</v>
      </c>
      <c r="T52">
        <f t="shared" si="21"/>
        <v>1.0365211204006419</v>
      </c>
      <c r="U52">
        <f t="shared" si="21"/>
        <v>-0.36421333525658156</v>
      </c>
      <c r="V52">
        <f t="shared" si="21"/>
        <v>7.4990626171741084E-2</v>
      </c>
      <c r="W52">
        <f t="shared" si="21"/>
        <v>-3.2082387333244213</v>
      </c>
    </row>
    <row r="53" spans="1:23" ht="17" thickBot="1" x14ac:dyDescent="0.25">
      <c r="A53" s="4">
        <v>44577</v>
      </c>
      <c r="B53" s="1">
        <f t="shared" si="2"/>
        <v>0.21323990068914647</v>
      </c>
      <c r="C53" s="1">
        <f t="shared" si="2"/>
        <v>0.59980647526549669</v>
      </c>
      <c r="D53" s="1">
        <f t="shared" si="2"/>
        <v>-7.7387401331054781E-3</v>
      </c>
      <c r="E53" s="1">
        <f t="shared" si="2"/>
        <v>-0.88016249153688764</v>
      </c>
      <c r="F53" s="1">
        <f t="shared" si="2"/>
        <v>1.9062748212867373</v>
      </c>
      <c r="G53" s="1">
        <f t="shared" si="2"/>
        <v>0</v>
      </c>
      <c r="H53" s="1">
        <f t="shared" si="2"/>
        <v>-0.14761946680931312</v>
      </c>
      <c r="I53" s="1">
        <f t="shared" si="2"/>
        <v>0.32573289902280078</v>
      </c>
      <c r="J53" s="1">
        <f t="shared" si="2"/>
        <v>0.93668040464591473</v>
      </c>
      <c r="K53" s="1">
        <f t="shared" si="2"/>
        <v>9.6723749367593062</v>
      </c>
      <c r="M53" s="4">
        <v>44577</v>
      </c>
      <c r="N53">
        <f t="shared" ref="N53:W53" si="22">100*(M23-M22)/M22</f>
        <v>0.21323990068914647</v>
      </c>
      <c r="O53">
        <f t="shared" si="22"/>
        <v>0.59980647526549669</v>
      </c>
      <c r="P53">
        <f t="shared" si="22"/>
        <v>-7.7387401331054781E-3</v>
      </c>
      <c r="Q53">
        <f t="shared" si="22"/>
        <v>-0.88016249153688764</v>
      </c>
      <c r="R53">
        <f t="shared" si="22"/>
        <v>1.9062748212867373</v>
      </c>
      <c r="S53">
        <f t="shared" si="22"/>
        <v>0</v>
      </c>
      <c r="T53">
        <f t="shared" si="22"/>
        <v>-0.14761946680931312</v>
      </c>
      <c r="U53">
        <f t="shared" si="22"/>
        <v>0.32573289902280078</v>
      </c>
      <c r="V53">
        <f t="shared" si="22"/>
        <v>0.93668040464591473</v>
      </c>
      <c r="W53">
        <f t="shared" si="22"/>
        <v>9.6723749367593062</v>
      </c>
    </row>
    <row r="54" spans="1:23" x14ac:dyDescent="0.2">
      <c r="A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532-E911-1B4D-BCC3-E1D6F1BEC08A}">
  <dimension ref="A1:V54"/>
  <sheetViews>
    <sheetView tabSelected="1" zoomScale="84" workbookViewId="0">
      <selection activeCell="M3" sqref="M3"/>
    </sheetView>
  </sheetViews>
  <sheetFormatPr baseColWidth="10" defaultRowHeight="16" x14ac:dyDescent="0.2"/>
  <cols>
    <col min="1" max="1" width="19.83203125" customWidth="1"/>
    <col min="2" max="2" width="11.83203125" customWidth="1"/>
    <col min="3" max="8" width="11.6640625" customWidth="1"/>
    <col min="9" max="9" width="11.83203125" customWidth="1"/>
    <col min="10" max="10" width="11.6640625" customWidth="1"/>
    <col min="11" max="11" width="11.83203125" customWidth="1"/>
    <col min="12" max="12" width="11" bestFit="1" customWidth="1"/>
    <col min="14" max="14" width="8.6640625" customWidth="1"/>
    <col min="15" max="15" width="13.6640625" customWidth="1"/>
    <col min="16" max="16" width="13.1640625" customWidth="1"/>
    <col min="17" max="17" width="12" customWidth="1"/>
    <col min="18" max="18" width="8.33203125" customWidth="1"/>
    <col min="19" max="19" width="9.1640625" customWidth="1"/>
    <col min="20" max="20" width="8.6640625" customWidth="1"/>
    <col min="21" max="21" width="13" customWidth="1"/>
  </cols>
  <sheetData>
    <row r="1" spans="1:22" ht="20" thickBot="1" x14ac:dyDescent="0.3">
      <c r="A1" s="35" t="s">
        <v>51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</row>
    <row r="2" spans="1:22" ht="21" thickBot="1" x14ac:dyDescent="0.3">
      <c r="A2" s="38">
        <v>44557</v>
      </c>
      <c r="B2" s="25">
        <v>-0.20027609349369407</v>
      </c>
      <c r="C2" s="25">
        <v>-0.61630967652976043</v>
      </c>
      <c r="D2" s="25">
        <v>4.0910341034103483</v>
      </c>
      <c r="E2" s="25">
        <v>6.4184852374835885E-2</v>
      </c>
      <c r="F2" s="25">
        <v>8.7070091423594148E-2</v>
      </c>
      <c r="G2" s="25">
        <v>-2.9894474837304559</v>
      </c>
      <c r="H2" s="25">
        <v>-1.066476531448153</v>
      </c>
      <c r="I2" s="25">
        <v>-1.1848492590700122</v>
      </c>
      <c r="J2" s="25">
        <v>2.0928116469517795</v>
      </c>
      <c r="K2" s="25">
        <v>-7.5771064984871339</v>
      </c>
      <c r="P2" s="32" t="s">
        <v>48</v>
      </c>
      <c r="Q2" s="33">
        <f>SUM(U16:U36)/21</f>
        <v>2125.3524205479266</v>
      </c>
      <c r="V2" s="30" t="s">
        <v>49</v>
      </c>
    </row>
    <row r="3" spans="1:22" ht="18" thickBot="1" x14ac:dyDescent="0.25">
      <c r="A3" s="38">
        <v>44558</v>
      </c>
      <c r="B3" s="25">
        <v>-6.1821453800648012</v>
      </c>
      <c r="C3" s="25">
        <v>-6.0588567577745556</v>
      </c>
      <c r="D3" s="25">
        <v>-7.6425127155029999</v>
      </c>
      <c r="E3" s="25">
        <v>-6.5426555484284901</v>
      </c>
      <c r="F3" s="25">
        <v>-11.526750761200518</v>
      </c>
      <c r="G3" s="25">
        <v>-10.711994868505448</v>
      </c>
      <c r="H3" s="25">
        <v>-9.4528354928569609</v>
      </c>
      <c r="I3" s="25">
        <v>-10.083707701754946</v>
      </c>
      <c r="J3" s="25">
        <v>-9.8633392751039821</v>
      </c>
      <c r="K3" s="25">
        <v>-10.538121878189179</v>
      </c>
    </row>
    <row r="4" spans="1:22" ht="18" thickBot="1" x14ac:dyDescent="0.25">
      <c r="A4" s="38">
        <v>44559</v>
      </c>
      <c r="B4" s="25">
        <v>-2.2788840934521257</v>
      </c>
      <c r="C4" s="25">
        <v>-4.3189184769852025</v>
      </c>
      <c r="D4" s="25">
        <v>-4.8490916893148386</v>
      </c>
      <c r="E4" s="25">
        <v>-0.20590253946464171</v>
      </c>
      <c r="F4" s="25">
        <v>-3.0973451327433579</v>
      </c>
      <c r="G4" s="25">
        <v>-2.583213601532568</v>
      </c>
      <c r="H4" s="25">
        <v>-3.68329842902383</v>
      </c>
      <c r="I4" s="25">
        <v>-3.6698896517019546</v>
      </c>
      <c r="J4" s="25">
        <v>-5.4383651944627598</v>
      </c>
      <c r="K4" s="25">
        <v>5.1454172392372479</v>
      </c>
    </row>
    <row r="5" spans="1:22" ht="18" thickBot="1" x14ac:dyDescent="0.25">
      <c r="A5" s="38">
        <v>44560</v>
      </c>
      <c r="B5" s="25">
        <v>1.4239685590497246</v>
      </c>
      <c r="C5" s="25">
        <v>2.2503190524624328</v>
      </c>
      <c r="D5" s="25">
        <v>2.1422128683102803</v>
      </c>
      <c r="E5" s="25">
        <v>1.7881705639614816</v>
      </c>
      <c r="F5" s="25">
        <v>1.2176560121765521</v>
      </c>
      <c r="G5" s="25">
        <v>1.0477799969273318</v>
      </c>
      <c r="H5" s="25">
        <v>1.0877591926201133</v>
      </c>
      <c r="I5" s="25">
        <v>2.8358208955223807</v>
      </c>
      <c r="J5" s="25">
        <v>1.0108051585918487</v>
      </c>
      <c r="K5" s="25">
        <v>8.1065016721449972</v>
      </c>
      <c r="O5" s="31"/>
    </row>
    <row r="6" spans="1:22" ht="20" thickBot="1" x14ac:dyDescent="0.25">
      <c r="A6" s="38">
        <v>44561</v>
      </c>
      <c r="B6" s="25">
        <v>-1.9179471726301063</v>
      </c>
      <c r="C6" s="25">
        <v>-0.85508562987085435</v>
      </c>
      <c r="D6" s="25">
        <v>-3.6720877180072158</v>
      </c>
      <c r="E6" s="25">
        <v>-1.1486486486486409</v>
      </c>
      <c r="F6" s="25">
        <v>-2.1052631578947278</v>
      </c>
      <c r="G6" s="25">
        <v>-0.55342699020860597</v>
      </c>
      <c r="H6" s="25">
        <v>-1.4476872949061268</v>
      </c>
      <c r="I6" s="25">
        <v>-3.1603773584905612</v>
      </c>
      <c r="J6" s="25">
        <v>-2.2084195997239533</v>
      </c>
      <c r="K6" s="25">
        <v>7.441325905366277</v>
      </c>
      <c r="O6" s="37" t="s">
        <v>45</v>
      </c>
      <c r="T6" s="27" t="s">
        <v>13</v>
      </c>
      <c r="U6" s="27">
        <v>307.24165895143062</v>
      </c>
    </row>
    <row r="7" spans="1:22" ht="18" thickBot="1" x14ac:dyDescent="0.25">
      <c r="A7" s="38">
        <v>44562</v>
      </c>
      <c r="B7" s="25">
        <v>3.2854098378390075</v>
      </c>
      <c r="C7" s="25">
        <v>2.3878080944029847</v>
      </c>
      <c r="D7" s="25">
        <v>5.339954163483581</v>
      </c>
      <c r="E7" s="25">
        <v>3.0758714969241283</v>
      </c>
      <c r="F7" s="25">
        <v>6.2467997951868854</v>
      </c>
      <c r="G7" s="25">
        <v>2.3483365949119368</v>
      </c>
      <c r="H7" s="25">
        <v>5.34341265405771</v>
      </c>
      <c r="I7" s="25">
        <v>7.1227846678406825</v>
      </c>
      <c r="J7" s="25">
        <v>4.093154551870148</v>
      </c>
      <c r="K7" s="25">
        <v>11.768586481045924</v>
      </c>
      <c r="O7">
        <v>1</v>
      </c>
      <c r="P7" cm="1">
        <f t="array" ref="P7">U16- MMULT(B30:K30,U6:U15)</f>
        <v>532.18609517799757</v>
      </c>
      <c r="Q7" s="26" t="s">
        <v>46</v>
      </c>
      <c r="R7">
        <v>0</v>
      </c>
      <c r="T7" t="s">
        <v>14</v>
      </c>
      <c r="U7">
        <v>0</v>
      </c>
    </row>
    <row r="8" spans="1:22" ht="18" thickBot="1" x14ac:dyDescent="0.25">
      <c r="A8" s="38">
        <v>44563</v>
      </c>
      <c r="B8" s="25">
        <v>-0.89278981105198607</v>
      </c>
      <c r="C8" s="25">
        <v>1.7261204513406645</v>
      </c>
      <c r="D8" s="25">
        <v>-6.5269417651760309E-2</v>
      </c>
      <c r="E8" s="25">
        <v>0.26525198938990535</v>
      </c>
      <c r="F8" s="25">
        <v>5.4939759036144604</v>
      </c>
      <c r="G8" s="25">
        <v>-0.25991873804971771</v>
      </c>
      <c r="H8" s="25">
        <v>-1.5083655371144045</v>
      </c>
      <c r="I8" s="25">
        <v>3.8160195872682796</v>
      </c>
      <c r="J8" s="25">
        <v>5.6271186440677985</v>
      </c>
      <c r="K8" s="25">
        <v>-1.9701294940217655</v>
      </c>
      <c r="O8">
        <v>2</v>
      </c>
      <c r="P8" cm="1">
        <f t="array" ref="P8">U17- MMULT(B31:K31,U6:U15)</f>
        <v>16827.170253636326</v>
      </c>
      <c r="Q8" s="26" t="s">
        <v>46</v>
      </c>
      <c r="R8">
        <v>0</v>
      </c>
      <c r="T8" t="s">
        <v>15</v>
      </c>
      <c r="U8">
        <v>0</v>
      </c>
    </row>
    <row r="9" spans="1:22" ht="18" thickBot="1" x14ac:dyDescent="0.25">
      <c r="A9" s="38">
        <v>44564</v>
      </c>
      <c r="B9" s="25">
        <v>-1.8633829192717373</v>
      </c>
      <c r="C9" s="25">
        <v>-1.7341613869114356</v>
      </c>
      <c r="D9" s="25">
        <v>-4.2743105950653089</v>
      </c>
      <c r="E9" s="25">
        <v>-1.8518518518518408</v>
      </c>
      <c r="F9" s="25">
        <v>8.405664687071722</v>
      </c>
      <c r="G9" s="25">
        <v>-2.6868354051220509</v>
      </c>
      <c r="H9" s="25">
        <v>-3.587972806704204</v>
      </c>
      <c r="I9" s="25">
        <v>1.4116775041272209</v>
      </c>
      <c r="J9" s="25">
        <v>-3.6264441591784267</v>
      </c>
      <c r="K9" s="25">
        <v>10.353607823938857</v>
      </c>
      <c r="O9">
        <v>3</v>
      </c>
      <c r="P9" cm="1">
        <f t="array" ref="P9">U18- MMULT(B32:K32,U6:U15)</f>
        <v>3476.5732211058066</v>
      </c>
      <c r="Q9" s="26" t="s">
        <v>46</v>
      </c>
      <c r="R9">
        <v>0</v>
      </c>
      <c r="T9" s="28" t="s">
        <v>16</v>
      </c>
      <c r="U9" s="28">
        <v>289.15041213726636</v>
      </c>
    </row>
    <row r="10" spans="1:22" ht="18" thickBot="1" x14ac:dyDescent="0.25">
      <c r="A10" s="38">
        <v>44565</v>
      </c>
      <c r="B10" s="25">
        <v>-1.2769705924161305</v>
      </c>
      <c r="C10" s="25">
        <v>0.67158310840967106</v>
      </c>
      <c r="D10" s="25">
        <v>-0.69744522780682849</v>
      </c>
      <c r="E10" s="25">
        <v>-1.2129380053908432</v>
      </c>
      <c r="F10" s="25">
        <v>-1.1799410029498574</v>
      </c>
      <c r="G10" s="25">
        <v>-2.2623737995567632</v>
      </c>
      <c r="H10" s="25">
        <v>-1.3361640564811552</v>
      </c>
      <c r="I10" s="25">
        <v>-4.6843853820598005</v>
      </c>
      <c r="J10" s="25">
        <v>0.83250083250083318</v>
      </c>
      <c r="K10" s="25">
        <v>7.2737053854842184</v>
      </c>
      <c r="O10">
        <v>4</v>
      </c>
      <c r="P10" cm="1">
        <f t="array" ref="P10">U19- MMULT(B33:K33,U6:U15)</f>
        <v>-8.4128259913995862E-12</v>
      </c>
      <c r="Q10" s="26" t="s">
        <v>46</v>
      </c>
      <c r="R10">
        <v>0</v>
      </c>
      <c r="T10" s="27" t="s">
        <v>17</v>
      </c>
      <c r="U10" s="27">
        <v>370.30217960243931</v>
      </c>
    </row>
    <row r="11" spans="1:22" ht="18" thickBot="1" x14ac:dyDescent="0.25">
      <c r="A11" s="38">
        <v>44566</v>
      </c>
      <c r="B11" s="25">
        <v>-5.2607810669476631</v>
      </c>
      <c r="C11" s="25">
        <v>-6.6937237433764665</v>
      </c>
      <c r="D11" s="25">
        <v>-6.1607756317276126</v>
      </c>
      <c r="E11" s="25">
        <v>-7.8444747612551167</v>
      </c>
      <c r="F11" s="25">
        <v>7.2921108742004304</v>
      </c>
      <c r="G11" s="25">
        <v>-8.2133971593235326</v>
      </c>
      <c r="H11" s="25">
        <v>-7.8841488492969436</v>
      </c>
      <c r="I11" s="25">
        <v>-6.8769606134541732</v>
      </c>
      <c r="J11" s="25">
        <v>-7.9920739762219277</v>
      </c>
      <c r="K11" s="25">
        <v>-8.2799762329174147</v>
      </c>
      <c r="O11">
        <v>5</v>
      </c>
      <c r="P11" cm="1">
        <f t="array" ref="P11">U20- MMULT(B34:K34,U6:U15)</f>
        <v>2912.3002042664043</v>
      </c>
      <c r="Q11" s="26" t="s">
        <v>46</v>
      </c>
      <c r="R11">
        <v>0</v>
      </c>
      <c r="T11" t="s">
        <v>18</v>
      </c>
      <c r="U11">
        <v>0</v>
      </c>
    </row>
    <row r="12" spans="1:22" ht="18" thickBot="1" x14ac:dyDescent="0.25">
      <c r="A12" s="38">
        <v>44567</v>
      </c>
      <c r="B12" s="25">
        <v>-0.7562307286665364</v>
      </c>
      <c r="C12" s="25">
        <v>-3.6225981797921905</v>
      </c>
      <c r="D12" s="25">
        <v>4.1978522616335718</v>
      </c>
      <c r="E12" s="25">
        <v>0.74019245003700962</v>
      </c>
      <c r="F12" s="25">
        <v>0.91414944356120997</v>
      </c>
      <c r="G12" s="25">
        <v>16.260078915765998</v>
      </c>
      <c r="H12" s="25">
        <v>-2.7203313058107801</v>
      </c>
      <c r="I12" s="25">
        <v>0.11228805629374981</v>
      </c>
      <c r="J12" s="25">
        <v>1.040918880114845</v>
      </c>
      <c r="K12" s="25">
        <v>3.853728311117564</v>
      </c>
      <c r="O12">
        <v>6</v>
      </c>
      <c r="P12" cm="1">
        <f t="array" ref="P12">U21- MMULT(B35:K35,U6:U15)</f>
        <v>6.2755134422332048E-11</v>
      </c>
      <c r="Q12" s="26" t="s">
        <v>46</v>
      </c>
      <c r="R12">
        <v>0</v>
      </c>
      <c r="T12" t="s">
        <v>19</v>
      </c>
      <c r="U12">
        <v>0</v>
      </c>
    </row>
    <row r="13" spans="1:22" ht="18" thickBot="1" x14ac:dyDescent="0.25">
      <c r="A13" s="38">
        <v>44568</v>
      </c>
      <c r="B13" s="25">
        <v>-3.5983525726550329</v>
      </c>
      <c r="C13" s="25">
        <v>-6.2345756902607876</v>
      </c>
      <c r="D13" s="25">
        <v>-5.7542161149281608</v>
      </c>
      <c r="E13" s="25">
        <v>-3.5268185157971956</v>
      </c>
      <c r="F13" s="25">
        <v>2.0480504135486393</v>
      </c>
      <c r="G13" s="25">
        <v>-9.8217447762955885</v>
      </c>
      <c r="H13" s="25">
        <v>-9.2665762026394294</v>
      </c>
      <c r="I13" s="25">
        <v>-7.1634201966575697</v>
      </c>
      <c r="J13" s="25">
        <v>-6.3232682060390708</v>
      </c>
      <c r="K13" s="25">
        <v>-3.9315441734201082</v>
      </c>
      <c r="O13">
        <v>7</v>
      </c>
      <c r="P13" cm="1">
        <f t="array" ref="P13">U22- MMULT(B36:K36,U6:U15)</f>
        <v>-2.5011104298755527E-12</v>
      </c>
      <c r="Q13" s="26" t="s">
        <v>46</v>
      </c>
      <c r="R13">
        <v>0</v>
      </c>
      <c r="T13" t="s">
        <v>20</v>
      </c>
      <c r="U13">
        <v>0</v>
      </c>
    </row>
    <row r="14" spans="1:22" ht="18" thickBot="1" x14ac:dyDescent="0.25">
      <c r="A14" s="38">
        <v>44569</v>
      </c>
      <c r="B14" s="25">
        <v>0.30158833312875133</v>
      </c>
      <c r="C14" s="25">
        <v>-3.6081006224748138</v>
      </c>
      <c r="D14" s="25">
        <v>-2.1456383066854472</v>
      </c>
      <c r="E14" s="25">
        <v>-1.4470677837014512</v>
      </c>
      <c r="F14" s="25">
        <v>-2.2771130837514466</v>
      </c>
      <c r="G14" s="25">
        <v>-4.002487236549289</v>
      </c>
      <c r="H14" s="25">
        <v>4.1259484622997586</v>
      </c>
      <c r="I14" s="25">
        <v>-3.4271676533365514</v>
      </c>
      <c r="J14" s="25">
        <v>-3.0716723549488041</v>
      </c>
      <c r="K14" s="25">
        <v>-6.8828939269193974</v>
      </c>
      <c r="O14">
        <v>8</v>
      </c>
      <c r="P14" cm="1">
        <f t="array" ref="P14">U23- MMULT(B37:K37,U6:U15)</f>
        <v>-1.7280399333685637E-11</v>
      </c>
      <c r="Q14" s="26" t="s">
        <v>46</v>
      </c>
      <c r="R14">
        <v>0</v>
      </c>
      <c r="T14" t="s">
        <v>21</v>
      </c>
      <c r="U14">
        <v>0</v>
      </c>
    </row>
    <row r="15" spans="1:22" ht="18" thickBot="1" x14ac:dyDescent="0.25">
      <c r="A15" s="38">
        <v>44570</v>
      </c>
      <c r="B15" s="25">
        <v>0.42306584757151783</v>
      </c>
      <c r="C15" s="25">
        <v>2.2818033649132214</v>
      </c>
      <c r="D15" s="25">
        <v>-1.0159160176092119</v>
      </c>
      <c r="E15" s="25">
        <v>1.0819165378670832</v>
      </c>
      <c r="F15" s="25">
        <v>8.6887835703001564</v>
      </c>
      <c r="G15" s="25">
        <v>0.19091126035522543</v>
      </c>
      <c r="H15" s="25">
        <v>-0.89979089366555076</v>
      </c>
      <c r="I15" s="25">
        <v>2.5854879065888281</v>
      </c>
      <c r="J15" s="25">
        <v>2.0735524256651123</v>
      </c>
      <c r="K15" s="25">
        <v>-2.4207449390002562</v>
      </c>
      <c r="O15">
        <v>9</v>
      </c>
      <c r="P15" cm="1">
        <f t="array" ref="P15">U24- MMULT(B38:K38,U6:U15)</f>
        <v>1881.4772089619914</v>
      </c>
      <c r="Q15" s="26" t="s">
        <v>46</v>
      </c>
      <c r="R15">
        <v>0</v>
      </c>
      <c r="T15" s="29" t="s">
        <v>22</v>
      </c>
      <c r="U15" s="29">
        <v>33.305749308863952</v>
      </c>
    </row>
    <row r="16" spans="1:22" ht="18" thickBot="1" x14ac:dyDescent="0.25">
      <c r="A16" s="38">
        <v>44571</v>
      </c>
      <c r="B16" s="25">
        <v>-3.8472291586529969E-2</v>
      </c>
      <c r="C16" s="25">
        <v>-2.0591689680348013</v>
      </c>
      <c r="D16" s="25">
        <v>-3.8658912076633514</v>
      </c>
      <c r="E16" s="25">
        <v>-3.287461773700314</v>
      </c>
      <c r="F16" s="25">
        <v>1.8531976744186103</v>
      </c>
      <c r="G16" s="25">
        <v>-4.2498894144067441</v>
      </c>
      <c r="H16" s="25">
        <v>-3.4037867216084665</v>
      </c>
      <c r="I16" s="25">
        <v>-3.3333333333333344</v>
      </c>
      <c r="J16" s="25">
        <v>-3.6412418551169061</v>
      </c>
      <c r="K16" s="25">
        <v>8.3813781453035237</v>
      </c>
      <c r="O16">
        <v>10</v>
      </c>
      <c r="P16" cm="1">
        <f t="array" ref="P16">U25- MMULT(B39:K39,U6:U15)</f>
        <v>2926.1009493688798</v>
      </c>
      <c r="Q16" s="26" t="s">
        <v>46</v>
      </c>
      <c r="R16">
        <v>0</v>
      </c>
      <c r="T16" t="s">
        <v>24</v>
      </c>
      <c r="U16">
        <v>266.09304758899771</v>
      </c>
    </row>
    <row r="17" spans="1:21" ht="18" thickBot="1" x14ac:dyDescent="0.25">
      <c r="A17" s="38">
        <v>44572</v>
      </c>
      <c r="B17" s="25">
        <v>2.1538432116886037</v>
      </c>
      <c r="C17" s="25">
        <v>4.9412885724194053</v>
      </c>
      <c r="D17" s="25">
        <v>5.5338078291814776</v>
      </c>
      <c r="E17" s="25">
        <v>4.0316205533596792</v>
      </c>
      <c r="F17" s="25">
        <v>-5.1016767748840515</v>
      </c>
      <c r="G17" s="25">
        <v>3.9267945984363908</v>
      </c>
      <c r="H17" s="25">
        <v>3.1221499808772943</v>
      </c>
      <c r="I17" s="25">
        <v>7.4474348191757667</v>
      </c>
      <c r="J17" s="25">
        <v>4.8528241845664235</v>
      </c>
      <c r="K17" s="25">
        <v>1.9416144252299206</v>
      </c>
      <c r="O17">
        <v>11</v>
      </c>
      <c r="P17" cm="1">
        <f t="array" ref="P17">U26- MMULT(B40:K40,U6:U15)</f>
        <v>8.5265128291212022E-13</v>
      </c>
      <c r="Q17" s="26" t="s">
        <v>46</v>
      </c>
      <c r="R17">
        <v>0</v>
      </c>
      <c r="T17" t="s">
        <v>25</v>
      </c>
      <c r="U17">
        <v>8413.5851268181705</v>
      </c>
    </row>
    <row r="18" spans="1:21" ht="18" thickBot="1" x14ac:dyDescent="0.25">
      <c r="A18" s="38">
        <v>44573</v>
      </c>
      <c r="B18" s="25">
        <v>2.7327698370353799</v>
      </c>
      <c r="C18" s="25">
        <v>4.1076132913718499</v>
      </c>
      <c r="D18" s="25">
        <v>10.074186477828375</v>
      </c>
      <c r="E18" s="25">
        <v>7.8267477203647502</v>
      </c>
      <c r="F18" s="25">
        <v>0.48872180451127445</v>
      </c>
      <c r="G18" s="25">
        <v>5.4265686442126881</v>
      </c>
      <c r="H18" s="25">
        <v>8.0080451326234474</v>
      </c>
      <c r="I18" s="25">
        <v>6.81382333372472</v>
      </c>
      <c r="J18" s="25">
        <v>5.3110773899848303</v>
      </c>
      <c r="K18" s="25">
        <v>3.9947636800153163</v>
      </c>
      <c r="O18">
        <v>12</v>
      </c>
      <c r="P18" cm="1">
        <f t="array" ref="P18">U27- MMULT(B41:K41,U6:U15)</f>
        <v>3001.7806677094327</v>
      </c>
      <c r="Q18" s="26" t="s">
        <v>46</v>
      </c>
      <c r="R18">
        <v>0</v>
      </c>
      <c r="T18" t="s">
        <v>26</v>
      </c>
      <c r="U18">
        <v>1738.2866105529049</v>
      </c>
    </row>
    <row r="19" spans="1:21" ht="18" thickBot="1" x14ac:dyDescent="0.25">
      <c r="A19" s="38">
        <v>44574</v>
      </c>
      <c r="B19" s="25">
        <v>-3.0546001230040316</v>
      </c>
      <c r="C19" s="25">
        <v>-3.9413923325887135</v>
      </c>
      <c r="D19" s="25">
        <v>-5.7670215210232163</v>
      </c>
      <c r="E19" s="25">
        <v>-3.6645525017618161</v>
      </c>
      <c r="F19" s="25">
        <v>-7.1081182192293388</v>
      </c>
      <c r="G19" s="25">
        <v>-6.1137778930980904</v>
      </c>
      <c r="H19" s="25">
        <v>-3.549991085401853</v>
      </c>
      <c r="I19" s="25">
        <v>-5.5767257804484904</v>
      </c>
      <c r="J19" s="25">
        <v>-5.0432276657060564</v>
      </c>
      <c r="K19" s="25">
        <v>-6.5427442707452315</v>
      </c>
      <c r="O19">
        <v>13</v>
      </c>
      <c r="P19" cm="1">
        <f t="array" ref="P19">U28- MMULT(B42:K42,U6:U15)</f>
        <v>2802.4392480416545</v>
      </c>
      <c r="Q19" s="26" t="s">
        <v>46</v>
      </c>
      <c r="R19">
        <v>0</v>
      </c>
      <c r="T19" t="s">
        <v>27</v>
      </c>
      <c r="U19">
        <v>1672.4465056976337</v>
      </c>
    </row>
    <row r="20" spans="1:21" ht="18" thickBot="1" x14ac:dyDescent="0.25">
      <c r="A20" s="38">
        <v>44575</v>
      </c>
      <c r="B20" s="25">
        <v>1.2060620300751947</v>
      </c>
      <c r="C20" s="25">
        <v>2.1577934731920299</v>
      </c>
      <c r="D20" s="25">
        <v>5.0633940182054635</v>
      </c>
      <c r="E20" s="25">
        <v>5.852231163130944</v>
      </c>
      <c r="F20" s="25">
        <v>3.624647603705204</v>
      </c>
      <c r="G20" s="25">
        <v>2.172936746467681</v>
      </c>
      <c r="H20" s="25">
        <v>6.9149191091392698E-2</v>
      </c>
      <c r="I20" s="25">
        <v>7.6096235933255798</v>
      </c>
      <c r="J20" s="25">
        <v>1.1760242792109226</v>
      </c>
      <c r="K20" s="25">
        <v>7.6295278860282343</v>
      </c>
      <c r="O20">
        <v>14</v>
      </c>
      <c r="P20" cm="1">
        <f t="array" ref="P20">U29- MMULT(B43:K43,U6:U15)</f>
        <v>1.7735146684572101E-11</v>
      </c>
      <c r="Q20" s="26" t="s">
        <v>46</v>
      </c>
      <c r="R20">
        <v>0</v>
      </c>
      <c r="T20" t="s">
        <v>28</v>
      </c>
      <c r="U20">
        <v>1456.1501021332051</v>
      </c>
    </row>
    <row r="21" spans="1:21" ht="18" thickBot="1" x14ac:dyDescent="0.25">
      <c r="A21" s="38">
        <v>44576</v>
      </c>
      <c r="B21" s="25">
        <v>5.5022484926850482E-2</v>
      </c>
      <c r="C21" s="25">
        <v>0.59977629311646941</v>
      </c>
      <c r="D21" s="25">
        <v>-3.8678734431805133E-2</v>
      </c>
      <c r="E21" s="25">
        <v>2.073255010366275</v>
      </c>
      <c r="F21" s="25">
        <v>-2.1375825884181916</v>
      </c>
      <c r="G21" s="25">
        <v>1.0616716256424161</v>
      </c>
      <c r="H21" s="25">
        <v>1.0365211204006419</v>
      </c>
      <c r="I21" s="25">
        <v>-0.36421333525658156</v>
      </c>
      <c r="J21" s="25">
        <v>7.4990626171741084E-2</v>
      </c>
      <c r="K21" s="25">
        <v>-3.2082387333244213</v>
      </c>
      <c r="O21">
        <v>15</v>
      </c>
      <c r="P21" cm="1">
        <f t="array" ref="P21">U30- MMULT(B44:K44,U6:U15)</f>
        <v>1.4011902749189176E-11</v>
      </c>
      <c r="Q21" s="26" t="s">
        <v>46</v>
      </c>
      <c r="R21">
        <v>0</v>
      </c>
      <c r="T21" t="s">
        <v>29</v>
      </c>
      <c r="U21">
        <v>4600.9694506851247</v>
      </c>
    </row>
    <row r="22" spans="1:21" ht="17" x14ac:dyDescent="0.2">
      <c r="A22" s="38">
        <v>44577</v>
      </c>
      <c r="B22" s="25">
        <v>0.21323990068914647</v>
      </c>
      <c r="C22" s="25">
        <v>0.59980647526549669</v>
      </c>
      <c r="D22" s="25">
        <v>-7.7387401331054781E-3</v>
      </c>
      <c r="E22" s="25">
        <v>-0.88016249153688764</v>
      </c>
      <c r="F22" s="25">
        <v>1.9062748212867373</v>
      </c>
      <c r="G22" s="25">
        <v>0</v>
      </c>
      <c r="H22" s="25">
        <v>-0.14761946680931312</v>
      </c>
      <c r="I22" s="25">
        <v>0.32573289902280078</v>
      </c>
      <c r="J22" s="25">
        <v>0.93668040464591473</v>
      </c>
      <c r="K22" s="25">
        <v>9.6723749367593062</v>
      </c>
      <c r="O22">
        <v>16</v>
      </c>
      <c r="P22" cm="1">
        <f t="array" ref="P22">U31- MMULT(B45:K45,U6:U15)</f>
        <v>2.0165830015974606E-11</v>
      </c>
      <c r="Q22" s="26" t="s">
        <v>46</v>
      </c>
      <c r="R22">
        <v>0</v>
      </c>
      <c r="T22" t="s">
        <v>30</v>
      </c>
      <c r="U22">
        <v>1768.2101121675967</v>
      </c>
    </row>
    <row r="23" spans="1:21" x14ac:dyDescent="0.2">
      <c r="O23">
        <v>17</v>
      </c>
      <c r="P23" cm="1">
        <f t="array" ref="P23">U32- MMULT(B46:K46,U6:U15)</f>
        <v>3.637978807091713E-12</v>
      </c>
      <c r="Q23" s="26" t="s">
        <v>46</v>
      </c>
      <c r="R23">
        <v>0</v>
      </c>
      <c r="T23" t="s">
        <v>31</v>
      </c>
      <c r="U23">
        <v>2346.498035697366</v>
      </c>
    </row>
    <row r="24" spans="1:21" x14ac:dyDescent="0.2">
      <c r="O24">
        <v>18</v>
      </c>
      <c r="P24" cm="1">
        <f t="array" ref="P24">U33- MMULT(B47:K47,U6:U15)</f>
        <v>9702.3398906679613</v>
      </c>
      <c r="Q24" s="26" t="s">
        <v>46</v>
      </c>
      <c r="R24">
        <v>0</v>
      </c>
      <c r="T24" t="s">
        <v>32</v>
      </c>
      <c r="U24">
        <v>940.7386044809997</v>
      </c>
    </row>
    <row r="25" spans="1:21" ht="17" x14ac:dyDescent="0.2">
      <c r="A25" s="36" t="s">
        <v>12</v>
      </c>
      <c r="B25" s="25">
        <f>AVERAGE(B2:B22)</f>
        <v>-0.7393268001541049</v>
      </c>
      <c r="C25" s="25">
        <f t="shared" ref="C25:K25" si="0">AVERAGE(C2:C22)</f>
        <v>-0.85804663274787407</v>
      </c>
      <c r="D25" s="25">
        <f t="shared" si="0"/>
        <v>-0.45305485311894117</v>
      </c>
      <c r="E25" s="25">
        <f t="shared" si="0"/>
        <v>-0.22919486113148327</v>
      </c>
      <c r="F25" s="25">
        <f t="shared" si="0"/>
        <v>0.65396723685399927</v>
      </c>
      <c r="G25" s="25">
        <f t="shared" si="0"/>
        <v>-1.0482585230313899</v>
      </c>
      <c r="H25" s="25">
        <f t="shared" si="0"/>
        <v>-1.2934313780855629</v>
      </c>
      <c r="I25" s="25">
        <f t="shared" si="0"/>
        <v>-0.44973033346066499</v>
      </c>
      <c r="J25" s="25">
        <f t="shared" si="0"/>
        <v>-0.86121872676950906</v>
      </c>
      <c r="K25" s="25">
        <f t="shared" si="0"/>
        <v>1.6290967497450706</v>
      </c>
      <c r="O25">
        <v>19</v>
      </c>
      <c r="P25" cm="1">
        <f t="array" ref="P25">U34- MMULT(B48:K48,U6:U15)</f>
        <v>0</v>
      </c>
      <c r="Q25" s="26" t="s">
        <v>46</v>
      </c>
      <c r="R25">
        <v>0</v>
      </c>
      <c r="T25" t="s">
        <v>33</v>
      </c>
      <c r="U25">
        <v>1463.0504746844672</v>
      </c>
    </row>
    <row r="26" spans="1:21" x14ac:dyDescent="0.2">
      <c r="O26">
        <v>20</v>
      </c>
      <c r="P26" cm="1">
        <f t="array" ref="P26">U35- MMULT(B49:K49,U6:U15)</f>
        <v>570.03309256990997</v>
      </c>
      <c r="Q26" s="26" t="s">
        <v>46</v>
      </c>
      <c r="R26">
        <v>0</v>
      </c>
      <c r="T26" t="s">
        <v>34</v>
      </c>
      <c r="U26">
        <v>445.54420883116262</v>
      </c>
    </row>
    <row r="27" spans="1:21" x14ac:dyDescent="0.2">
      <c r="O27">
        <v>21</v>
      </c>
      <c r="P27" cm="1">
        <f t="array" ref="P27">U36- MMULT(B50:K50,U6:U15)</f>
        <v>-1.1368683772161603E-12</v>
      </c>
      <c r="Q27" s="26" t="s">
        <v>46</v>
      </c>
      <c r="R27">
        <v>0</v>
      </c>
      <c r="T27" t="s">
        <v>35</v>
      </c>
      <c r="U27">
        <v>1500.8903338547314</v>
      </c>
    </row>
    <row r="28" spans="1:21" ht="17" x14ac:dyDescent="0.2">
      <c r="K28" s="36" t="s">
        <v>12</v>
      </c>
      <c r="L28">
        <f>AVERAGE(B25:K25)</f>
        <v>-0.36491981219004593</v>
      </c>
      <c r="T28" t="s">
        <v>36</v>
      </c>
      <c r="U28">
        <v>1401.2196240208184</v>
      </c>
    </row>
    <row r="29" spans="1:21" x14ac:dyDescent="0.2">
      <c r="O29">
        <v>1</v>
      </c>
      <c r="P29" cm="1">
        <f t="array" ref="P29">U16+ MMULT(B30:K30,U6:U15)</f>
        <v>-2.1600499167107046E-12</v>
      </c>
      <c r="Q29" s="26" t="s">
        <v>46</v>
      </c>
      <c r="R29">
        <v>0</v>
      </c>
      <c r="T29" t="s">
        <v>37</v>
      </c>
      <c r="U29">
        <v>3576.6708357729408</v>
      </c>
    </row>
    <row r="30" spans="1:21" ht="19" x14ac:dyDescent="0.2">
      <c r="A30" s="34" t="s">
        <v>23</v>
      </c>
      <c r="B30">
        <f>B2-B25</f>
        <v>0.53905070666041088</v>
      </c>
      <c r="C30">
        <f t="shared" ref="C30:K30" si="1">(C2-C25)</f>
        <v>0.24173695621811364</v>
      </c>
      <c r="D30">
        <f t="shared" si="1"/>
        <v>4.5440889565292899</v>
      </c>
      <c r="E30">
        <f t="shared" si="1"/>
        <v>0.29337971350631914</v>
      </c>
      <c r="F30">
        <f t="shared" si="1"/>
        <v>-0.56689714543040515</v>
      </c>
      <c r="G30">
        <f t="shared" si="1"/>
        <v>-1.941188960699066</v>
      </c>
      <c r="H30">
        <f t="shared" si="1"/>
        <v>0.22695484663740983</v>
      </c>
      <c r="I30">
        <f t="shared" si="1"/>
        <v>-0.73511892560934711</v>
      </c>
      <c r="J30">
        <f t="shared" si="1"/>
        <v>2.9540303737212885</v>
      </c>
      <c r="K30">
        <f t="shared" si="1"/>
        <v>-9.2062032482322049</v>
      </c>
      <c r="O30">
        <v>2</v>
      </c>
      <c r="P30" cm="1">
        <f t="array" ref="P30">U17+ MMULT(B31:K31,U6:U15)</f>
        <v>1.4551915228366852E-11</v>
      </c>
      <c r="Q30" s="26" t="s">
        <v>46</v>
      </c>
      <c r="R30">
        <v>0</v>
      </c>
      <c r="T30" t="s">
        <v>38</v>
      </c>
      <c r="U30">
        <v>1.1368683772161603E-12</v>
      </c>
    </row>
    <row r="31" spans="1:21" x14ac:dyDescent="0.2">
      <c r="B31">
        <f t="shared" ref="B31:K31" si="2">B3-B25</f>
        <v>-5.4428185799106963</v>
      </c>
      <c r="C31">
        <f t="shared" si="2"/>
        <v>-5.2008101250266812</v>
      </c>
      <c r="D31">
        <f t="shared" si="2"/>
        <v>-7.1894578623840584</v>
      </c>
      <c r="E31">
        <f t="shared" si="2"/>
        <v>-6.3134606872970069</v>
      </c>
      <c r="F31">
        <f t="shared" si="2"/>
        <v>-12.180717998054517</v>
      </c>
      <c r="G31">
        <f t="shared" si="2"/>
        <v>-9.6637363454740584</v>
      </c>
      <c r="H31">
        <f t="shared" si="2"/>
        <v>-8.159404114771398</v>
      </c>
      <c r="I31">
        <f t="shared" si="2"/>
        <v>-9.633977368294282</v>
      </c>
      <c r="J31">
        <f t="shared" si="2"/>
        <v>-9.0021205483344726</v>
      </c>
      <c r="K31">
        <f t="shared" si="2"/>
        <v>-12.167218627934249</v>
      </c>
      <c r="O31">
        <v>3</v>
      </c>
      <c r="P31" cm="1">
        <f t="array" ref="P31">U18+ MMULT(B32:K32,U6:U15)</f>
        <v>2.9558577807620168E-12</v>
      </c>
      <c r="Q31" s="26" t="s">
        <v>46</v>
      </c>
      <c r="R31">
        <v>0</v>
      </c>
      <c r="T31" t="s">
        <v>39</v>
      </c>
      <c r="U31">
        <v>3.9675475028921818E-13</v>
      </c>
    </row>
    <row r="32" spans="1:21" x14ac:dyDescent="0.2">
      <c r="B32">
        <f t="shared" ref="B32:K32" si="3">B4-B25</f>
        <v>-1.5395572932980208</v>
      </c>
      <c r="C32">
        <f t="shared" si="3"/>
        <v>-3.4608718442373285</v>
      </c>
      <c r="D32">
        <f t="shared" si="3"/>
        <v>-4.396036836195897</v>
      </c>
      <c r="E32">
        <f t="shared" si="3"/>
        <v>2.3292321666841559E-2</v>
      </c>
      <c r="F32">
        <f t="shared" si="3"/>
        <v>-3.7513123695973571</v>
      </c>
      <c r="G32">
        <f t="shared" si="3"/>
        <v>-1.5349550785011781</v>
      </c>
      <c r="H32">
        <f t="shared" si="3"/>
        <v>-2.3898670509382671</v>
      </c>
      <c r="I32">
        <f t="shared" si="3"/>
        <v>-3.2201593182412895</v>
      </c>
      <c r="J32">
        <f t="shared" si="3"/>
        <v>-4.5771464676932503</v>
      </c>
      <c r="K32">
        <f t="shared" si="3"/>
        <v>3.5163204894921773</v>
      </c>
      <c r="O32">
        <v>4</v>
      </c>
      <c r="P32" cm="1">
        <f t="array" ref="P32">U19+ MMULT(B33:K33,U6:U15)</f>
        <v>3344.8930113952756</v>
      </c>
      <c r="Q32" s="26" t="s">
        <v>46</v>
      </c>
      <c r="R32">
        <v>0</v>
      </c>
      <c r="T32" t="s">
        <v>40</v>
      </c>
      <c r="U32">
        <v>3413.7514144055658</v>
      </c>
    </row>
    <row r="33" spans="2:21" x14ac:dyDescent="0.2">
      <c r="B33">
        <f t="shared" ref="B33:K33" si="4">B5-B25</f>
        <v>2.1632953592038295</v>
      </c>
      <c r="C33">
        <f t="shared" si="4"/>
        <v>3.1083656852103068</v>
      </c>
      <c r="D33">
        <f t="shared" si="4"/>
        <v>2.5952677214292215</v>
      </c>
      <c r="E33">
        <f t="shared" si="4"/>
        <v>2.0173654250929647</v>
      </c>
      <c r="F33">
        <f t="shared" si="4"/>
        <v>0.56368877532255279</v>
      </c>
      <c r="G33">
        <f t="shared" si="4"/>
        <v>2.0960385199587215</v>
      </c>
      <c r="H33">
        <f t="shared" si="4"/>
        <v>2.3811905707056762</v>
      </c>
      <c r="I33">
        <f t="shared" si="4"/>
        <v>3.2855512289830457</v>
      </c>
      <c r="J33">
        <f t="shared" si="4"/>
        <v>1.8720238853613578</v>
      </c>
      <c r="K33">
        <f t="shared" si="4"/>
        <v>6.477404922399927</v>
      </c>
      <c r="O33">
        <v>5</v>
      </c>
      <c r="P33" cm="1">
        <f t="array" ref="P33">U20+ MMULT(B34:K34,U6:U15)</f>
        <v>5.9117155615240335E-12</v>
      </c>
      <c r="Q33" s="26" t="s">
        <v>46</v>
      </c>
      <c r="R33">
        <v>0</v>
      </c>
      <c r="T33" t="s">
        <v>41</v>
      </c>
      <c r="U33">
        <v>4851.1699453339952</v>
      </c>
    </row>
    <row r="34" spans="2:21" x14ac:dyDescent="0.2">
      <c r="B34">
        <f t="shared" ref="B34:K34" si="5">B6-B25</f>
        <v>-1.1786203724760014</v>
      </c>
      <c r="C34">
        <f t="shared" si="5"/>
        <v>2.961002877019725E-3</v>
      </c>
      <c r="D34">
        <f t="shared" si="5"/>
        <v>-3.2190328648882747</v>
      </c>
      <c r="E34">
        <f t="shared" si="5"/>
        <v>-0.91945378751715767</v>
      </c>
      <c r="F34">
        <f t="shared" si="5"/>
        <v>-2.7592303947487271</v>
      </c>
      <c r="G34">
        <f t="shared" si="5"/>
        <v>0.49483153282278391</v>
      </c>
      <c r="H34">
        <f t="shared" si="5"/>
        <v>-0.15425591682056394</v>
      </c>
      <c r="I34">
        <f t="shared" si="5"/>
        <v>-2.7106470250298962</v>
      </c>
      <c r="J34">
        <f t="shared" si="5"/>
        <v>-1.3472008729544442</v>
      </c>
      <c r="K34">
        <f t="shared" si="5"/>
        <v>5.8122291556212069</v>
      </c>
      <c r="O34">
        <v>6</v>
      </c>
      <c r="P34" cm="1">
        <f t="array" ref="P34">U21+ MMULT(B35:K35,U6:U15)</f>
        <v>9201.9389013701875</v>
      </c>
      <c r="Q34" s="26" t="s">
        <v>46</v>
      </c>
      <c r="R34">
        <v>0</v>
      </c>
      <c r="T34" t="s">
        <v>42</v>
      </c>
      <c r="U34">
        <v>3656.0496027203371</v>
      </c>
    </row>
    <row r="35" spans="2:21" x14ac:dyDescent="0.2">
      <c r="B35">
        <f t="shared" ref="B35:K35" si="6">B7-B25</f>
        <v>4.0247366379931124</v>
      </c>
      <c r="C35">
        <f t="shared" si="6"/>
        <v>3.2458547271508587</v>
      </c>
      <c r="D35">
        <f t="shared" si="6"/>
        <v>5.7930090166025225</v>
      </c>
      <c r="E35">
        <f t="shared" si="6"/>
        <v>3.3050663580556114</v>
      </c>
      <c r="F35">
        <f t="shared" si="6"/>
        <v>5.5928325583328862</v>
      </c>
      <c r="G35">
        <f t="shared" si="6"/>
        <v>3.3965951179433267</v>
      </c>
      <c r="H35">
        <f t="shared" si="6"/>
        <v>6.6368440321432729</v>
      </c>
      <c r="I35">
        <f t="shared" si="6"/>
        <v>7.5725150013013476</v>
      </c>
      <c r="J35">
        <f t="shared" si="6"/>
        <v>4.9543732786396575</v>
      </c>
      <c r="K35">
        <f t="shared" si="6"/>
        <v>10.139489731300854</v>
      </c>
      <c r="O35">
        <v>7</v>
      </c>
      <c r="P35" cm="1">
        <f t="array" ref="P35">U22+ MMULT(B36:K36,U6:U15)</f>
        <v>3536.4202243351956</v>
      </c>
      <c r="Q35" s="26" t="s">
        <v>46</v>
      </c>
      <c r="R35">
        <v>0</v>
      </c>
      <c r="T35" t="s">
        <v>43</v>
      </c>
      <c r="U35">
        <v>285.0165462849526</v>
      </c>
    </row>
    <row r="36" spans="2:21" x14ac:dyDescent="0.2">
      <c r="B36">
        <f t="shared" ref="B36:K36" si="7">B8-B25</f>
        <v>-0.15346301089788117</v>
      </c>
      <c r="C36">
        <f t="shared" si="7"/>
        <v>2.5841670840885387</v>
      </c>
      <c r="D36">
        <f t="shared" si="7"/>
        <v>0.38778543546718086</v>
      </c>
      <c r="E36">
        <f t="shared" si="7"/>
        <v>0.49444685052138859</v>
      </c>
      <c r="F36">
        <f t="shared" si="7"/>
        <v>4.8400086667604612</v>
      </c>
      <c r="G36">
        <f t="shared" si="7"/>
        <v>0.78833978498167223</v>
      </c>
      <c r="H36">
        <f t="shared" si="7"/>
        <v>-0.21493415902884161</v>
      </c>
      <c r="I36">
        <f t="shared" si="7"/>
        <v>4.2657499207289442</v>
      </c>
      <c r="J36">
        <f t="shared" si="7"/>
        <v>6.4883373708373071</v>
      </c>
      <c r="K36">
        <f t="shared" si="7"/>
        <v>-3.5992262437668359</v>
      </c>
      <c r="O36">
        <v>8</v>
      </c>
      <c r="P36" cm="1">
        <f t="array" ref="P36">U23+ MMULT(B37:K37,U6:U15)</f>
        <v>4692.9960713947494</v>
      </c>
      <c r="Q36" s="26" t="s">
        <v>46</v>
      </c>
      <c r="R36">
        <v>0</v>
      </c>
      <c r="T36" t="s">
        <v>44</v>
      </c>
      <c r="U36">
        <v>836.06024977548691</v>
      </c>
    </row>
    <row r="37" spans="2:21" x14ac:dyDescent="0.2">
      <c r="B37">
        <f t="shared" ref="B37:K37" si="8">B9-B25</f>
        <v>-1.1240561191176324</v>
      </c>
      <c r="C37">
        <f t="shared" si="8"/>
        <v>-0.87611475416356155</v>
      </c>
      <c r="D37">
        <f t="shared" si="8"/>
        <v>-3.8212557419463677</v>
      </c>
      <c r="E37">
        <f t="shared" si="8"/>
        <v>-1.6226569907203574</v>
      </c>
      <c r="F37">
        <f t="shared" si="8"/>
        <v>7.7516974502177227</v>
      </c>
      <c r="G37">
        <f t="shared" si="8"/>
        <v>-1.638576882090661</v>
      </c>
      <c r="H37">
        <f t="shared" si="8"/>
        <v>-2.2945414286186412</v>
      </c>
      <c r="I37">
        <f t="shared" si="8"/>
        <v>1.861407837587886</v>
      </c>
      <c r="J37">
        <f t="shared" si="8"/>
        <v>-2.7652254324089176</v>
      </c>
      <c r="K37">
        <f t="shared" si="8"/>
        <v>8.7245110741937868</v>
      </c>
      <c r="O37">
        <v>9</v>
      </c>
      <c r="P37" cm="1">
        <f t="array" ref="P37">U24+ MMULT(B38:K38,U6:U15)</f>
        <v>8.0717654782347381E-12</v>
      </c>
      <c r="Q37" s="26" t="s">
        <v>46</v>
      </c>
      <c r="R37">
        <v>0</v>
      </c>
    </row>
    <row r="38" spans="2:21" x14ac:dyDescent="0.2">
      <c r="B38">
        <f t="shared" ref="B38:K38" si="9">B10-B25</f>
        <v>-0.53764379226202563</v>
      </c>
      <c r="C38">
        <f t="shared" si="9"/>
        <v>1.529629741157545</v>
      </c>
      <c r="D38">
        <f t="shared" si="9"/>
        <v>-0.24439037468788732</v>
      </c>
      <c r="E38">
        <f t="shared" si="9"/>
        <v>-0.98374314425935994</v>
      </c>
      <c r="F38">
        <f t="shared" si="9"/>
        <v>-1.8339082398038566</v>
      </c>
      <c r="G38">
        <f t="shared" si="9"/>
        <v>-1.2141152765253733</v>
      </c>
      <c r="H38">
        <f t="shared" si="9"/>
        <v>-4.2732678395592361E-2</v>
      </c>
      <c r="I38">
        <f t="shared" si="9"/>
        <v>-4.2346550485991354</v>
      </c>
      <c r="J38">
        <f t="shared" si="9"/>
        <v>1.6937195592703422</v>
      </c>
      <c r="K38">
        <f t="shared" si="9"/>
        <v>5.6446086357391483</v>
      </c>
      <c r="O38">
        <v>10</v>
      </c>
      <c r="P38" cm="1">
        <f t="array" ref="P38">U25+ MMULT(B39:K39,U6:U15)</f>
        <v>5.4797055781818926E-11</v>
      </c>
      <c r="Q38" s="26" t="s">
        <v>46</v>
      </c>
      <c r="R38">
        <v>0</v>
      </c>
    </row>
    <row r="39" spans="2:21" x14ac:dyDescent="0.2">
      <c r="B39">
        <f t="shared" ref="B39:K39" si="10">B11-B25</f>
        <v>-4.5214542667935582</v>
      </c>
      <c r="C39">
        <f t="shared" si="10"/>
        <v>-5.8356771106285921</v>
      </c>
      <c r="D39">
        <f t="shared" si="10"/>
        <v>-5.707720778608671</v>
      </c>
      <c r="E39">
        <f t="shared" si="10"/>
        <v>-7.6152799001236335</v>
      </c>
      <c r="F39">
        <f t="shared" si="10"/>
        <v>6.6381436373464311</v>
      </c>
      <c r="G39">
        <f t="shared" si="10"/>
        <v>-7.1651386362921432</v>
      </c>
      <c r="H39">
        <f t="shared" si="10"/>
        <v>-6.5907174712113807</v>
      </c>
      <c r="I39">
        <f t="shared" si="10"/>
        <v>-6.4272302799935082</v>
      </c>
      <c r="J39">
        <f t="shared" si="10"/>
        <v>-7.1308552494524182</v>
      </c>
      <c r="K39">
        <f t="shared" si="10"/>
        <v>-9.9090729826624848</v>
      </c>
      <c r="O39">
        <v>11</v>
      </c>
      <c r="P39" cm="1">
        <f t="array" ref="P39">U26+ MMULT(B40:K40,U6:U15)</f>
        <v>891.08841766232445</v>
      </c>
      <c r="Q39" s="26" t="s">
        <v>46</v>
      </c>
      <c r="R39">
        <v>0</v>
      </c>
    </row>
    <row r="40" spans="2:21" x14ac:dyDescent="0.2">
      <c r="B40">
        <f t="shared" ref="B40:K40" si="11">B12-B25</f>
        <v>-1.6903928512431499E-2</v>
      </c>
      <c r="C40">
        <f t="shared" si="11"/>
        <v>-2.7645515470443165</v>
      </c>
      <c r="D40">
        <f t="shared" si="11"/>
        <v>4.6509071147525134</v>
      </c>
      <c r="E40">
        <f t="shared" si="11"/>
        <v>0.96938731116849286</v>
      </c>
      <c r="F40">
        <f t="shared" si="11"/>
        <v>0.26018220670721071</v>
      </c>
      <c r="G40">
        <f t="shared" si="11"/>
        <v>17.308337438797388</v>
      </c>
      <c r="H40">
        <f t="shared" si="11"/>
        <v>-1.4268999277252172</v>
      </c>
      <c r="I40">
        <f t="shared" si="11"/>
        <v>0.56201838975441476</v>
      </c>
      <c r="J40">
        <f t="shared" si="11"/>
        <v>1.9021376068843541</v>
      </c>
      <c r="K40">
        <f t="shared" si="11"/>
        <v>2.2246315613724934</v>
      </c>
      <c r="O40">
        <v>12</v>
      </c>
      <c r="P40" cm="1">
        <f t="array" ref="P40">U27+ MMULT(B41:K41,U6:U15)</f>
        <v>3.0013325158506632E-11</v>
      </c>
      <c r="Q40" s="26" t="s">
        <v>46</v>
      </c>
      <c r="R40">
        <v>0</v>
      </c>
    </row>
    <row r="41" spans="2:21" x14ac:dyDescent="0.2">
      <c r="B41">
        <f t="shared" ref="B41:K41" si="12">B13-B25</f>
        <v>-2.859025772500928</v>
      </c>
      <c r="C41">
        <f t="shared" si="12"/>
        <v>-5.3765290575129132</v>
      </c>
      <c r="D41">
        <f t="shared" si="12"/>
        <v>-5.3011612618092192</v>
      </c>
      <c r="E41">
        <f t="shared" si="12"/>
        <v>-3.2976236546657125</v>
      </c>
      <c r="F41">
        <f t="shared" si="12"/>
        <v>1.39408317669464</v>
      </c>
      <c r="G41">
        <f t="shared" si="12"/>
        <v>-8.7734862532641991</v>
      </c>
      <c r="H41">
        <f t="shared" si="12"/>
        <v>-7.9731448245538665</v>
      </c>
      <c r="I41">
        <f t="shared" si="12"/>
        <v>-6.7136898631969046</v>
      </c>
      <c r="J41">
        <f t="shared" si="12"/>
        <v>-5.4620494792695613</v>
      </c>
      <c r="K41">
        <f t="shared" si="12"/>
        <v>-5.5606409231651792</v>
      </c>
      <c r="O41">
        <v>13</v>
      </c>
      <c r="P41" cm="1">
        <f t="array" ref="P41">U28+ MMULT(B42:K42,U6:U15)</f>
        <v>-1.7735146684572101E-11</v>
      </c>
      <c r="Q41" s="26" t="s">
        <v>46</v>
      </c>
      <c r="R41">
        <v>0</v>
      </c>
    </row>
    <row r="42" spans="2:21" x14ac:dyDescent="0.2">
      <c r="B42">
        <f t="shared" ref="B42:K42" si="13">B14-B25</f>
        <v>1.0409151332828563</v>
      </c>
      <c r="C42">
        <f t="shared" si="13"/>
        <v>-2.7500539897269398</v>
      </c>
      <c r="D42">
        <f t="shared" si="13"/>
        <v>-1.6925834535665061</v>
      </c>
      <c r="E42">
        <f t="shared" si="13"/>
        <v>-1.2178729225699678</v>
      </c>
      <c r="F42">
        <f t="shared" si="13"/>
        <v>-2.9310803206054459</v>
      </c>
      <c r="G42">
        <f t="shared" si="13"/>
        <v>-2.9542287135178991</v>
      </c>
      <c r="H42">
        <f t="shared" si="13"/>
        <v>5.4193798403853215</v>
      </c>
      <c r="I42">
        <f t="shared" si="13"/>
        <v>-2.9774373198758863</v>
      </c>
      <c r="J42">
        <f t="shared" si="13"/>
        <v>-2.210453628179295</v>
      </c>
      <c r="K42">
        <f t="shared" si="13"/>
        <v>-8.5119906766644675</v>
      </c>
      <c r="O42">
        <v>14</v>
      </c>
      <c r="P42" cm="1">
        <f t="array" ref="P42">U29+ MMULT(B43:K43,U6:U15)</f>
        <v>7153.3416715458643</v>
      </c>
      <c r="Q42" s="26" t="s">
        <v>46</v>
      </c>
      <c r="R42">
        <v>0</v>
      </c>
    </row>
    <row r="43" spans="2:21" x14ac:dyDescent="0.2">
      <c r="B43">
        <f t="shared" ref="B43:K43" si="14">B15-B25</f>
        <v>1.1623926477256228</v>
      </c>
      <c r="C43">
        <f t="shared" si="14"/>
        <v>3.1398499976610954</v>
      </c>
      <c r="D43">
        <f t="shared" si="14"/>
        <v>-0.56286116449027079</v>
      </c>
      <c r="E43">
        <f t="shared" si="14"/>
        <v>1.3111113989985665</v>
      </c>
      <c r="F43">
        <f t="shared" si="14"/>
        <v>8.0348163334461571</v>
      </c>
      <c r="G43">
        <f t="shared" si="14"/>
        <v>1.2391697833866153</v>
      </c>
      <c r="H43">
        <f t="shared" si="14"/>
        <v>0.39364048442001209</v>
      </c>
      <c r="I43">
        <f t="shared" si="14"/>
        <v>3.0352182400494931</v>
      </c>
      <c r="J43">
        <f t="shared" si="14"/>
        <v>2.9347711524346214</v>
      </c>
      <c r="K43">
        <f t="shared" si="14"/>
        <v>-4.0498416887453264</v>
      </c>
      <c r="O43">
        <v>15</v>
      </c>
      <c r="P43" cm="1">
        <f t="array" ref="P43">U30+ MMULT(B44:K44,U6:U15)</f>
        <v>-1.1738165994756855E-11</v>
      </c>
      <c r="Q43" s="26" t="s">
        <v>46</v>
      </c>
      <c r="R43">
        <v>0</v>
      </c>
    </row>
    <row r="44" spans="2:21" x14ac:dyDescent="0.2">
      <c r="B44">
        <f t="shared" ref="B44:K44" si="15">B16-B25</f>
        <v>0.70085450856757492</v>
      </c>
      <c r="C44">
        <f t="shared" si="15"/>
        <v>-1.2011223352869274</v>
      </c>
      <c r="D44">
        <f t="shared" si="15"/>
        <v>-3.4128363545444103</v>
      </c>
      <c r="E44">
        <f t="shared" si="15"/>
        <v>-3.0582669125688309</v>
      </c>
      <c r="F44">
        <f t="shared" si="15"/>
        <v>1.199230437564611</v>
      </c>
      <c r="G44">
        <f t="shared" si="15"/>
        <v>-3.2016308913753542</v>
      </c>
      <c r="H44">
        <f t="shared" si="15"/>
        <v>-2.1103553435229037</v>
      </c>
      <c r="I44">
        <f t="shared" si="15"/>
        <v>-2.8836029998726693</v>
      </c>
      <c r="J44">
        <f t="shared" si="15"/>
        <v>-2.7800231283473971</v>
      </c>
      <c r="K44">
        <f t="shared" si="15"/>
        <v>6.7522813955584535</v>
      </c>
      <c r="O44">
        <v>16</v>
      </c>
      <c r="P44" cm="1">
        <f t="array" ref="P44">U31+ MMULT(B45:K45,U6:U15)</f>
        <v>-1.9372320515396169E-11</v>
      </c>
      <c r="Q44" s="26" t="s">
        <v>46</v>
      </c>
      <c r="R44">
        <v>0</v>
      </c>
    </row>
    <row r="45" spans="2:21" x14ac:dyDescent="0.2">
      <c r="B45">
        <f t="shared" ref="B45:K45" si="16">B17-B25</f>
        <v>2.8931700118427086</v>
      </c>
      <c r="C45">
        <f t="shared" si="16"/>
        <v>5.7993352051672797</v>
      </c>
      <c r="D45">
        <f t="shared" si="16"/>
        <v>5.9868626823004192</v>
      </c>
      <c r="E45">
        <f t="shared" si="16"/>
        <v>4.2608154144911623</v>
      </c>
      <c r="F45">
        <f t="shared" si="16"/>
        <v>-5.7556440117380507</v>
      </c>
      <c r="G45">
        <f t="shared" si="16"/>
        <v>4.9750531214677807</v>
      </c>
      <c r="H45">
        <f t="shared" si="16"/>
        <v>4.4155813589628572</v>
      </c>
      <c r="I45">
        <f t="shared" si="16"/>
        <v>7.8971651526364317</v>
      </c>
      <c r="J45">
        <f t="shared" si="16"/>
        <v>5.7140429113359321</v>
      </c>
      <c r="K45">
        <f t="shared" si="16"/>
        <v>0.31251767548484999</v>
      </c>
      <c r="O45">
        <v>17</v>
      </c>
      <c r="P45" cm="1">
        <f t="array" ref="P45">U32+ MMULT(B46:K46,U6:U15)</f>
        <v>6827.502828811128</v>
      </c>
      <c r="Q45" s="26" t="s">
        <v>46</v>
      </c>
      <c r="R45">
        <v>0</v>
      </c>
    </row>
    <row r="46" spans="2:21" x14ac:dyDescent="0.2">
      <c r="B46">
        <f t="shared" ref="B46:K46" si="17">B18-B25</f>
        <v>3.4720966371894848</v>
      </c>
      <c r="C46">
        <f t="shared" si="17"/>
        <v>4.9656599241197243</v>
      </c>
      <c r="D46">
        <f t="shared" si="17"/>
        <v>10.527241330947316</v>
      </c>
      <c r="E46">
        <f t="shared" si="17"/>
        <v>8.0559425814962342</v>
      </c>
      <c r="F46">
        <f t="shared" si="17"/>
        <v>-0.16524543234272482</v>
      </c>
      <c r="G46">
        <f t="shared" si="17"/>
        <v>6.4748271672440776</v>
      </c>
      <c r="H46">
        <f t="shared" si="17"/>
        <v>9.3014765107090103</v>
      </c>
      <c r="I46">
        <f t="shared" si="17"/>
        <v>7.2635536671853851</v>
      </c>
      <c r="J46">
        <f t="shared" si="17"/>
        <v>6.1722961167543389</v>
      </c>
      <c r="K46">
        <f t="shared" si="17"/>
        <v>2.3656669302702458</v>
      </c>
      <c r="O46">
        <v>18</v>
      </c>
      <c r="P46" cm="1">
        <f t="array" ref="P46">U33+ MMULT(B47:K47,U6:U15)</f>
        <v>2.9103830456733704E-11</v>
      </c>
      <c r="Q46" s="26" t="s">
        <v>46</v>
      </c>
      <c r="R46">
        <v>0</v>
      </c>
    </row>
    <row r="47" spans="2:21" x14ac:dyDescent="0.2">
      <c r="B47">
        <f t="shared" ref="B47:K47" si="18">B19-B25</f>
        <v>-2.3152733228499267</v>
      </c>
      <c r="C47">
        <f t="shared" si="18"/>
        <v>-3.0833456998408395</v>
      </c>
      <c r="D47">
        <f t="shared" si="18"/>
        <v>-5.3139666679042747</v>
      </c>
      <c r="E47">
        <f t="shared" si="18"/>
        <v>-3.435357640630333</v>
      </c>
      <c r="F47">
        <f t="shared" si="18"/>
        <v>-7.7620854560833381</v>
      </c>
      <c r="G47">
        <f t="shared" si="18"/>
        <v>-5.0655193700667009</v>
      </c>
      <c r="H47">
        <f t="shared" si="18"/>
        <v>-2.2565597073162902</v>
      </c>
      <c r="I47">
        <f t="shared" si="18"/>
        <v>-5.1269954469878254</v>
      </c>
      <c r="J47">
        <f t="shared" si="18"/>
        <v>-4.1820089389365478</v>
      </c>
      <c r="K47">
        <f t="shared" si="18"/>
        <v>-8.1718410204903016</v>
      </c>
      <c r="O47">
        <v>19</v>
      </c>
      <c r="P47" cm="1">
        <f t="array" ref="P47">U34+ MMULT(B48:K48,U6:U15)</f>
        <v>7312.0992054406724</v>
      </c>
      <c r="Q47" s="26" t="s">
        <v>46</v>
      </c>
      <c r="R47">
        <v>0</v>
      </c>
    </row>
    <row r="48" spans="2:21" x14ac:dyDescent="0.2">
      <c r="B48">
        <f t="shared" ref="B48:K48" si="19">B20-B25</f>
        <v>1.9453888302292996</v>
      </c>
      <c r="C48">
        <f t="shared" si="19"/>
        <v>3.0158401059399038</v>
      </c>
      <c r="D48">
        <f t="shared" si="19"/>
        <v>5.5164488713244051</v>
      </c>
      <c r="E48">
        <f t="shared" si="19"/>
        <v>6.0814260242624272</v>
      </c>
      <c r="F48">
        <f t="shared" si="19"/>
        <v>2.9706803668512047</v>
      </c>
      <c r="G48">
        <f t="shared" si="19"/>
        <v>3.2211952694990709</v>
      </c>
      <c r="H48">
        <f t="shared" si="19"/>
        <v>1.3625805691769555</v>
      </c>
      <c r="I48">
        <f t="shared" si="19"/>
        <v>8.059353926786244</v>
      </c>
      <c r="J48">
        <f t="shared" si="19"/>
        <v>2.0372430059804314</v>
      </c>
      <c r="K48">
        <f t="shared" si="19"/>
        <v>6.0004311362831633</v>
      </c>
      <c r="O48">
        <v>20</v>
      </c>
      <c r="P48" cm="1">
        <f t="array" ref="P48">U35+ MMULT(B49:K49,U6:U15)</f>
        <v>-4.7748471843078732E-12</v>
      </c>
      <c r="Q48" s="26" t="s">
        <v>46</v>
      </c>
      <c r="R48">
        <v>0</v>
      </c>
    </row>
    <row r="49" spans="2:18" x14ac:dyDescent="0.2">
      <c r="B49">
        <f t="shared" ref="B49:K49" si="20">B21-B25</f>
        <v>0.79434928508095537</v>
      </c>
      <c r="C49">
        <f t="shared" si="20"/>
        <v>1.4578229258643436</v>
      </c>
      <c r="D49">
        <f t="shared" si="20"/>
        <v>0.41437611868713603</v>
      </c>
      <c r="E49">
        <f t="shared" si="20"/>
        <v>2.3024498714977581</v>
      </c>
      <c r="F49">
        <f t="shared" si="20"/>
        <v>-2.7915498252721909</v>
      </c>
      <c r="G49">
        <f t="shared" si="20"/>
        <v>2.109930148673806</v>
      </c>
      <c r="H49">
        <f t="shared" si="20"/>
        <v>2.3299524984862048</v>
      </c>
      <c r="I49">
        <f t="shared" si="20"/>
        <v>8.5516998204083428E-2</v>
      </c>
      <c r="J49">
        <f t="shared" si="20"/>
        <v>0.93620935294125018</v>
      </c>
      <c r="K49">
        <f t="shared" si="20"/>
        <v>-4.8373354830694915</v>
      </c>
      <c r="O49">
        <v>21</v>
      </c>
      <c r="P49" cm="1">
        <f t="array" ref="P49">U36+ MMULT(B50:K50,U6:U15)</f>
        <v>1672.120499550975</v>
      </c>
      <c r="Q49" s="26" t="s">
        <v>46</v>
      </c>
      <c r="R49">
        <v>0</v>
      </c>
    </row>
    <row r="50" spans="2:18" x14ac:dyDescent="0.2">
      <c r="B50">
        <f t="shared" ref="B50:K50" si="21">B22-B25</f>
        <v>0.95256670084325135</v>
      </c>
      <c r="C50">
        <f t="shared" si="21"/>
        <v>1.4578531080133708</v>
      </c>
      <c r="D50">
        <f t="shared" si="21"/>
        <v>0.44531611298583568</v>
      </c>
      <c r="E50">
        <f t="shared" si="21"/>
        <v>-0.6509676304054044</v>
      </c>
      <c r="F50">
        <f t="shared" si="21"/>
        <v>1.252307584432738</v>
      </c>
      <c r="G50">
        <f t="shared" si="21"/>
        <v>1.0482585230313899</v>
      </c>
      <c r="H50">
        <f t="shared" si="21"/>
        <v>1.1458119112762497</v>
      </c>
      <c r="I50">
        <f t="shared" si="21"/>
        <v>0.77546323248346583</v>
      </c>
      <c r="J50">
        <f t="shared" si="21"/>
        <v>1.7978991314154238</v>
      </c>
      <c r="K50">
        <f t="shared" si="21"/>
        <v>8.043278187014236</v>
      </c>
    </row>
    <row r="53" spans="2:18" x14ac:dyDescent="0.2">
      <c r="P53" cm="1">
        <f t="array" ref="P53">MMULT(B25:K25,U6:U15)</f>
        <v>3.0000000000030624</v>
      </c>
      <c r="Q53" s="26" t="s">
        <v>46</v>
      </c>
      <c r="R53">
        <f>0.03*100</f>
        <v>3</v>
      </c>
    </row>
    <row r="54" spans="2:18" x14ac:dyDescent="0.2">
      <c r="P54">
        <f>SUM(U6:U15)</f>
        <v>1000.0000000000002</v>
      </c>
      <c r="Q54" s="26" t="s">
        <v>47</v>
      </c>
      <c r="R54">
        <v>1000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PORTFÖY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2022-01-16T22:12:39Z</dcterms:created>
  <dcterms:modified xsi:type="dcterms:W3CDTF">2022-01-28T09:15:04Z</dcterms:modified>
</cp:coreProperties>
</file>