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rivers" sheetId="1" state="visible" r:id="rId2"/>
    <sheet name="ID's" sheetId="2" state="visible" r:id="rId3"/>
    <sheet name="Car Upgrades" sheetId="3" state="visible" r:id="rId4"/>
    <sheet name="Race Time Calculation" sheetId="4" state="visible" r:id="rId5"/>
  </sheets>
  <definedNames>
    <definedName function="false" hidden="true" localSheetId="0" name="_xlnm._FilterDatabase" vbProcedure="false">Drivers!$B$2:$I$24</definedName>
    <definedName function="false" hidden="true" localSheetId="1" name="_xlnm._FilterDatabase" vbProcedure="false">'ID''s'!$B$2:$E$24</definedName>
    <definedName function="false" hidden="false" localSheetId="0" name="_xlnm._FilterDatabase" vbProcedure="false">Drivers!$B$2:$I$24</definedName>
    <definedName function="false" hidden="false" localSheetId="1" name="_xlnm._FilterDatabase" vbProcedure="false">'ID''s'!$B$2:$E$24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<sst xmlns="http://schemas.openxmlformats.org/spreadsheetml/2006/main" count="326" uniqueCount="201">
  <si>
    <t xml:space="preserve">Id</t>
  </si>
  <si>
    <t xml:space="preserve">Name</t>
  </si>
  <si>
    <t xml:space="preserve">Number</t>
  </si>
  <si>
    <t xml:space="preserve">Speed</t>
  </si>
  <si>
    <t xml:space="preserve">Acceleration</t>
  </si>
  <si>
    <t xml:space="preserve">Turning</t>
  </si>
  <si>
    <t xml:space="preserve">Average Performance</t>
  </si>
  <si>
    <t xml:space="preserve">Salary (millions)</t>
  </si>
  <si>
    <t xml:space="preserve">Fernando Alonso</t>
  </si>
  <si>
    <t xml:space="preserve">Valtteri Bottas</t>
  </si>
  <si>
    <t xml:space="preserve">Jensen Button</t>
  </si>
  <si>
    <t xml:space="preserve">Marcus Ericsson</t>
  </si>
  <si>
    <t xml:space="preserve">Romain Grosjean</t>
  </si>
  <si>
    <t xml:space="preserve">Esteban Gutierrez</t>
  </si>
  <si>
    <t xml:space="preserve">Lewis Hamilton</t>
  </si>
  <si>
    <t xml:space="preserve">Rio Haryanto</t>
  </si>
  <si>
    <t xml:space="preserve">Nicolas Hulkenberg</t>
  </si>
  <si>
    <t xml:space="preserve">Daniil Kvyat</t>
  </si>
  <si>
    <t xml:space="preserve">Kevin Magnussen</t>
  </si>
  <si>
    <t xml:space="preserve">Felipe Massa</t>
  </si>
  <si>
    <t xml:space="preserve">Felipe Nasr</t>
  </si>
  <si>
    <t xml:space="preserve">Jolyon Palmer</t>
  </si>
  <si>
    <t xml:space="preserve">Sergio Perez</t>
  </si>
  <si>
    <t xml:space="preserve">Kimi Raikkonnen</t>
  </si>
  <si>
    <t xml:space="preserve">Daniel Ricciardo</t>
  </si>
  <si>
    <t xml:space="preserve">Nico Rosberg</t>
  </si>
  <si>
    <t xml:space="preserve">Carloz Sainz Junior</t>
  </si>
  <si>
    <t xml:space="preserve">Max Verstappen</t>
  </si>
  <si>
    <t xml:space="preserve">Sebastian Vettel</t>
  </si>
  <si>
    <t xml:space="preserve">Pascal Wehrlein</t>
  </si>
  <si>
    <t xml:space="preserve">Driver ID</t>
  </si>
  <si>
    <t xml:space="preserve">Team ID</t>
  </si>
  <si>
    <t xml:space="preserve">Team Name</t>
  </si>
  <si>
    <t xml:space="preserve">McLaren Honda</t>
  </si>
  <si>
    <t xml:space="preserve">Scudera Ferrari</t>
  </si>
  <si>
    <t xml:space="preserve">Williams</t>
  </si>
  <si>
    <t xml:space="preserve">Force India</t>
  </si>
  <si>
    <t xml:space="preserve">Haas</t>
  </si>
  <si>
    <t xml:space="preserve">Sauber</t>
  </si>
  <si>
    <t xml:space="preserve">Manor</t>
  </si>
  <si>
    <t xml:space="preserve">Mercedes</t>
  </si>
  <si>
    <t xml:space="preserve">Red Bull</t>
  </si>
  <si>
    <t xml:space="preserve">Renault</t>
  </si>
  <si>
    <t xml:space="preserve">Toro Rosso</t>
  </si>
  <si>
    <t xml:space="preserve">Ferrari</t>
  </si>
  <si>
    <t xml:space="preserve">Max Verstappen  </t>
  </si>
  <si>
    <t xml:space="preserve">Upgrades</t>
  </si>
  <si>
    <t xml:space="preserve">#</t>
  </si>
  <si>
    <t xml:space="preserve">Stats Positive</t>
  </si>
  <si>
    <t xml:space="preserve">Stats Negative</t>
  </si>
  <si>
    <t xml:space="preserve">Price (millions)</t>
  </si>
  <si>
    <t xml:space="preserve">Standard Car</t>
  </si>
  <si>
    <t xml:space="preserve">Part</t>
  </si>
  <si>
    <t xml:space="preserve">Stats</t>
  </si>
  <si>
    <t xml:space="preserve">Down-Force</t>
  </si>
  <si>
    <t xml:space="preserve">Level 1</t>
  </si>
  <si>
    <t xml:space="preserve">Handling +2, Braking +2</t>
  </si>
  <si>
    <t xml:space="preserve">Weight +2kg</t>
  </si>
  <si>
    <t xml:space="preserve">Retractable Spoiler</t>
  </si>
  <si>
    <t xml:space="preserve">50/100</t>
  </si>
  <si>
    <t xml:space="preserve">Level 2</t>
  </si>
  <si>
    <t xml:space="preserve">Handling +3, Braking +2</t>
  </si>
  <si>
    <t xml:space="preserve">Speed -1, Weight +2kg</t>
  </si>
  <si>
    <t xml:space="preserve">Carbon Fiber Spoiler</t>
  </si>
  <si>
    <t xml:space="preserve">Level 3</t>
  </si>
  <si>
    <t xml:space="preserve">Handling +4, Braking +3</t>
  </si>
  <si>
    <t xml:space="preserve">Frontal Wing Upgrade</t>
  </si>
  <si>
    <t xml:space="preserve">Handling</t>
  </si>
  <si>
    <t xml:space="preserve">Level 4</t>
  </si>
  <si>
    <t xml:space="preserve">Handling +6, Braking +3</t>
  </si>
  <si>
    <t xml:space="preserve">Speed -2, Weight +2kg</t>
  </si>
  <si>
    <t xml:space="preserve">Single Airfoil Wing</t>
  </si>
  <si>
    <t xml:space="preserve">Braking</t>
  </si>
  <si>
    <t xml:space="preserve">Level 5</t>
  </si>
  <si>
    <t xml:space="preserve">Handling +7, Braking +5</t>
  </si>
  <si>
    <t xml:space="preserve">Dual Airfoil Wing</t>
  </si>
  <si>
    <t xml:space="preserve">Weight</t>
  </si>
  <si>
    <t xml:space="preserve">750kg</t>
  </si>
  <si>
    <t xml:space="preserve">Aerodynamics</t>
  </si>
  <si>
    <t xml:space="preserve">Speed +1</t>
  </si>
  <si>
    <t xml:space="preserve">Acceleration -1</t>
  </si>
  <si>
    <t xml:space="preserve">Reduced Frontal Pressure</t>
  </si>
  <si>
    <t xml:space="preserve">Speed +2</t>
  </si>
  <si>
    <t xml:space="preserve">Rear Vacuum Reduction</t>
  </si>
  <si>
    <t xml:space="preserve">Everything Level 5</t>
  </si>
  <si>
    <t xml:space="preserve">Speed +3</t>
  </si>
  <si>
    <t xml:space="preserve">Reduced Turbulence</t>
  </si>
  <si>
    <t xml:space="preserve">89/100</t>
  </si>
  <si>
    <t xml:space="preserve">Speed +4</t>
  </si>
  <si>
    <t xml:space="preserve">Weight +2kg, Acceleration -2</t>
  </si>
  <si>
    <t xml:space="preserve">Bodywork Conversion</t>
  </si>
  <si>
    <t xml:space="preserve">93/100</t>
  </si>
  <si>
    <t xml:space="preserve">Speed +5</t>
  </si>
  <si>
    <t xml:space="preserve">Computer Generated Airflow</t>
  </si>
  <si>
    <t xml:space="preserve">90/100</t>
  </si>
  <si>
    <t xml:space="preserve">Gearbox</t>
  </si>
  <si>
    <t xml:space="preserve">Acceleration +1</t>
  </si>
  <si>
    <t xml:space="preserve">Weight +1kg</t>
  </si>
  <si>
    <t xml:space="preserve">Gear Selection Transmission</t>
  </si>
  <si>
    <t xml:space="preserve">Acceleration +2</t>
  </si>
  <si>
    <t xml:space="preserve">Semi-Automatic Transmission</t>
  </si>
  <si>
    <t xml:space="preserve">724kg</t>
  </si>
  <si>
    <t xml:space="preserve">Acceleration +3</t>
  </si>
  <si>
    <t xml:space="preserve">Manual Transmission</t>
  </si>
  <si>
    <t xml:space="preserve">Acceleration +4</t>
  </si>
  <si>
    <t xml:space="preserve">CTV Transmission</t>
  </si>
  <si>
    <t xml:space="preserve">Acceleration +5</t>
  </si>
  <si>
    <t xml:space="preserve">Sequential manual transmission</t>
  </si>
  <si>
    <t xml:space="preserve">Engine</t>
  </si>
  <si>
    <t xml:space="preserve">Speed +1, Acceleration +1</t>
  </si>
  <si>
    <t xml:space="preserve">Weight +5kg</t>
  </si>
  <si>
    <t xml:space="preserve">External Combustion Engine</t>
  </si>
  <si>
    <t xml:space="preserve">Speed +2, Acceleration +2</t>
  </si>
  <si>
    <t xml:space="preserve">Internal Combustion Engine</t>
  </si>
  <si>
    <t xml:space="preserve">Speed +3, Acceleration +3</t>
  </si>
  <si>
    <t xml:space="preserve">V6 Engine</t>
  </si>
  <si>
    <t xml:space="preserve">Speed +4, Acceleration +4</t>
  </si>
  <si>
    <t xml:space="preserve">V8 Engine</t>
  </si>
  <si>
    <t xml:space="preserve">Speed +5, Acceleration +5</t>
  </si>
  <si>
    <t xml:space="preserve">Short Stroke Engine</t>
  </si>
  <si>
    <t xml:space="preserve">Suspension</t>
  </si>
  <si>
    <t xml:space="preserve">Handling +1, Acceleration +1</t>
  </si>
  <si>
    <t xml:space="preserve">Braking -1</t>
  </si>
  <si>
    <t xml:space="preserve">Leaf Spring</t>
  </si>
  <si>
    <t xml:space="preserve">Handling +2, Acceleration +1</t>
  </si>
  <si>
    <t xml:space="preserve">Torsion Beam Suspension</t>
  </si>
  <si>
    <t xml:space="preserve">Handling +3, Acceleration +1</t>
  </si>
  <si>
    <t xml:space="preserve">Street Suspension</t>
  </si>
  <si>
    <t xml:space="preserve">Handling +5, Acceleration +1</t>
  </si>
  <si>
    <t xml:space="preserve">Braking -2</t>
  </si>
  <si>
    <t xml:space="preserve">Coil Spring</t>
  </si>
  <si>
    <t xml:space="preserve">Handling +6, Acceleration +2</t>
  </si>
  <si>
    <t xml:space="preserve">Race Suspension</t>
  </si>
  <si>
    <t xml:space="preserve">Tires</t>
  </si>
  <si>
    <t xml:space="preserve">Braking +5, Acceleration +2</t>
  </si>
  <si>
    <t xml:space="preserve">Speed -1, Weight +1kg</t>
  </si>
  <si>
    <t xml:space="preserve">Bridestone Race Tires</t>
  </si>
  <si>
    <t xml:space="preserve">Braking +6, Acceleration +2</t>
  </si>
  <si>
    <t xml:space="preserve">Speed -2, Weight +1kg</t>
  </si>
  <si>
    <t xml:space="preserve">Continental Race Tires</t>
  </si>
  <si>
    <t xml:space="preserve">Braking +7, Acceleration +3</t>
  </si>
  <si>
    <t xml:space="preserve">Speed -3, Weight +1kg</t>
  </si>
  <si>
    <t xml:space="preserve">GoodYear Race Tires</t>
  </si>
  <si>
    <t xml:space="preserve">Braking +8, Acceleration +3</t>
  </si>
  <si>
    <t xml:space="preserve">Speed -4, Weight +1kg</t>
  </si>
  <si>
    <t xml:space="preserve">Michelin Race Tires</t>
  </si>
  <si>
    <t xml:space="preserve">Braking +9, Acceleration +4</t>
  </si>
  <si>
    <t xml:space="preserve">Speed -5, Weight +1kg</t>
  </si>
  <si>
    <t xml:space="preserve">Pirelli Race Tires</t>
  </si>
  <si>
    <t xml:space="preserve">Weight Reduction</t>
  </si>
  <si>
    <t xml:space="preserve">Weight -10kg, Speed +1</t>
  </si>
  <si>
    <t xml:space="preserve">N/A</t>
  </si>
  <si>
    <t xml:space="preserve">Light Body Panels</t>
  </si>
  <si>
    <t xml:space="preserve">Weight -12kg, Speed +1</t>
  </si>
  <si>
    <t xml:space="preserve">Handling -1</t>
  </si>
  <si>
    <t xml:space="preserve">Aluminum Chassis</t>
  </si>
  <si>
    <t xml:space="preserve">Weight -15kg, Speed +2</t>
  </si>
  <si>
    <t xml:space="preserve">Handling -2</t>
  </si>
  <si>
    <t xml:space="preserve">Weight Reduced Tires</t>
  </si>
  <si>
    <t xml:space="preserve">Weight -18kg, Speed +2</t>
  </si>
  <si>
    <t xml:space="preserve">Handling -3</t>
  </si>
  <si>
    <t xml:space="preserve">Lightweight Engine</t>
  </si>
  <si>
    <t xml:space="preserve">Weight -20kg, Speed +4</t>
  </si>
  <si>
    <t xml:space="preserve">Handling -4</t>
  </si>
  <si>
    <t xml:space="preserve">CarbonG6:G37 Car Frame</t>
  </si>
  <si>
    <t xml:space="preserve">Track Name</t>
  </si>
  <si>
    <t xml:space="preserve">Amount of turns</t>
  </si>
  <si>
    <t xml:space="preserve">Track total length</t>
  </si>
  <si>
    <t xml:space="preserve">Track max height difference</t>
  </si>
  <si>
    <t xml:space="preserve">Longest straight track</t>
  </si>
  <si>
    <t xml:space="preserve">Independent of turn size</t>
  </si>
  <si>
    <t xml:space="preserve">In meters</t>
  </si>
  <si>
    <t xml:space="preserve">In Meters</t>
  </si>
  <si>
    <t xml:space="preserve">In Kilometers</t>
  </si>
  <si>
    <t xml:space="preserve">Melbourne Grand Prix Circuit, Australia</t>
  </si>
  <si>
    <t xml:space="preserve">Bahrain International Circuit, Bahrain</t>
  </si>
  <si>
    <t xml:space="preserve">Shanghai International Circuit, China</t>
  </si>
  <si>
    <t xml:space="preserve">Sochi Autodrom, Russia</t>
  </si>
  <si>
    <t xml:space="preserve">Circuit de Barcelona-Catalunya, Spain</t>
  </si>
  <si>
    <t xml:space="preserve">Monte Carlo, Monaco</t>
  </si>
  <si>
    <t xml:space="preserve">Circuit Gilles Villeneuve, Canada</t>
  </si>
  <si>
    <t xml:space="preserve">Baku City Circuit, Azerbaijan</t>
  </si>
  <si>
    <t xml:space="preserve">Red Bull Ring, Austria</t>
  </si>
  <si>
    <t xml:space="preserve">Silverstone, United Kingdom</t>
  </si>
  <si>
    <t xml:space="preserve">Hungaroring, Hungary</t>
  </si>
  <si>
    <t xml:space="preserve">Hockenheimring, Germany</t>
  </si>
  <si>
    <t xml:space="preserve">Spa-Francorchamps, Belgium</t>
  </si>
  <si>
    <t xml:space="preserve">Monza, Italy</t>
  </si>
  <si>
    <t xml:space="preserve">Marina Bay Street Circuit, Singapore</t>
  </si>
  <si>
    <t xml:space="preserve">Sepang International Circuit, Malaysia</t>
  </si>
  <si>
    <t xml:space="preserve">Suzuka International Racing Course, Japan</t>
  </si>
  <si>
    <t xml:space="preserve">Circuit of the Americas, United States of America</t>
  </si>
  <si>
    <t xml:space="preserve">Autódromo Hermanos Rodríguez, Mexico</t>
  </si>
  <si>
    <t xml:space="preserve">Autódromo José Carlos Pace, Brazil</t>
  </si>
  <si>
    <t xml:space="preserve">Yas Marina Circuit, United Arab Emirates</t>
  </si>
  <si>
    <t xml:space="preserve">Car's with better handling and acceleration have better performance on track's with more turns</t>
  </si>
  <si>
    <t xml:space="preserve">Longer track lengths will cause longer racing times</t>
  </si>
  <si>
    <t xml:space="preserve">Track's with better down force and more weight will have less problems with height difference</t>
  </si>
  <si>
    <t xml:space="preserve">Track's with more speed will be faster on track's with longer straight tracks</t>
  </si>
  <si>
    <t xml:space="preserve">Track difficulty = 500/(Total Length / Amount of Turns)+(Max height diff / 100)+(1 / Longest straight)-1                      Scale of 1 to 5</t>
  </si>
  <si>
    <t xml:space="preserve">Hungaroring, Hungaria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</si>
</sst>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[$€-2]\ * #,##0.00_-;\-[$€-2]\ * #,##0.00_-;_-[$€-2]\ * \-??_-;_-@_-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FF00"/>
        <bgColor rgb="FFFFFF00"/>
      </patternFill>
    </fill>
  </fills>
  <borders count="29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Sequential_manual_transmissi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4" activeCellId="0" sqref="D14"/>
    </sheetView>
  </sheetViews>
  <sheetFormatPr defaultRowHeight="15"/>
  <cols>
    <col collapsed="false" hidden="false" max="1" min="1" style="0" width="8.50510204081633"/>
    <col collapsed="false" hidden="false" max="2" min="2" style="0" width="6.88265306122449"/>
    <col collapsed="false" hidden="false" max="3" min="3" style="0" width="27.1326530612245"/>
    <col collapsed="false" hidden="false" max="4" min="4" style="0" width="12.6887755102041"/>
    <col collapsed="false" hidden="false" max="5" min="5" style="0" width="10.9336734693878"/>
    <col collapsed="false" hidden="false" max="6" min="6" style="0" width="16.469387755102"/>
    <col collapsed="false" hidden="false" max="7" min="7" style="0" width="12.1479591836735"/>
    <col collapsed="false" hidden="false" max="8" min="8" style="0" width="24.7040816326531"/>
    <col collapsed="false" hidden="false" max="9" min="9" style="0" width="19.7091836734694"/>
    <col collapsed="false" hidden="false" max="1025" min="10" style="0" width="8.50510204081633"/>
  </cols>
  <sheetData>
    <row r="2" customFormat="false" ht="15" hidden="false" customHeight="false" outlineLevel="0" collapsed="false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customFormat="false" ht="15" hidden="false" customHeight="false" outlineLevel="0" collapsed="false">
      <c r="B3" s="3" t="n">
        <v>1</v>
      </c>
      <c r="C3" s="4" t="s">
        <v>8</v>
      </c>
      <c r="D3" s="5" t="n">
        <v>14</v>
      </c>
      <c r="E3" s="6" t="n">
        <v>85</v>
      </c>
      <c r="F3" s="6" t="n">
        <v>85</v>
      </c>
      <c r="G3" s="6" t="n">
        <v>82</v>
      </c>
      <c r="H3" s="6" t="n">
        <f aca="false">ROUND(AVERAGE(E3:G3),1)</f>
        <v>84</v>
      </c>
      <c r="I3" s="6" t="n">
        <f aca="false">(ROUND((H3/1.5)*1200000*1.1,-5))/1000000</f>
        <v>73.9</v>
      </c>
    </row>
    <row r="4" customFormat="false" ht="15" hidden="false" customHeight="false" outlineLevel="0" collapsed="false">
      <c r="B4" s="3" t="n">
        <v>2</v>
      </c>
      <c r="C4" s="4" t="s">
        <v>9</v>
      </c>
      <c r="D4" s="5" t="n">
        <v>77</v>
      </c>
      <c r="E4" s="6" t="n">
        <v>80</v>
      </c>
      <c r="F4" s="6" t="n">
        <v>84</v>
      </c>
      <c r="G4" s="6" t="n">
        <v>83</v>
      </c>
      <c r="H4" s="6" t="n">
        <f aca="false">ROUND(AVERAGE(E4:G4),1)</f>
        <v>82.3</v>
      </c>
      <c r="I4" s="6" t="n">
        <f aca="false">(ROUND((H4/1.5)*1200000*1.1,-5))/1000000</f>
        <v>72.4</v>
      </c>
    </row>
    <row r="5" customFormat="false" ht="15" hidden="false" customHeight="false" outlineLevel="0" collapsed="false">
      <c r="B5" s="3" t="n">
        <v>3</v>
      </c>
      <c r="C5" s="4" t="s">
        <v>10</v>
      </c>
      <c r="D5" s="5" t="n">
        <v>22</v>
      </c>
      <c r="E5" s="6" t="n">
        <v>78</v>
      </c>
      <c r="F5" s="6" t="n">
        <v>74</v>
      </c>
      <c r="G5" s="6" t="n">
        <v>80</v>
      </c>
      <c r="H5" s="6" t="n">
        <f aca="false">ROUND(AVERAGE(E5:G5),1)</f>
        <v>77.3</v>
      </c>
      <c r="I5" s="6" t="n">
        <f aca="false">(ROUND((H5/1.5)*1200000*1.1,-5))/1000000</f>
        <v>68</v>
      </c>
    </row>
    <row r="6" customFormat="false" ht="15" hidden="false" customHeight="false" outlineLevel="0" collapsed="false">
      <c r="B6" s="3" t="n">
        <v>4</v>
      </c>
      <c r="C6" s="4" t="s">
        <v>11</v>
      </c>
      <c r="D6" s="5" t="n">
        <v>9</v>
      </c>
      <c r="E6" s="6" t="n">
        <v>72</v>
      </c>
      <c r="F6" s="6" t="n">
        <v>82</v>
      </c>
      <c r="G6" s="6" t="n">
        <v>71</v>
      </c>
      <c r="H6" s="6" t="n">
        <f aca="false">ROUND(AVERAGE(E6:G6),1)</f>
        <v>75</v>
      </c>
      <c r="I6" s="6" t="n">
        <f aca="false">(ROUND((H6/1.5)*1200000*1.1,-5))/1000000</f>
        <v>66</v>
      </c>
    </row>
    <row r="7" customFormat="false" ht="15" hidden="false" customHeight="false" outlineLevel="0" collapsed="false">
      <c r="B7" s="3" t="n">
        <v>5</v>
      </c>
      <c r="C7" s="4" t="s">
        <v>12</v>
      </c>
      <c r="D7" s="5" t="n">
        <v>8</v>
      </c>
      <c r="E7" s="6" t="n">
        <v>79</v>
      </c>
      <c r="F7" s="6" t="n">
        <v>76</v>
      </c>
      <c r="G7" s="6" t="n">
        <v>75</v>
      </c>
      <c r="H7" s="6" t="n">
        <f aca="false">ROUND(AVERAGE(E7:G7),1)</f>
        <v>76.7</v>
      </c>
      <c r="I7" s="6" t="n">
        <f aca="false">(ROUND((H7/1.5)*1200000*1.1,-5))/1000000</f>
        <v>67.5</v>
      </c>
    </row>
    <row r="8" customFormat="false" ht="15" hidden="false" customHeight="false" outlineLevel="0" collapsed="false">
      <c r="B8" s="7" t="n">
        <v>6</v>
      </c>
      <c r="C8" s="4" t="s">
        <v>13</v>
      </c>
      <c r="D8" s="5" t="n">
        <v>21</v>
      </c>
      <c r="E8" s="6" t="n">
        <v>72</v>
      </c>
      <c r="F8" s="6" t="n">
        <v>69</v>
      </c>
      <c r="G8" s="6" t="n">
        <v>69</v>
      </c>
      <c r="H8" s="6" t="n">
        <f aca="false">ROUND(AVERAGE(E8:G8),1)</f>
        <v>70</v>
      </c>
      <c r="I8" s="6" t="n">
        <f aca="false">(ROUND((H8/1.5)*1200000*1.1,-5))/1000000</f>
        <v>61.6</v>
      </c>
    </row>
    <row r="9" customFormat="false" ht="15" hidden="false" customHeight="false" outlineLevel="0" collapsed="false">
      <c r="B9" s="3" t="n">
        <v>7</v>
      </c>
      <c r="C9" s="4" t="s">
        <v>14</v>
      </c>
      <c r="D9" s="5" t="n">
        <v>44</v>
      </c>
      <c r="E9" s="6" t="n">
        <v>94</v>
      </c>
      <c r="F9" s="6" t="n">
        <v>95</v>
      </c>
      <c r="G9" s="6" t="n">
        <v>95</v>
      </c>
      <c r="H9" s="6" t="n">
        <f aca="false">ROUND(AVERAGE(E9:G9),1)</f>
        <v>94.7</v>
      </c>
      <c r="I9" s="6" t="n">
        <f aca="false">(ROUND((H9/1.5)*1200000*1.1,-5))/1000000</f>
        <v>83.3</v>
      </c>
    </row>
    <row r="10" customFormat="false" ht="15" hidden="false" customHeight="false" outlineLevel="0" collapsed="false">
      <c r="B10" s="3" t="n">
        <v>8</v>
      </c>
      <c r="C10" s="4" t="s">
        <v>15</v>
      </c>
      <c r="D10" s="5" t="n">
        <v>34</v>
      </c>
      <c r="E10" s="6" t="n">
        <v>71</v>
      </c>
      <c r="F10" s="6" t="n">
        <v>70</v>
      </c>
      <c r="G10" s="6" t="n">
        <v>72</v>
      </c>
      <c r="H10" s="6" t="n">
        <f aca="false">ROUND(AVERAGE(E10:G10),1)</f>
        <v>71</v>
      </c>
      <c r="I10" s="6" t="n">
        <f aca="false">(ROUND((H10/1.5)*1200000*1.1,-5))/1000000</f>
        <v>62.5</v>
      </c>
    </row>
    <row r="11" customFormat="false" ht="15" hidden="false" customHeight="false" outlineLevel="0" collapsed="false">
      <c r="B11" s="3" t="n">
        <v>9</v>
      </c>
      <c r="C11" s="4" t="s">
        <v>16</v>
      </c>
      <c r="D11" s="5" t="n">
        <v>27</v>
      </c>
      <c r="E11" s="6" t="n">
        <v>82</v>
      </c>
      <c r="F11" s="6" t="n">
        <v>75</v>
      </c>
      <c r="G11" s="6" t="n">
        <v>82</v>
      </c>
      <c r="H11" s="6" t="n">
        <f aca="false">ROUND(AVERAGE(E11:G11),1)</f>
        <v>79.7</v>
      </c>
      <c r="I11" s="6" t="n">
        <f aca="false">(ROUND((H11/1.5)*1200000*1.1,-5))/1000000</f>
        <v>70.1</v>
      </c>
    </row>
    <row r="12" customFormat="false" ht="15" hidden="false" customHeight="false" outlineLevel="0" collapsed="false">
      <c r="B12" s="3" t="n">
        <v>10</v>
      </c>
      <c r="C12" s="4" t="s">
        <v>17</v>
      </c>
      <c r="D12" s="5" t="n">
        <v>26</v>
      </c>
      <c r="E12" s="6" t="n">
        <v>78</v>
      </c>
      <c r="F12" s="6" t="n">
        <v>70</v>
      </c>
      <c r="G12" s="6" t="n">
        <v>74</v>
      </c>
      <c r="H12" s="6" t="n">
        <f aca="false">ROUND(AVERAGE(E12:G12),1)</f>
        <v>74</v>
      </c>
      <c r="I12" s="6" t="n">
        <f aca="false">(ROUND((H12/1.5)*1200000*1.1,-5))/1000000</f>
        <v>65.1</v>
      </c>
    </row>
    <row r="13" customFormat="false" ht="15" hidden="false" customHeight="false" outlineLevel="0" collapsed="false">
      <c r="B13" s="3" t="n">
        <v>11</v>
      </c>
      <c r="C13" s="4" t="s">
        <v>18</v>
      </c>
      <c r="D13" s="5" t="n">
        <v>20</v>
      </c>
      <c r="E13" s="6" t="n">
        <v>76</v>
      </c>
      <c r="F13" s="6" t="n">
        <v>82</v>
      </c>
      <c r="G13" s="6" t="n">
        <v>78</v>
      </c>
      <c r="H13" s="6" t="n">
        <f aca="false">ROUND(AVERAGE(E13:G13),1)</f>
        <v>78.7</v>
      </c>
      <c r="I13" s="6" t="n">
        <f aca="false">(ROUND((H13/1.5)*1200000*1.1,-5))/1000000</f>
        <v>69.3</v>
      </c>
    </row>
    <row r="14" customFormat="false" ht="15" hidden="false" customHeight="false" outlineLevel="0" collapsed="false">
      <c r="B14" s="3" t="n">
        <v>12</v>
      </c>
      <c r="C14" s="4" t="s">
        <v>19</v>
      </c>
      <c r="D14" s="5" t="n">
        <v>19</v>
      </c>
      <c r="E14" s="6" t="n">
        <v>80</v>
      </c>
      <c r="F14" s="6" t="n">
        <v>78</v>
      </c>
      <c r="G14" s="6" t="n">
        <v>75</v>
      </c>
      <c r="H14" s="6" t="n">
        <f aca="false">ROUND(AVERAGE(E14:G14),1)</f>
        <v>77.7</v>
      </c>
      <c r="I14" s="6" t="n">
        <f aca="false">(ROUND((H14/1.5)*1200000*1.1,-5))/1000000</f>
        <v>68.4</v>
      </c>
    </row>
    <row r="15" customFormat="false" ht="15" hidden="false" customHeight="false" outlineLevel="0" collapsed="false">
      <c r="B15" s="3" t="n">
        <v>13</v>
      </c>
      <c r="C15" s="4" t="s">
        <v>20</v>
      </c>
      <c r="D15" s="5" t="n">
        <v>12</v>
      </c>
      <c r="E15" s="6" t="n">
        <v>76</v>
      </c>
      <c r="F15" s="6" t="n">
        <v>76</v>
      </c>
      <c r="G15" s="6" t="n">
        <v>79</v>
      </c>
      <c r="H15" s="6" t="n">
        <f aca="false">ROUND(AVERAGE(E15:G15),1)</f>
        <v>77</v>
      </c>
      <c r="I15" s="6" t="n">
        <f aca="false">(ROUND((H15/1.5)*1200000*1.1,-5))/1000000</f>
        <v>67.8</v>
      </c>
    </row>
    <row r="16" customFormat="false" ht="15" hidden="false" customHeight="false" outlineLevel="0" collapsed="false">
      <c r="B16" s="3" t="n">
        <v>14</v>
      </c>
      <c r="C16" s="4" t="s">
        <v>21</v>
      </c>
      <c r="D16" s="5" t="n">
        <v>30</v>
      </c>
      <c r="E16" s="6" t="n">
        <v>73</v>
      </c>
      <c r="F16" s="6" t="n">
        <v>72</v>
      </c>
      <c r="G16" s="6" t="n">
        <v>71</v>
      </c>
      <c r="H16" s="6" t="n">
        <f aca="false">ROUND(AVERAGE(E16:G16),1)</f>
        <v>72</v>
      </c>
      <c r="I16" s="6" t="n">
        <f aca="false">(ROUND((H16/1.5)*1200000*1.1,-5))/1000000</f>
        <v>63.4</v>
      </c>
    </row>
    <row r="17" customFormat="false" ht="15" hidden="false" customHeight="false" outlineLevel="0" collapsed="false">
      <c r="B17" s="3" t="n">
        <v>15</v>
      </c>
      <c r="C17" s="4" t="s">
        <v>22</v>
      </c>
      <c r="D17" s="5" t="n">
        <v>11</v>
      </c>
      <c r="E17" s="6" t="n">
        <v>86</v>
      </c>
      <c r="F17" s="6" t="n">
        <v>86</v>
      </c>
      <c r="G17" s="6" t="n">
        <v>85</v>
      </c>
      <c r="H17" s="6" t="n">
        <f aca="false">ROUND(AVERAGE(E17:G17),1)</f>
        <v>85.7</v>
      </c>
      <c r="I17" s="6" t="n">
        <f aca="false">(ROUND((H17/1.5)*1200000*1.1,-5))/1000000</f>
        <v>75.4</v>
      </c>
    </row>
    <row r="18" customFormat="false" ht="15" hidden="false" customHeight="false" outlineLevel="0" collapsed="false">
      <c r="B18" s="3" t="n">
        <v>16</v>
      </c>
      <c r="C18" s="4" t="s">
        <v>23</v>
      </c>
      <c r="D18" s="5" t="n">
        <v>7</v>
      </c>
      <c r="E18" s="6" t="n">
        <v>92</v>
      </c>
      <c r="F18" s="6" t="n">
        <v>90</v>
      </c>
      <c r="G18" s="6" t="n">
        <v>90</v>
      </c>
      <c r="H18" s="6" t="n">
        <f aca="false">ROUND(AVERAGE(E18:G18),1)</f>
        <v>90.7</v>
      </c>
      <c r="I18" s="6" t="n">
        <f aca="false">(ROUND((H18/1.5)*1200000*1.1,-5))/1000000</f>
        <v>79.8</v>
      </c>
    </row>
    <row r="19" customFormat="false" ht="15" hidden="false" customHeight="false" outlineLevel="0" collapsed="false">
      <c r="B19" s="3" t="n">
        <v>17</v>
      </c>
      <c r="C19" s="4" t="s">
        <v>24</v>
      </c>
      <c r="D19" s="5" t="n">
        <v>3</v>
      </c>
      <c r="E19" s="6" t="n">
        <v>93</v>
      </c>
      <c r="F19" s="6" t="n">
        <v>94</v>
      </c>
      <c r="G19" s="6" t="n">
        <v>90</v>
      </c>
      <c r="H19" s="6" t="n">
        <f aca="false">ROUND(AVERAGE(E19:G19),1)</f>
        <v>92.3</v>
      </c>
      <c r="I19" s="6" t="n">
        <f aca="false">(ROUND((H19/1.5)*1200000*1.1,-5))/1000000</f>
        <v>81.2</v>
      </c>
    </row>
    <row r="20" customFormat="false" ht="15" hidden="false" customHeight="false" outlineLevel="0" collapsed="false">
      <c r="B20" s="3" t="n">
        <v>18</v>
      </c>
      <c r="C20" s="4" t="s">
        <v>25</v>
      </c>
      <c r="D20" s="5" t="n">
        <v>6</v>
      </c>
      <c r="E20" s="6" t="n">
        <v>97</v>
      </c>
      <c r="F20" s="6" t="n">
        <v>95</v>
      </c>
      <c r="G20" s="6" t="n">
        <v>93</v>
      </c>
      <c r="H20" s="6" t="n">
        <f aca="false">ROUND(AVERAGE(E20:G20),1)</f>
        <v>95</v>
      </c>
      <c r="I20" s="6" t="n">
        <f aca="false">(ROUND((H20/1.5)*1200000*1.1,-5))/1000000</f>
        <v>83.6</v>
      </c>
    </row>
    <row r="21" customFormat="false" ht="15" hidden="false" customHeight="false" outlineLevel="0" collapsed="false">
      <c r="B21" s="3" t="n">
        <v>19</v>
      </c>
      <c r="C21" s="4" t="s">
        <v>26</v>
      </c>
      <c r="D21" s="5" t="n">
        <v>55</v>
      </c>
      <c r="E21" s="6" t="n">
        <v>81</v>
      </c>
      <c r="F21" s="6" t="n">
        <v>74</v>
      </c>
      <c r="G21" s="6" t="n">
        <v>82</v>
      </c>
      <c r="H21" s="6" t="n">
        <f aca="false">ROUND(AVERAGE(E21:G21),1)</f>
        <v>79</v>
      </c>
      <c r="I21" s="6" t="n">
        <f aca="false">(ROUND((H21/1.5)*1200000*1.1,-5))/1000000</f>
        <v>69.5</v>
      </c>
    </row>
    <row r="22" customFormat="false" ht="15" hidden="false" customHeight="false" outlineLevel="0" collapsed="false">
      <c r="B22" s="3" t="n">
        <v>20</v>
      </c>
      <c r="C22" s="4" t="s">
        <v>27</v>
      </c>
      <c r="D22" s="5" t="n">
        <v>33</v>
      </c>
      <c r="E22" s="6" t="n">
        <v>96</v>
      </c>
      <c r="F22" s="6" t="n">
        <v>96</v>
      </c>
      <c r="G22" s="6" t="n">
        <v>96</v>
      </c>
      <c r="H22" s="6" t="n">
        <f aca="false">ROUND(AVERAGE(E22:G22),1)</f>
        <v>96</v>
      </c>
      <c r="I22" s="6" t="n">
        <f aca="false">(ROUND((H22/1.5)*1200000*1.1,-5))/1000000</f>
        <v>84.5</v>
      </c>
    </row>
    <row r="23" customFormat="false" ht="15" hidden="false" customHeight="false" outlineLevel="0" collapsed="false">
      <c r="B23" s="3" t="n">
        <v>21</v>
      </c>
      <c r="C23" s="4" t="s">
        <v>28</v>
      </c>
      <c r="D23" s="5" t="n">
        <v>5</v>
      </c>
      <c r="E23" s="6" t="n">
        <v>94</v>
      </c>
      <c r="F23" s="6" t="n">
        <v>94</v>
      </c>
      <c r="G23" s="6" t="n">
        <v>94</v>
      </c>
      <c r="H23" s="6" t="n">
        <f aca="false">ROUND(AVERAGE(E23:G23),1)</f>
        <v>94</v>
      </c>
      <c r="I23" s="6" t="n">
        <f aca="false">(ROUND((H23/1.5)*1200000*1.1,-5))/1000000</f>
        <v>82.7</v>
      </c>
    </row>
    <row r="24" customFormat="false" ht="15" hidden="false" customHeight="false" outlineLevel="0" collapsed="false">
      <c r="B24" s="3" t="n">
        <v>22</v>
      </c>
      <c r="C24" s="4" t="s">
        <v>29</v>
      </c>
      <c r="D24" s="5" t="n">
        <v>94</v>
      </c>
      <c r="E24" s="6" t="n">
        <v>74</v>
      </c>
      <c r="F24" s="6" t="n">
        <v>78</v>
      </c>
      <c r="G24" s="6" t="n">
        <v>74</v>
      </c>
      <c r="H24" s="6" t="n">
        <f aca="false">ROUND(AVERAGE(E24:G24),1)</f>
        <v>75.3</v>
      </c>
      <c r="I24" s="6" t="n">
        <f aca="false">(ROUND((H24/1.5)*1200000*1.1,-5))/1000000</f>
        <v>66.3</v>
      </c>
    </row>
  </sheetData>
  <autoFilter ref="B2:I2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20" activeCellId="0" sqref="F20"/>
    </sheetView>
  </sheetViews>
  <sheetFormatPr defaultRowHeight="15"/>
  <cols>
    <col collapsed="false" hidden="false" max="1" min="1" style="0" width="8.50510204081633"/>
    <col collapsed="false" hidden="false" max="2" min="2" style="0" width="10.530612244898"/>
    <col collapsed="false" hidden="false" max="3" min="3" style="0" width="21.4642857142857"/>
    <col collapsed="false" hidden="false" max="4" min="4" style="0" width="10.9438775510204"/>
    <col collapsed="false" hidden="false" max="5" min="5" style="0" width="15.2551020408163"/>
    <col collapsed="false" hidden="false" max="6" min="6" style="0" width="9.17857142857143"/>
    <col collapsed="false" hidden="false" max="7" min="7" style="0" width="8.50510204081633"/>
    <col collapsed="false" hidden="false" max="8" min="8" style="0" width="20.1122448979592"/>
    <col collapsed="false" hidden="false" max="10" min="9" style="0" width="8.50510204081633"/>
    <col collapsed="false" hidden="false" max="11" min="11" style="0" width="14.4438775510204"/>
    <col collapsed="false" hidden="false" max="1025" min="12" style="0" width="8.50510204081633"/>
  </cols>
  <sheetData>
    <row r="2" customFormat="false" ht="15" hidden="false" customHeight="false" outlineLevel="0" collapsed="false">
      <c r="B2" s="8" t="s">
        <v>30</v>
      </c>
      <c r="C2" s="9" t="s">
        <v>1</v>
      </c>
      <c r="D2" s="10" t="s">
        <v>31</v>
      </c>
      <c r="E2" s="11" t="s">
        <v>32</v>
      </c>
      <c r="G2" s="8" t="s">
        <v>31</v>
      </c>
      <c r="H2" s="10" t="s">
        <v>1</v>
      </c>
    </row>
    <row r="3" customFormat="false" ht="13.8" hidden="false" customHeight="false" outlineLevel="0" collapsed="false">
      <c r="B3" s="12" t="n">
        <v>1</v>
      </c>
      <c r="C3" s="13" t="s">
        <v>8</v>
      </c>
      <c r="D3" s="14" t="n">
        <v>5</v>
      </c>
      <c r="E3" s="15" t="s">
        <v>33</v>
      </c>
      <c r="G3" s="3" t="n">
        <v>1</v>
      </c>
      <c r="H3" s="0" t="s">
        <v>34</v>
      </c>
    </row>
    <row r="4" customFormat="false" ht="15" hidden="false" customHeight="false" outlineLevel="0" collapsed="false">
      <c r="B4" s="12" t="n">
        <v>2</v>
      </c>
      <c r="C4" s="16" t="s">
        <v>9</v>
      </c>
      <c r="D4" s="12" t="n">
        <v>11</v>
      </c>
      <c r="E4" s="17" t="s">
        <v>35</v>
      </c>
      <c r="G4" s="3" t="n">
        <v>2</v>
      </c>
      <c r="H4" s="0" t="s">
        <v>36</v>
      </c>
    </row>
    <row r="5" customFormat="false" ht="13.8" hidden="false" customHeight="false" outlineLevel="0" collapsed="false">
      <c r="B5" s="12" t="n">
        <v>3</v>
      </c>
      <c r="C5" s="18" t="s">
        <v>10</v>
      </c>
      <c r="D5" s="19" t="n">
        <v>5</v>
      </c>
      <c r="E5" s="20" t="s">
        <v>33</v>
      </c>
      <c r="G5" s="3" t="n">
        <v>3</v>
      </c>
      <c r="H5" s="0" t="s">
        <v>37</v>
      </c>
    </row>
    <row r="6" customFormat="false" ht="15" hidden="false" customHeight="false" outlineLevel="0" collapsed="false">
      <c r="B6" s="12" t="n">
        <v>4</v>
      </c>
      <c r="C6" s="16" t="s">
        <v>11</v>
      </c>
      <c r="D6" s="12" t="n">
        <v>9</v>
      </c>
      <c r="E6" s="17" t="s">
        <v>38</v>
      </c>
      <c r="G6" s="3" t="n">
        <v>4</v>
      </c>
      <c r="H6" s="0" t="s">
        <v>39</v>
      </c>
    </row>
    <row r="7" customFormat="false" ht="13.8" hidden="false" customHeight="false" outlineLevel="0" collapsed="false">
      <c r="B7" s="12" t="n">
        <v>5</v>
      </c>
      <c r="C7" s="16" t="s">
        <v>12</v>
      </c>
      <c r="D7" s="12" t="n">
        <v>3</v>
      </c>
      <c r="E7" s="17" t="s">
        <v>37</v>
      </c>
      <c r="G7" s="7" t="n">
        <v>5</v>
      </c>
      <c r="H7" s="21" t="s">
        <v>33</v>
      </c>
    </row>
    <row r="8" customFormat="false" ht="13.8" hidden="false" customHeight="false" outlineLevel="0" collapsed="false">
      <c r="B8" s="12" t="n">
        <v>6</v>
      </c>
      <c r="C8" s="16" t="s">
        <v>13</v>
      </c>
      <c r="D8" s="12" t="n">
        <v>3</v>
      </c>
      <c r="E8" s="22" t="s">
        <v>37</v>
      </c>
      <c r="G8" s="23" t="n">
        <v>6</v>
      </c>
      <c r="H8" s="24" t="s">
        <v>40</v>
      </c>
    </row>
    <row r="9" customFormat="false" ht="13.8" hidden="false" customHeight="false" outlineLevel="0" collapsed="false">
      <c r="B9" s="12" t="n">
        <v>7</v>
      </c>
      <c r="C9" s="18" t="s">
        <v>14</v>
      </c>
      <c r="D9" s="19" t="n">
        <v>6</v>
      </c>
      <c r="E9" s="20" t="s">
        <v>40</v>
      </c>
      <c r="G9" s="3" t="n">
        <v>7</v>
      </c>
      <c r="H9" s="0" t="s">
        <v>41</v>
      </c>
    </row>
    <row r="10" customFormat="false" ht="15" hidden="false" customHeight="false" outlineLevel="0" collapsed="false">
      <c r="B10" s="12" t="n">
        <v>8</v>
      </c>
      <c r="C10" s="16" t="s">
        <v>15</v>
      </c>
      <c r="D10" s="12" t="n">
        <v>4</v>
      </c>
      <c r="E10" s="17" t="s">
        <v>39</v>
      </c>
      <c r="G10" s="3" t="n">
        <v>8</v>
      </c>
      <c r="H10" s="0" t="s">
        <v>42</v>
      </c>
    </row>
    <row r="11" customFormat="false" ht="15" hidden="false" customHeight="false" outlineLevel="0" collapsed="false">
      <c r="B11" s="12" t="n">
        <v>9</v>
      </c>
      <c r="C11" s="16" t="s">
        <v>16</v>
      </c>
      <c r="D11" s="12" t="n">
        <v>2</v>
      </c>
      <c r="E11" s="17" t="s">
        <v>36</v>
      </c>
      <c r="G11" s="3" t="n">
        <v>9</v>
      </c>
      <c r="H11" s="0" t="s">
        <v>38</v>
      </c>
    </row>
    <row r="12" customFormat="false" ht="15" hidden="false" customHeight="false" outlineLevel="0" collapsed="false">
      <c r="B12" s="12" t="n">
        <v>10</v>
      </c>
      <c r="C12" s="16" t="s">
        <v>17</v>
      </c>
      <c r="D12" s="12" t="n">
        <v>10</v>
      </c>
      <c r="E12" s="17" t="s">
        <v>43</v>
      </c>
      <c r="G12" s="3" t="n">
        <v>10</v>
      </c>
      <c r="H12" s="0" t="s">
        <v>43</v>
      </c>
    </row>
    <row r="13" customFormat="false" ht="15" hidden="false" customHeight="false" outlineLevel="0" collapsed="false">
      <c r="B13" s="12" t="n">
        <v>11</v>
      </c>
      <c r="C13" s="16" t="s">
        <v>18</v>
      </c>
      <c r="D13" s="12" t="n">
        <v>8</v>
      </c>
      <c r="E13" s="17" t="s">
        <v>42</v>
      </c>
      <c r="G13" s="3" t="n">
        <v>11</v>
      </c>
      <c r="H13" s="0" t="s">
        <v>35</v>
      </c>
    </row>
    <row r="14" customFormat="false" ht="13.8" hidden="false" customHeight="false" outlineLevel="0" collapsed="false">
      <c r="B14" s="12" t="n">
        <v>12</v>
      </c>
      <c r="C14" s="25" t="s">
        <v>19</v>
      </c>
      <c r="D14" s="14" t="n">
        <v>11</v>
      </c>
      <c r="E14" s="15" t="s">
        <v>35</v>
      </c>
      <c r="G14" s="12"/>
      <c r="H14" s="17"/>
    </row>
    <row r="15" customFormat="false" ht="15" hidden="false" customHeight="false" outlineLevel="0" collapsed="false">
      <c r="B15" s="12" t="n">
        <v>13</v>
      </c>
      <c r="C15" s="16" t="s">
        <v>20</v>
      </c>
      <c r="D15" s="12" t="n">
        <v>9</v>
      </c>
      <c r="E15" s="17" t="s">
        <v>38</v>
      </c>
      <c r="G15" s="12"/>
      <c r="H15" s="17"/>
    </row>
    <row r="16" customFormat="false" ht="15" hidden="false" customHeight="false" outlineLevel="0" collapsed="false">
      <c r="B16" s="12" t="n">
        <v>14</v>
      </c>
      <c r="C16" s="16" t="s">
        <v>21</v>
      </c>
      <c r="D16" s="12" t="n">
        <v>8</v>
      </c>
      <c r="E16" s="17" t="s">
        <v>42</v>
      </c>
      <c r="G16" s="12"/>
      <c r="H16" s="17"/>
    </row>
    <row r="17" customFormat="false" ht="15" hidden="false" customHeight="false" outlineLevel="0" collapsed="false">
      <c r="B17" s="12" t="n">
        <v>15</v>
      </c>
      <c r="C17" s="16" t="s">
        <v>22</v>
      </c>
      <c r="D17" s="12" t="n">
        <v>2</v>
      </c>
      <c r="E17" s="17" t="s">
        <v>36</v>
      </c>
      <c r="G17" s="12"/>
      <c r="H17" s="17"/>
    </row>
    <row r="18" customFormat="false" ht="15" hidden="false" customHeight="false" outlineLevel="0" collapsed="false">
      <c r="B18" s="12" t="n">
        <v>16</v>
      </c>
      <c r="C18" s="16" t="s">
        <v>23</v>
      </c>
      <c r="D18" s="12" t="n">
        <v>1</v>
      </c>
      <c r="E18" s="17" t="s">
        <v>44</v>
      </c>
      <c r="G18" s="12"/>
      <c r="H18" s="17"/>
    </row>
    <row r="19" customFormat="false" ht="15" hidden="false" customHeight="false" outlineLevel="0" collapsed="false">
      <c r="B19" s="12" t="n">
        <v>17</v>
      </c>
      <c r="C19" s="16" t="s">
        <v>24</v>
      </c>
      <c r="D19" s="12" t="n">
        <v>7</v>
      </c>
      <c r="E19" s="17" t="s">
        <v>41</v>
      </c>
      <c r="G19" s="12"/>
      <c r="H19" s="17"/>
    </row>
    <row r="20" customFormat="false" ht="13.8" hidden="false" customHeight="false" outlineLevel="0" collapsed="false">
      <c r="B20" s="12" t="n">
        <v>18</v>
      </c>
      <c r="C20" s="18" t="s">
        <v>25</v>
      </c>
      <c r="D20" s="19" t="n">
        <v>6</v>
      </c>
      <c r="E20" s="20" t="s">
        <v>40</v>
      </c>
      <c r="G20" s="12"/>
      <c r="H20" s="17"/>
    </row>
    <row r="21" customFormat="false" ht="13.8" hidden="false" customHeight="false" outlineLevel="0" collapsed="false">
      <c r="B21" s="12" t="n">
        <v>19</v>
      </c>
      <c r="C21" s="16" t="s">
        <v>26</v>
      </c>
      <c r="D21" s="12" t="n">
        <v>10</v>
      </c>
      <c r="E21" s="17" t="s">
        <v>43</v>
      </c>
      <c r="G21" s="12"/>
      <c r="H21" s="17"/>
    </row>
    <row r="22" customFormat="false" ht="15" hidden="false" customHeight="false" outlineLevel="0" collapsed="false">
      <c r="B22" s="12" t="n">
        <v>20</v>
      </c>
      <c r="C22" s="16" t="s">
        <v>45</v>
      </c>
      <c r="D22" s="12" t="n">
        <v>7</v>
      </c>
      <c r="E22" s="17" t="s">
        <v>41</v>
      </c>
      <c r="G22" s="12"/>
      <c r="H22" s="17"/>
    </row>
    <row r="23" customFormat="false" ht="15" hidden="false" customHeight="false" outlineLevel="0" collapsed="false">
      <c r="B23" s="12" t="n">
        <v>21</v>
      </c>
      <c r="C23" s="16" t="s">
        <v>28</v>
      </c>
      <c r="D23" s="12" t="n">
        <v>1</v>
      </c>
      <c r="E23" s="17" t="s">
        <v>44</v>
      </c>
      <c r="G23" s="12"/>
      <c r="H23" s="17"/>
    </row>
    <row r="24" customFormat="false" ht="15" hidden="false" customHeight="false" outlineLevel="0" collapsed="false">
      <c r="B24" s="26" t="n">
        <v>22</v>
      </c>
      <c r="C24" s="16" t="s">
        <v>29</v>
      </c>
      <c r="D24" s="12" t="n">
        <v>4</v>
      </c>
      <c r="E24" s="17" t="s">
        <v>39</v>
      </c>
      <c r="G24" s="26"/>
      <c r="H24" s="17"/>
    </row>
    <row r="26" customFormat="false" ht="13.8" hidden="false" customHeight="false" outlineLevel="0" collapsed="false"/>
  </sheetData>
  <autoFilter ref="B2:E2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6553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G37" activeCellId="0" sqref="G37"/>
    </sheetView>
  </sheetViews>
  <sheetFormatPr defaultRowHeight="15.75"/>
  <cols>
    <col collapsed="false" hidden="false" max="1" min="1" style="0" width="8.50510204081633"/>
    <col collapsed="false" hidden="false" max="2" min="2" style="0" width="18.0867346938776"/>
    <col collapsed="false" hidden="false" max="3" min="3" style="0" width="8.36734693877551"/>
    <col collapsed="false" hidden="false" max="4" min="4" style="0" width="30.9132653061224"/>
    <col collapsed="false" hidden="false" max="5" min="5" style="0" width="31.0459183673469"/>
    <col collapsed="false" hidden="false" max="6" min="6" style="0" width="18.0867346938776"/>
    <col collapsed="false" hidden="false" max="7" min="7" style="0" width="32.3979591836735"/>
    <col collapsed="false" hidden="false" max="8" min="8" style="0" width="12.2857142857143"/>
    <col collapsed="false" hidden="false" max="10" min="9" style="0" width="18.0867346938776"/>
    <col collapsed="false" hidden="false" max="1025" min="11" style="0" width="8.50510204081633"/>
  </cols>
  <sheetData>
    <row r="2" customFormat="false" ht="15" hidden="false" customHeight="false" outlineLevel="0" collapsed="false">
      <c r="B2" s="27" t="s">
        <v>46</v>
      </c>
      <c r="C2" s="28" t="s">
        <v>47</v>
      </c>
      <c r="D2" s="29" t="s">
        <v>48</v>
      </c>
      <c r="E2" s="30" t="s">
        <v>49</v>
      </c>
      <c r="F2" s="29" t="s">
        <v>50</v>
      </c>
      <c r="G2" s="28" t="s">
        <v>1</v>
      </c>
      <c r="H2" s="31"/>
      <c r="I2" s="32" t="s">
        <v>51</v>
      </c>
      <c r="J2" s="33" t="s">
        <v>52</v>
      </c>
      <c r="K2" s="34" t="s">
        <v>53</v>
      </c>
    </row>
    <row r="3" customFormat="false" ht="15" hidden="false" customHeight="false" outlineLevel="0" collapsed="false">
      <c r="B3" s="35" t="s">
        <v>54</v>
      </c>
      <c r="C3" s="36" t="s">
        <v>55</v>
      </c>
      <c r="D3" s="37" t="s">
        <v>56</v>
      </c>
      <c r="E3" s="36" t="s">
        <v>57</v>
      </c>
      <c r="F3" s="38" t="n">
        <v>6</v>
      </c>
      <c r="G3" s="36" t="s">
        <v>58</v>
      </c>
      <c r="I3" s="39"/>
      <c r="J3" s="40" t="s">
        <v>3</v>
      </c>
      <c r="K3" s="41" t="s">
        <v>59</v>
      </c>
    </row>
    <row r="4" customFormat="false" ht="15" hidden="false" customHeight="false" outlineLevel="0" collapsed="false">
      <c r="B4" s="42"/>
      <c r="C4" s="43" t="s">
        <v>60</v>
      </c>
      <c r="D4" s="40" t="s">
        <v>61</v>
      </c>
      <c r="E4" s="43" t="s">
        <v>62</v>
      </c>
      <c r="F4" s="44" t="n">
        <f aca="false">POWER(F3,1.15)</f>
        <v>7.8500773842523</v>
      </c>
      <c r="G4" s="43" t="s">
        <v>63</v>
      </c>
      <c r="I4" s="39"/>
      <c r="J4" s="40" t="s">
        <v>4</v>
      </c>
      <c r="K4" s="41" t="s">
        <v>59</v>
      </c>
    </row>
    <row r="5" customFormat="false" ht="15" hidden="false" customHeight="false" outlineLevel="0" collapsed="false">
      <c r="B5" s="42"/>
      <c r="C5" s="43" t="s">
        <v>64</v>
      </c>
      <c r="D5" s="40" t="s">
        <v>65</v>
      </c>
      <c r="E5" s="43" t="s">
        <v>62</v>
      </c>
      <c r="F5" s="44" t="n">
        <f aca="false">POWER(F4,1.15)</f>
        <v>10.6931344790032</v>
      </c>
      <c r="G5" s="45" t="s">
        <v>66</v>
      </c>
      <c r="I5" s="39"/>
      <c r="J5" s="40" t="s">
        <v>67</v>
      </c>
      <c r="K5" s="41" t="s">
        <v>59</v>
      </c>
    </row>
    <row r="6" customFormat="false" ht="15" hidden="false" customHeight="false" outlineLevel="0" collapsed="false">
      <c r="B6" s="42"/>
      <c r="C6" s="43" t="s">
        <v>68</v>
      </c>
      <c r="D6" s="40" t="s">
        <v>69</v>
      </c>
      <c r="E6" s="43" t="s">
        <v>70</v>
      </c>
      <c r="F6" s="44" t="n">
        <f aca="false">POWER(F5,1.15)</f>
        <v>15.2570574981138</v>
      </c>
      <c r="G6" s="43" t="s">
        <v>71</v>
      </c>
      <c r="I6" s="39"/>
      <c r="J6" s="40" t="s">
        <v>72</v>
      </c>
      <c r="K6" s="41" t="s">
        <v>59</v>
      </c>
    </row>
    <row r="7" customFormat="false" ht="15.75" hidden="false" customHeight="false" outlineLevel="0" collapsed="false">
      <c r="B7" s="46"/>
      <c r="C7" s="47" t="s">
        <v>73</v>
      </c>
      <c r="D7" s="48" t="s">
        <v>74</v>
      </c>
      <c r="E7" s="47" t="s">
        <v>70</v>
      </c>
      <c r="F7" s="49" t="n">
        <f aca="false">POWER(F6,1.15)</f>
        <v>22.9610318163143</v>
      </c>
      <c r="G7" s="47" t="s">
        <v>75</v>
      </c>
      <c r="I7" s="50"/>
      <c r="J7" s="51" t="s">
        <v>76</v>
      </c>
      <c r="K7" s="52" t="s">
        <v>77</v>
      </c>
    </row>
    <row r="8" customFormat="false" ht="15.75" hidden="false" customHeight="false" outlineLevel="0" collapsed="false">
      <c r="B8" s="42" t="s">
        <v>78</v>
      </c>
      <c r="C8" s="36" t="s">
        <v>55</v>
      </c>
      <c r="D8" s="37" t="s">
        <v>79</v>
      </c>
      <c r="E8" s="36" t="s">
        <v>80</v>
      </c>
      <c r="F8" s="38" t="n">
        <v>5</v>
      </c>
      <c r="G8" s="36" t="s">
        <v>81</v>
      </c>
      <c r="I8" s="6"/>
      <c r="J8" s="6"/>
    </row>
    <row r="9" customFormat="false" ht="15" hidden="false" customHeight="false" outlineLevel="0" collapsed="false">
      <c r="B9" s="42"/>
      <c r="C9" s="43" t="s">
        <v>60</v>
      </c>
      <c r="D9" s="40" t="s">
        <v>82</v>
      </c>
      <c r="E9" s="43" t="s">
        <v>80</v>
      </c>
      <c r="F9" s="44" t="n">
        <f aca="false">POWER(F8,1.17)</f>
        <v>6.57347332737697</v>
      </c>
      <c r="G9" s="45" t="s">
        <v>83</v>
      </c>
      <c r="I9" s="32" t="s">
        <v>84</v>
      </c>
      <c r="J9" s="33" t="s">
        <v>52</v>
      </c>
      <c r="K9" s="34" t="s">
        <v>53</v>
      </c>
    </row>
    <row r="10" customFormat="false" ht="15" hidden="false" customHeight="false" outlineLevel="0" collapsed="false">
      <c r="B10" s="42"/>
      <c r="C10" s="43" t="s">
        <v>64</v>
      </c>
      <c r="D10" s="40" t="s">
        <v>85</v>
      </c>
      <c r="E10" s="43" t="s">
        <v>80</v>
      </c>
      <c r="F10" s="44" t="n">
        <f aca="false">POWER(F9,1.17)</f>
        <v>9.0535736509972</v>
      </c>
      <c r="G10" s="43" t="s">
        <v>86</v>
      </c>
      <c r="I10" s="39"/>
      <c r="J10" s="40" t="s">
        <v>3</v>
      </c>
      <c r="K10" s="41" t="s">
        <v>87</v>
      </c>
    </row>
    <row r="11" customFormat="false" ht="15" hidden="false" customHeight="false" outlineLevel="0" collapsed="false">
      <c r="B11" s="42"/>
      <c r="C11" s="43" t="s">
        <v>68</v>
      </c>
      <c r="D11" s="40" t="s">
        <v>88</v>
      </c>
      <c r="E11" s="43" t="s">
        <v>89</v>
      </c>
      <c r="F11" s="44" t="n">
        <f aca="false">POWER(F10,1.17)</f>
        <v>13.1667759505635</v>
      </c>
      <c r="G11" s="43" t="s">
        <v>90</v>
      </c>
      <c r="I11" s="39"/>
      <c r="J11" s="40" t="s">
        <v>4</v>
      </c>
      <c r="K11" s="41" t="s">
        <v>91</v>
      </c>
    </row>
    <row r="12" customFormat="false" ht="15" hidden="false" customHeight="false" outlineLevel="0" collapsed="false">
      <c r="B12" s="42"/>
      <c r="C12" s="47" t="s">
        <v>73</v>
      </c>
      <c r="D12" s="48" t="s">
        <v>92</v>
      </c>
      <c r="E12" s="47" t="s">
        <v>89</v>
      </c>
      <c r="F12" s="49" t="n">
        <f aca="false">POWER(F11,1.17)</f>
        <v>20.4075538566061</v>
      </c>
      <c r="G12" s="47" t="s">
        <v>93</v>
      </c>
      <c r="I12" s="39"/>
      <c r="J12" s="40" t="s">
        <v>67</v>
      </c>
      <c r="K12" s="41" t="s">
        <v>94</v>
      </c>
    </row>
    <row r="13" customFormat="false" ht="15" hidden="false" customHeight="false" outlineLevel="0" collapsed="false">
      <c r="B13" s="35" t="s">
        <v>95</v>
      </c>
      <c r="C13" s="36" t="s">
        <v>55</v>
      </c>
      <c r="D13" s="37" t="s">
        <v>96</v>
      </c>
      <c r="E13" s="36" t="s">
        <v>97</v>
      </c>
      <c r="F13" s="38" t="n">
        <v>5</v>
      </c>
      <c r="G13" s="36" t="s">
        <v>98</v>
      </c>
      <c r="I13" s="39"/>
      <c r="J13" s="40" t="s">
        <v>72</v>
      </c>
      <c r="K13" s="41" t="s">
        <v>91</v>
      </c>
    </row>
    <row r="14" customFormat="false" ht="15.75" hidden="false" customHeight="false" outlineLevel="0" collapsed="false">
      <c r="B14" s="42"/>
      <c r="C14" s="43" t="s">
        <v>60</v>
      </c>
      <c r="D14" s="40" t="s">
        <v>99</v>
      </c>
      <c r="E14" s="43" t="s">
        <v>97</v>
      </c>
      <c r="F14" s="44" t="n">
        <f aca="false">POWER(F13,1.12)</f>
        <v>6.06521785586315</v>
      </c>
      <c r="G14" s="43" t="s">
        <v>100</v>
      </c>
      <c r="I14" s="50"/>
      <c r="J14" s="51" t="s">
        <v>76</v>
      </c>
      <c r="K14" s="52" t="s">
        <v>101</v>
      </c>
    </row>
    <row r="15" customFormat="false" ht="15" hidden="false" customHeight="false" outlineLevel="0" collapsed="false">
      <c r="B15" s="42"/>
      <c r="C15" s="43" t="s">
        <v>64</v>
      </c>
      <c r="D15" s="40" t="s">
        <v>102</v>
      </c>
      <c r="E15" s="43" t="s">
        <v>97</v>
      </c>
      <c r="F15" s="44" t="n">
        <f aca="false">POWER(F14,1.12)</f>
        <v>7.52987858383676</v>
      </c>
      <c r="G15" s="43" t="s">
        <v>103</v>
      </c>
    </row>
    <row r="16" customFormat="false" ht="15" hidden="false" customHeight="false" outlineLevel="0" collapsed="false">
      <c r="B16" s="42"/>
      <c r="C16" s="43" t="s">
        <v>68</v>
      </c>
      <c r="D16" s="40" t="s">
        <v>104</v>
      </c>
      <c r="E16" s="43" t="s">
        <v>97</v>
      </c>
      <c r="F16" s="44" t="n">
        <f aca="false">POWER(F15,1.12)</f>
        <v>9.59406221115484</v>
      </c>
      <c r="G16" s="43" t="s">
        <v>105</v>
      </c>
    </row>
    <row r="17" customFormat="false" ht="15" hidden="false" customHeight="false" outlineLevel="0" collapsed="false">
      <c r="B17" s="46"/>
      <c r="C17" s="47" t="s">
        <v>73</v>
      </c>
      <c r="D17" s="48" t="s">
        <v>106</v>
      </c>
      <c r="E17" s="47" t="s">
        <v>97</v>
      </c>
      <c r="F17" s="49" t="n">
        <f aca="false">POWER(F16,1.12)</f>
        <v>12.5846990376751</v>
      </c>
      <c r="G17" s="47" t="s">
        <v>107</v>
      </c>
    </row>
    <row r="18" customFormat="false" ht="15" hidden="false" customHeight="false" outlineLevel="0" collapsed="false">
      <c r="B18" s="42" t="s">
        <v>108</v>
      </c>
      <c r="C18" s="36" t="s">
        <v>55</v>
      </c>
      <c r="D18" s="37" t="s">
        <v>109</v>
      </c>
      <c r="E18" s="36" t="s">
        <v>110</v>
      </c>
      <c r="F18" s="38" t="n">
        <v>8</v>
      </c>
      <c r="G18" s="36" t="s">
        <v>111</v>
      </c>
    </row>
    <row r="19" customFormat="false" ht="15" hidden="false" customHeight="false" outlineLevel="0" collapsed="false">
      <c r="B19" s="42"/>
      <c r="C19" s="43" t="s">
        <v>60</v>
      </c>
      <c r="D19" s="40" t="s">
        <v>112</v>
      </c>
      <c r="E19" s="43" t="s">
        <v>110</v>
      </c>
      <c r="F19" s="44" t="n">
        <f aca="false">POWER(F18,1.19)</f>
        <v>11.8761885650324</v>
      </c>
      <c r="G19" s="43" t="s">
        <v>113</v>
      </c>
    </row>
    <row r="20" customFormat="false" ht="15" hidden="false" customHeight="false" outlineLevel="0" collapsed="false">
      <c r="B20" s="42"/>
      <c r="C20" s="43" t="s">
        <v>64</v>
      </c>
      <c r="D20" s="40" t="s">
        <v>114</v>
      </c>
      <c r="E20" s="43" t="s">
        <v>110</v>
      </c>
      <c r="F20" s="44" t="n">
        <f aca="false">POWER(F19,1.19)</f>
        <v>19.0049062054556</v>
      </c>
      <c r="G20" s="43" t="s">
        <v>115</v>
      </c>
    </row>
    <row r="21" customFormat="false" ht="15" hidden="false" customHeight="false" outlineLevel="0" collapsed="false">
      <c r="B21" s="42"/>
      <c r="C21" s="43" t="s">
        <v>68</v>
      </c>
      <c r="D21" s="40" t="s">
        <v>116</v>
      </c>
      <c r="E21" s="43" t="s">
        <v>110</v>
      </c>
      <c r="F21" s="44" t="n">
        <f aca="false">POWER(F20,1.19)</f>
        <v>33.2544844583577</v>
      </c>
      <c r="G21" s="43" t="s">
        <v>117</v>
      </c>
    </row>
    <row r="22" customFormat="false" ht="15" hidden="false" customHeight="false" outlineLevel="0" collapsed="false">
      <c r="B22" s="42"/>
      <c r="C22" s="47" t="s">
        <v>73</v>
      </c>
      <c r="D22" s="48" t="s">
        <v>118</v>
      </c>
      <c r="E22" s="47" t="s">
        <v>110</v>
      </c>
      <c r="F22" s="49" t="n">
        <f aca="false">POWER(F21,1.19)</f>
        <v>64.7145239930934</v>
      </c>
      <c r="G22" s="47" t="s">
        <v>119</v>
      </c>
    </row>
    <row r="23" customFormat="false" ht="15" hidden="false" customHeight="false" outlineLevel="0" collapsed="false">
      <c r="B23" s="35" t="s">
        <v>120</v>
      </c>
      <c r="C23" s="36" t="s">
        <v>55</v>
      </c>
      <c r="D23" s="37" t="s">
        <v>121</v>
      </c>
      <c r="E23" s="36" t="s">
        <v>122</v>
      </c>
      <c r="F23" s="38" t="n">
        <v>4</v>
      </c>
      <c r="G23" s="53" t="s">
        <v>123</v>
      </c>
    </row>
    <row r="24" customFormat="false" ht="15" hidden="false" customHeight="false" outlineLevel="0" collapsed="false">
      <c r="B24" s="42"/>
      <c r="C24" s="43" t="s">
        <v>60</v>
      </c>
      <c r="D24" s="40" t="s">
        <v>124</v>
      </c>
      <c r="E24" s="43" t="s">
        <v>122</v>
      </c>
      <c r="F24" s="44" t="n">
        <f aca="false">POWER(F23,1.25)</f>
        <v>5.65685424949238</v>
      </c>
      <c r="G24" s="45" t="s">
        <v>125</v>
      </c>
    </row>
    <row r="25" customFormat="false" ht="15" hidden="false" customHeight="false" outlineLevel="0" collapsed="false">
      <c r="B25" s="42"/>
      <c r="C25" s="43" t="s">
        <v>64</v>
      </c>
      <c r="D25" s="40" t="s">
        <v>126</v>
      </c>
      <c r="E25" s="43" t="s">
        <v>122</v>
      </c>
      <c r="F25" s="44" t="n">
        <f aca="false">POWER(F24,1.25)</f>
        <v>8.72406186132206</v>
      </c>
      <c r="G25" s="45" t="s">
        <v>127</v>
      </c>
    </row>
    <row r="26" customFormat="false" ht="15" hidden="false" customHeight="false" outlineLevel="0" collapsed="false">
      <c r="B26" s="42"/>
      <c r="C26" s="43" t="s">
        <v>68</v>
      </c>
      <c r="D26" s="40" t="s">
        <v>128</v>
      </c>
      <c r="E26" s="43" t="s">
        <v>129</v>
      </c>
      <c r="F26" s="44" t="n">
        <f aca="false">POWER(F25,1.25)</f>
        <v>14.9933410728824</v>
      </c>
      <c r="G26" s="45" t="s">
        <v>130</v>
      </c>
    </row>
    <row r="27" customFormat="false" ht="15" hidden="false" customHeight="false" outlineLevel="0" collapsed="false">
      <c r="B27" s="46"/>
      <c r="C27" s="47" t="s">
        <v>73</v>
      </c>
      <c r="D27" s="48" t="s">
        <v>131</v>
      </c>
      <c r="E27" s="47" t="s">
        <v>129</v>
      </c>
      <c r="F27" s="49" t="n">
        <f aca="false">POWER(F26,1.25)</f>
        <v>29.503465103338</v>
      </c>
      <c r="G27" s="54" t="s">
        <v>132</v>
      </c>
    </row>
    <row r="28" customFormat="false" ht="15" hidden="false" customHeight="false" outlineLevel="0" collapsed="false">
      <c r="B28" s="42" t="s">
        <v>133</v>
      </c>
      <c r="C28" s="36" t="s">
        <v>55</v>
      </c>
      <c r="D28" s="37" t="s">
        <v>134</v>
      </c>
      <c r="E28" s="36" t="s">
        <v>135</v>
      </c>
      <c r="F28" s="38" t="n">
        <v>10</v>
      </c>
      <c r="G28" s="53" t="s">
        <v>136</v>
      </c>
    </row>
    <row r="29" customFormat="false" ht="15" hidden="false" customHeight="false" outlineLevel="0" collapsed="false">
      <c r="B29" s="42"/>
      <c r="C29" s="43" t="s">
        <v>60</v>
      </c>
      <c r="D29" s="40" t="s">
        <v>137</v>
      </c>
      <c r="E29" s="43" t="s">
        <v>138</v>
      </c>
      <c r="F29" s="44" t="n">
        <f aca="false">POWER(F28,1.1)</f>
        <v>12.5892541179417</v>
      </c>
      <c r="G29" s="45" t="s">
        <v>139</v>
      </c>
    </row>
    <row r="30" customFormat="false" ht="15" hidden="false" customHeight="false" outlineLevel="0" collapsed="false">
      <c r="B30" s="16"/>
      <c r="C30" s="43" t="s">
        <v>64</v>
      </c>
      <c r="D30" s="40" t="s">
        <v>140</v>
      </c>
      <c r="E30" s="43" t="s">
        <v>141</v>
      </c>
      <c r="F30" s="44" t="n">
        <f aca="false">POWER(F29,1.1)</f>
        <v>16.2181009735893</v>
      </c>
      <c r="G30" s="45" t="s">
        <v>142</v>
      </c>
    </row>
    <row r="31" customFormat="false" ht="15" hidden="false" customHeight="false" outlineLevel="0" collapsed="false">
      <c r="B31" s="16"/>
      <c r="C31" s="43" t="s">
        <v>68</v>
      </c>
      <c r="D31" s="40" t="s">
        <v>143</v>
      </c>
      <c r="E31" s="43" t="s">
        <v>144</v>
      </c>
      <c r="F31" s="44" t="n">
        <f aca="false">POWER(F30,1.1)</f>
        <v>21.4289060112006</v>
      </c>
      <c r="G31" s="45" t="s">
        <v>145</v>
      </c>
    </row>
    <row r="32" customFormat="false" ht="15" hidden="false" customHeight="false" outlineLevel="0" collapsed="false">
      <c r="B32" s="16"/>
      <c r="C32" s="47" t="s">
        <v>73</v>
      </c>
      <c r="D32" s="48" t="s">
        <v>146</v>
      </c>
      <c r="E32" s="47" t="s">
        <v>147</v>
      </c>
      <c r="F32" s="49" t="n">
        <f aca="false">POWER(F31,1.1)</f>
        <v>29.1138741261876</v>
      </c>
      <c r="G32" s="54" t="s">
        <v>148</v>
      </c>
    </row>
    <row r="33" customFormat="false" ht="15" hidden="false" customHeight="false" outlineLevel="0" collapsed="false">
      <c r="B33" s="35" t="s">
        <v>149</v>
      </c>
      <c r="C33" s="36" t="s">
        <v>55</v>
      </c>
      <c r="D33" s="37" t="s">
        <v>150</v>
      </c>
      <c r="E33" s="36" t="s">
        <v>151</v>
      </c>
      <c r="F33" s="38" t="n">
        <v>20</v>
      </c>
      <c r="G33" s="53" t="s">
        <v>152</v>
      </c>
    </row>
    <row r="34" customFormat="false" ht="15" hidden="false" customHeight="false" outlineLevel="0" collapsed="false">
      <c r="B34" s="16"/>
      <c r="C34" s="43" t="s">
        <v>60</v>
      </c>
      <c r="D34" s="40" t="s">
        <v>153</v>
      </c>
      <c r="E34" s="43" t="s">
        <v>154</v>
      </c>
      <c r="F34" s="44" t="n">
        <f aca="false">POWER(F33,1.05)</f>
        <v>23.2317269928308</v>
      </c>
      <c r="G34" s="45" t="s">
        <v>155</v>
      </c>
    </row>
    <row r="35" customFormat="false" ht="15" hidden="false" customHeight="false" outlineLevel="0" collapsed="false">
      <c r="B35" s="16"/>
      <c r="C35" s="43" t="s">
        <v>64</v>
      </c>
      <c r="D35" s="40" t="s">
        <v>156</v>
      </c>
      <c r="E35" s="43" t="s">
        <v>157</v>
      </c>
      <c r="F35" s="44" t="n">
        <f aca="false">POWER(F34,1.05)</f>
        <v>27.1885201687523</v>
      </c>
      <c r="G35" s="45" t="s">
        <v>158</v>
      </c>
    </row>
    <row r="36" customFormat="false" ht="15" hidden="false" customHeight="false" outlineLevel="0" collapsed="false">
      <c r="B36" s="16"/>
      <c r="C36" s="43" t="s">
        <v>68</v>
      </c>
      <c r="D36" s="40" t="s">
        <v>159</v>
      </c>
      <c r="E36" s="43" t="s">
        <v>160</v>
      </c>
      <c r="F36" s="44" t="n">
        <f aca="false">POWER(F35,1.05)</f>
        <v>32.070434855083</v>
      </c>
      <c r="G36" s="45" t="s">
        <v>161</v>
      </c>
    </row>
    <row r="37" customFormat="false" ht="15" hidden="false" customHeight="false" outlineLevel="0" collapsed="false">
      <c r="B37" s="55"/>
      <c r="C37" s="47" t="s">
        <v>73</v>
      </c>
      <c r="D37" s="48" t="s">
        <v>162</v>
      </c>
      <c r="E37" s="47" t="s">
        <v>163</v>
      </c>
      <c r="F37" s="49" t="n">
        <f aca="false">POWER(F36,1.05)</f>
        <v>38.1425822286958</v>
      </c>
      <c r="G37" s="54" t="s">
        <v>164</v>
      </c>
    </row>
    <row r="1048576" customFormat="false" ht="15" hidden="false" customHeight="false" outlineLevel="0" collapsed="false"/>
  </sheetData>
  <hyperlinks>
    <hyperlink ref="G17" r:id="rId1" display="Sequential manual transmissio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85" zoomScaleNormal="85" zoomScalePageLayoutView="100" workbookViewId="0">
      <selection pane="topLeft" activeCell="D49" activeCellId="0" sqref="D49"/>
    </sheetView>
  </sheetViews>
  <sheetFormatPr defaultRowHeight="15"/>
  <cols>
    <col collapsed="false" hidden="false" max="1" min="1" style="0" width="8.50510204081633"/>
    <col collapsed="false" hidden="false" max="6" min="2" style="0" width="27.1326530612245"/>
    <col collapsed="false" hidden="false" max="7" min="7" style="0" width="16.7397959183673"/>
    <col collapsed="false" hidden="false" max="9" min="8" style="0" width="9.04591836734694"/>
    <col collapsed="false" hidden="false" max="1025" min="10" style="0" width="8.5051020408163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56" t="s">
        <v>165</v>
      </c>
      <c r="C2" s="57" t="s">
        <v>166</v>
      </c>
      <c r="D2" s="58" t="s">
        <v>167</v>
      </c>
      <c r="E2" s="57" t="s">
        <v>168</v>
      </c>
      <c r="F2" s="59" t="s">
        <v>169</v>
      </c>
      <c r="G2" s="60"/>
      <c r="I2" s="61"/>
    </row>
    <row r="3" customFormat="false" ht="15" hidden="false" customHeight="false" outlineLevel="0" collapsed="false">
      <c r="B3" s="62"/>
      <c r="C3" s="63" t="s">
        <v>170</v>
      </c>
      <c r="D3" s="64" t="s">
        <v>171</v>
      </c>
      <c r="E3" s="63" t="s">
        <v>172</v>
      </c>
      <c r="F3" s="65" t="s">
        <v>173</v>
      </c>
      <c r="G3" s="66"/>
      <c r="I3" s="67"/>
    </row>
    <row r="4" customFormat="false" ht="30" hidden="false" customHeight="true" outlineLevel="0" collapsed="false">
      <c r="A4" s="68" t="n">
        <v>1</v>
      </c>
      <c r="B4" s="69" t="s">
        <v>174</v>
      </c>
      <c r="C4" s="70" t="n">
        <v>16</v>
      </c>
      <c r="D4" s="71" t="n">
        <v>5303</v>
      </c>
      <c r="E4" s="70" t="n">
        <v>1.1</v>
      </c>
      <c r="F4" s="72" t="n">
        <v>0.8</v>
      </c>
      <c r="G4" s="71"/>
      <c r="I4" s="73"/>
    </row>
    <row r="5" customFormat="false" ht="30" hidden="false" customHeight="true" outlineLevel="0" collapsed="false">
      <c r="A5" s="68" t="n">
        <v>2</v>
      </c>
      <c r="B5" s="69" t="s">
        <v>175</v>
      </c>
      <c r="C5" s="74" t="n">
        <v>15</v>
      </c>
      <c r="D5" s="71" t="n">
        <v>5412</v>
      </c>
      <c r="E5" s="74" t="n">
        <v>16.9</v>
      </c>
      <c r="F5" s="72" t="n">
        <v>1.04</v>
      </c>
      <c r="G5" s="71"/>
      <c r="I5" s="75"/>
    </row>
    <row r="6" customFormat="false" ht="30" hidden="false" customHeight="true" outlineLevel="0" collapsed="false">
      <c r="A6" s="68" t="n">
        <v>3</v>
      </c>
      <c r="B6" s="69" t="s">
        <v>176</v>
      </c>
      <c r="C6" s="74" t="n">
        <v>16</v>
      </c>
      <c r="D6" s="71" t="n">
        <v>5451</v>
      </c>
      <c r="E6" s="74" t="n">
        <v>7.4</v>
      </c>
      <c r="F6" s="72" t="n">
        <v>1.2</v>
      </c>
      <c r="G6" s="71"/>
      <c r="I6" s="75"/>
    </row>
    <row r="7" customFormat="false" ht="30.75" hidden="false" customHeight="true" outlineLevel="0" collapsed="false">
      <c r="A7" s="68" t="n">
        <v>4</v>
      </c>
      <c r="B7" s="69" t="s">
        <v>177</v>
      </c>
      <c r="C7" s="74" t="n">
        <v>19</v>
      </c>
      <c r="D7" s="71" t="n">
        <v>5848</v>
      </c>
      <c r="E7" s="74" t="n">
        <v>1.9</v>
      </c>
      <c r="F7" s="72" t="n">
        <v>0.7</v>
      </c>
      <c r="G7" s="71"/>
      <c r="I7" s="75"/>
    </row>
    <row r="8" customFormat="false" ht="30.75" hidden="false" customHeight="true" outlineLevel="0" collapsed="false">
      <c r="A8" s="68" t="n">
        <v>5</v>
      </c>
      <c r="B8" s="69" t="s">
        <v>178</v>
      </c>
      <c r="C8" s="74" t="n">
        <v>16</v>
      </c>
      <c r="D8" s="71" t="n">
        <v>4655</v>
      </c>
      <c r="E8" s="74" t="n">
        <v>29.6</v>
      </c>
      <c r="F8" s="72" t="n">
        <v>1.05</v>
      </c>
      <c r="G8" s="71"/>
      <c r="I8" s="75"/>
    </row>
    <row r="9" customFormat="false" ht="30.75" hidden="false" customHeight="true" outlineLevel="0" collapsed="false">
      <c r="A9" s="68" t="n">
        <v>6</v>
      </c>
      <c r="B9" s="69" t="s">
        <v>179</v>
      </c>
      <c r="C9" s="74" t="n">
        <v>19</v>
      </c>
      <c r="D9" s="71" t="n">
        <v>3337</v>
      </c>
      <c r="E9" s="74" t="n">
        <v>42</v>
      </c>
      <c r="F9" s="72" t="n">
        <v>0.47</v>
      </c>
      <c r="G9" s="71"/>
    </row>
    <row r="10" customFormat="false" ht="30.75" hidden="false" customHeight="true" outlineLevel="0" collapsed="false">
      <c r="A10" s="68" t="n">
        <v>7</v>
      </c>
      <c r="B10" s="69" t="s">
        <v>180</v>
      </c>
      <c r="C10" s="74" t="n">
        <v>13</v>
      </c>
      <c r="D10" s="71" t="n">
        <v>4361</v>
      </c>
      <c r="E10" s="74" t="n">
        <v>5.2</v>
      </c>
      <c r="F10" s="72" t="n">
        <v>0.67</v>
      </c>
      <c r="G10" s="71"/>
      <c r="I10" s="76"/>
    </row>
    <row r="11" customFormat="false" ht="30.75" hidden="false" customHeight="true" outlineLevel="0" collapsed="false">
      <c r="A11" s="68" t="n">
        <v>8</v>
      </c>
      <c r="B11" s="69" t="s">
        <v>181</v>
      </c>
      <c r="C11" s="74" t="n">
        <v>20</v>
      </c>
      <c r="D11" s="71" t="n">
        <v>6003</v>
      </c>
      <c r="E11" s="74" t="n">
        <v>26.8</v>
      </c>
      <c r="F11" s="72" t="n">
        <v>1.6</v>
      </c>
      <c r="G11" s="71"/>
    </row>
    <row r="12" customFormat="false" ht="30.75" hidden="false" customHeight="true" outlineLevel="0" collapsed="false">
      <c r="A12" s="68" t="n">
        <v>9</v>
      </c>
      <c r="B12" s="69" t="s">
        <v>182</v>
      </c>
      <c r="C12" s="74" t="n">
        <v>9</v>
      </c>
      <c r="D12" s="71" t="n">
        <v>4326</v>
      </c>
      <c r="E12" s="74" t="n">
        <v>1.8</v>
      </c>
      <c r="F12" s="72" t="n">
        <v>0.65</v>
      </c>
      <c r="G12" s="71"/>
    </row>
    <row r="13" customFormat="false" ht="30.75" hidden="false" customHeight="true" outlineLevel="0" collapsed="false">
      <c r="A13" s="68" t="n">
        <v>10</v>
      </c>
      <c r="B13" s="69" t="s">
        <v>183</v>
      </c>
      <c r="C13" s="74" t="n">
        <v>18</v>
      </c>
      <c r="D13" s="71" t="n">
        <v>5891</v>
      </c>
      <c r="E13" s="74" t="n">
        <v>11.3</v>
      </c>
      <c r="F13" s="72" t="n">
        <v>0.75</v>
      </c>
      <c r="G13" s="71"/>
    </row>
    <row r="14" customFormat="false" ht="30.75" hidden="false" customHeight="true" outlineLevel="0" collapsed="false">
      <c r="A14" s="68" t="n">
        <v>11</v>
      </c>
      <c r="B14" s="69" t="s">
        <v>184</v>
      </c>
      <c r="C14" s="74" t="n">
        <v>14</v>
      </c>
      <c r="D14" s="71" t="n">
        <v>4381</v>
      </c>
      <c r="E14" s="74" t="n">
        <v>34.7</v>
      </c>
      <c r="F14" s="72" t="n">
        <v>0.8</v>
      </c>
      <c r="G14" s="71"/>
    </row>
    <row r="15" customFormat="false" ht="30.75" hidden="false" customHeight="true" outlineLevel="0" collapsed="false">
      <c r="A15" s="68" t="n">
        <v>12</v>
      </c>
      <c r="B15" s="69" t="s">
        <v>185</v>
      </c>
      <c r="C15" s="74" t="n">
        <v>17</v>
      </c>
      <c r="D15" s="71" t="n">
        <v>4574</v>
      </c>
      <c r="E15" s="74" t="n">
        <v>4.3</v>
      </c>
      <c r="F15" s="72" t="n">
        <v>0.5</v>
      </c>
      <c r="G15" s="71"/>
    </row>
    <row r="16" customFormat="false" ht="30.75" hidden="false" customHeight="true" outlineLevel="0" collapsed="false">
      <c r="A16" s="68" t="n">
        <v>13</v>
      </c>
      <c r="B16" s="69" t="s">
        <v>186</v>
      </c>
      <c r="C16" s="74" t="n">
        <v>20</v>
      </c>
      <c r="D16" s="71" t="n">
        <v>7004</v>
      </c>
      <c r="E16" s="74" t="n">
        <v>102.2</v>
      </c>
      <c r="F16" s="72" t="n">
        <v>0.77</v>
      </c>
      <c r="G16" s="71"/>
    </row>
    <row r="17" customFormat="false" ht="30.75" hidden="false" customHeight="true" outlineLevel="0" collapsed="false">
      <c r="A17" s="68" t="n">
        <v>14</v>
      </c>
      <c r="B17" s="69" t="s">
        <v>187</v>
      </c>
      <c r="C17" s="74" t="n">
        <v>11</v>
      </c>
      <c r="D17" s="71" t="n">
        <v>5793</v>
      </c>
      <c r="E17" s="74" t="n">
        <v>12.8</v>
      </c>
      <c r="F17" s="72" t="n">
        <v>1.1</v>
      </c>
      <c r="G17" s="71"/>
    </row>
    <row r="18" customFormat="false" ht="30.75" hidden="false" customHeight="true" outlineLevel="0" collapsed="false">
      <c r="A18" s="68" t="n">
        <v>15</v>
      </c>
      <c r="B18" s="69" t="s">
        <v>188</v>
      </c>
      <c r="C18" s="74" t="n">
        <v>23</v>
      </c>
      <c r="D18" s="71" t="n">
        <v>5065</v>
      </c>
      <c r="E18" s="74" t="n">
        <v>5.3</v>
      </c>
      <c r="F18" s="72" t="n">
        <v>1.2</v>
      </c>
      <c r="G18" s="71"/>
    </row>
    <row r="19" customFormat="false" ht="30.75" hidden="false" customHeight="true" outlineLevel="0" collapsed="false">
      <c r="A19" s="68" t="n">
        <v>16</v>
      </c>
      <c r="B19" s="69" t="s">
        <v>189</v>
      </c>
      <c r="C19" s="74" t="n">
        <v>15</v>
      </c>
      <c r="D19" s="71" t="n">
        <v>5543</v>
      </c>
      <c r="E19" s="74" t="n">
        <v>22</v>
      </c>
      <c r="F19" s="72" t="n">
        <v>0.9</v>
      </c>
      <c r="G19" s="71"/>
    </row>
    <row r="20" customFormat="false" ht="30.75" hidden="false" customHeight="true" outlineLevel="0" collapsed="false">
      <c r="A20" s="68" t="n">
        <v>17</v>
      </c>
      <c r="B20" s="69" t="s">
        <v>190</v>
      </c>
      <c r="C20" s="74" t="n">
        <v>17</v>
      </c>
      <c r="D20" s="71" t="n">
        <v>5807</v>
      </c>
      <c r="E20" s="74" t="n">
        <v>40.4</v>
      </c>
      <c r="F20" s="72" t="n">
        <v>0.75</v>
      </c>
      <c r="G20" s="71"/>
    </row>
    <row r="21" customFormat="false" ht="30.75" hidden="false" customHeight="true" outlineLevel="0" collapsed="false">
      <c r="A21" s="68" t="n">
        <v>18</v>
      </c>
      <c r="B21" s="69" t="s">
        <v>191</v>
      </c>
      <c r="C21" s="74" t="n">
        <v>20</v>
      </c>
      <c r="D21" s="71" t="n">
        <v>3427</v>
      </c>
      <c r="E21" s="74" t="n">
        <v>30.9</v>
      </c>
      <c r="F21" s="72" t="n">
        <v>1.1</v>
      </c>
      <c r="G21" s="71"/>
    </row>
    <row r="22" customFormat="false" ht="30.75" hidden="false" customHeight="true" outlineLevel="0" collapsed="false">
      <c r="A22" s="68" t="n">
        <v>19</v>
      </c>
      <c r="B22" s="69" t="s">
        <v>192</v>
      </c>
      <c r="C22" s="74" t="n">
        <v>17</v>
      </c>
      <c r="D22" s="71" t="n">
        <v>4304</v>
      </c>
      <c r="E22" s="74" t="n">
        <v>2.8</v>
      </c>
      <c r="F22" s="72" t="n">
        <v>1.2</v>
      </c>
      <c r="G22" s="71"/>
    </row>
    <row r="23" customFormat="false" ht="30.75" hidden="false" customHeight="true" outlineLevel="0" collapsed="false">
      <c r="A23" s="68" t="n">
        <v>20</v>
      </c>
      <c r="B23" s="69" t="s">
        <v>193</v>
      </c>
      <c r="C23" s="74" t="n">
        <v>15</v>
      </c>
      <c r="D23" s="71" t="n">
        <v>4309</v>
      </c>
      <c r="E23" s="74" t="n">
        <v>43</v>
      </c>
      <c r="F23" s="72" t="n">
        <v>0.54</v>
      </c>
      <c r="G23" s="71"/>
    </row>
    <row r="24" customFormat="false" ht="30.75" hidden="false" customHeight="true" outlineLevel="0" collapsed="false">
      <c r="A24" s="68" t="n">
        <v>21</v>
      </c>
      <c r="B24" s="77" t="s">
        <v>194</v>
      </c>
      <c r="C24" s="78" t="n">
        <v>21</v>
      </c>
      <c r="D24" s="79" t="n">
        <v>5554</v>
      </c>
      <c r="E24" s="78" t="n">
        <v>10.7</v>
      </c>
      <c r="F24" s="80" t="n">
        <v>1.2</v>
      </c>
      <c r="G24" s="71"/>
    </row>
    <row r="26" customFormat="false" ht="51" hidden="false" customHeight="false" outlineLevel="0" collapsed="false">
      <c r="C26" s="81" t="s">
        <v>195</v>
      </c>
      <c r="D26" s="81" t="s">
        <v>196</v>
      </c>
      <c r="E26" s="82" t="s">
        <v>197</v>
      </c>
      <c r="F26" s="82" t="s">
        <v>198</v>
      </c>
    </row>
    <row r="28" customFormat="false" ht="15" hidden="false" customHeight="false" outlineLevel="0" collapsed="false">
      <c r="B28" s="61"/>
    </row>
    <row r="30" customFormat="false" ht="15" hidden="false" customHeight="false" outlineLevel="0" collapsed="false">
      <c r="B30" s="61" t="s">
        <v>199</v>
      </c>
    </row>
    <row r="31" customFormat="false" ht="30.75" hidden="false" customHeight="true" outlineLevel="0" collapsed="false">
      <c r="A31" s="0" t="n">
        <v>1</v>
      </c>
      <c r="B31" s="83" t="s">
        <v>174</v>
      </c>
      <c r="C31" s="83" t="n">
        <f aca="false">ROUND((500*(C4/D4)+(E4/100)+(1/F4)),1)-1</f>
        <v>1.8</v>
      </c>
    </row>
    <row r="32" customFormat="false" ht="30.75" hidden="false" customHeight="true" outlineLevel="0" collapsed="false">
      <c r="A32" s="0" t="n">
        <v>2</v>
      </c>
      <c r="B32" s="83" t="s">
        <v>175</v>
      </c>
      <c r="C32" s="83" t="n">
        <f aca="false">ROUND((500*(C5/D5)+(E5/100)+(1/F5)),1)-1</f>
        <v>1.5</v>
      </c>
    </row>
    <row r="33" customFormat="false" ht="30.75" hidden="false" customHeight="true" outlineLevel="0" collapsed="false">
      <c r="A33" s="0" t="n">
        <v>3</v>
      </c>
      <c r="B33" s="83" t="s">
        <v>176</v>
      </c>
      <c r="C33" s="83" t="n">
        <f aca="false">ROUND((500*(C6/D6)+(E6/100)+(1/F6)),1)-1</f>
        <v>1.4</v>
      </c>
    </row>
    <row r="34" customFormat="false" ht="30.75" hidden="false" customHeight="true" outlineLevel="0" collapsed="false">
      <c r="A34" s="0" t="n">
        <v>4</v>
      </c>
      <c r="B34" s="83" t="s">
        <v>177</v>
      </c>
      <c r="C34" s="83" t="n">
        <f aca="false">ROUND((500*(C7/D7)+(E7/100)+(1/F7)),1)-1</f>
        <v>2.1</v>
      </c>
    </row>
    <row r="35" customFormat="false" ht="30.75" hidden="false" customHeight="true" outlineLevel="0" collapsed="false">
      <c r="A35" s="0" t="n">
        <v>5</v>
      </c>
      <c r="B35" s="83" t="s">
        <v>178</v>
      </c>
      <c r="C35" s="83" t="n">
        <f aca="false">ROUND((500*(C8/D8)+(E8/100)+(1/F8)),1)-1</f>
        <v>2</v>
      </c>
    </row>
    <row r="36" customFormat="false" ht="30.75" hidden="false" customHeight="true" outlineLevel="0" collapsed="false">
      <c r="A36" s="0" t="n">
        <v>6</v>
      </c>
      <c r="B36" s="84" t="s">
        <v>179</v>
      </c>
      <c r="C36" s="83" t="n">
        <f aca="false">ROUND((500*(C9/D9)+(E9/100)+(1/F9)),1)-1</f>
        <v>4.4</v>
      </c>
    </row>
    <row r="37" customFormat="false" ht="30.75" hidden="false" customHeight="true" outlineLevel="0" collapsed="false">
      <c r="A37" s="0" t="n">
        <v>7</v>
      </c>
      <c r="B37" s="83" t="s">
        <v>180</v>
      </c>
      <c r="C37" s="83" t="n">
        <f aca="false">ROUND((500*(C10/D10)+(E10/100)+(1/F10)),1)-1</f>
        <v>2</v>
      </c>
    </row>
    <row r="38" customFormat="false" ht="30.75" hidden="false" customHeight="true" outlineLevel="0" collapsed="false">
      <c r="A38" s="0" t="n">
        <v>8</v>
      </c>
      <c r="B38" s="84" t="s">
        <v>181</v>
      </c>
      <c r="C38" s="83" t="n">
        <f aca="false">ROUND((500*(C11/D11)+(E11/100)+(1/F11)),1)-1</f>
        <v>1.6</v>
      </c>
    </row>
    <row r="39" customFormat="false" ht="30.75" hidden="false" customHeight="true" outlineLevel="0" collapsed="false">
      <c r="A39" s="0" t="n">
        <v>9</v>
      </c>
      <c r="B39" s="83" t="s">
        <v>182</v>
      </c>
      <c r="C39" s="83" t="n">
        <f aca="false">ROUND((500*(C12/D12)+(E12/100)+(1/F12)),1)-1</f>
        <v>1.6</v>
      </c>
    </row>
    <row r="40" customFormat="false" ht="30.75" hidden="false" customHeight="true" outlineLevel="0" collapsed="false">
      <c r="A40" s="0" t="n">
        <v>10</v>
      </c>
      <c r="B40" s="84" t="s">
        <v>183</v>
      </c>
      <c r="C40" s="83" t="n">
        <f aca="false">ROUND((500*(C13/D13)+(E13/100)+(1/F13)),1)-1</f>
        <v>2</v>
      </c>
    </row>
    <row r="41" customFormat="false" ht="30.75" hidden="false" customHeight="true" outlineLevel="0" collapsed="false">
      <c r="A41" s="0" t="n">
        <v>11</v>
      </c>
      <c r="B41" s="83" t="s">
        <v>200</v>
      </c>
      <c r="C41" s="83" t="n">
        <f aca="false">ROUND((500*(C14/D14)+(E14/100)+(1/F14)),1)-1</f>
        <v>2.2</v>
      </c>
    </row>
    <row r="42" customFormat="false" ht="30.75" hidden="false" customHeight="true" outlineLevel="0" collapsed="false">
      <c r="A42" s="0" t="n">
        <v>12</v>
      </c>
      <c r="B42" s="83" t="s">
        <v>185</v>
      </c>
      <c r="C42" s="83" t="n">
        <f aca="false">ROUND((500*(C15/D15)+(E15/100)+(1/F15)),1)-1</f>
        <v>2.9</v>
      </c>
    </row>
    <row r="43" customFormat="false" ht="30.75" hidden="false" customHeight="true" outlineLevel="0" collapsed="false">
      <c r="A43" s="0" t="n">
        <v>13</v>
      </c>
      <c r="B43" s="84" t="s">
        <v>186</v>
      </c>
      <c r="C43" s="83" t="n">
        <f aca="false">ROUND((500*(C16/D16)+(E16/100)+(1/F16)),1)-1</f>
        <v>2.7</v>
      </c>
    </row>
    <row r="44" customFormat="false" ht="30.75" hidden="false" customHeight="true" outlineLevel="0" collapsed="false">
      <c r="A44" s="0" t="n">
        <v>14</v>
      </c>
      <c r="B44" s="84" t="s">
        <v>187</v>
      </c>
      <c r="C44" s="83" t="n">
        <f aca="false">ROUND((500*(C17/D17)+(E17/100)+(1/F17)),1)-1</f>
        <v>1</v>
      </c>
    </row>
    <row r="45" customFormat="false" ht="30.75" hidden="false" customHeight="true" outlineLevel="0" collapsed="false">
      <c r="A45" s="0" t="n">
        <v>15</v>
      </c>
      <c r="B45" s="83" t="s">
        <v>188</v>
      </c>
      <c r="C45" s="83" t="n">
        <f aca="false">ROUND((500*(C18/D18)+(E18/100)+(1/F18)),1)-1</f>
        <v>2.2</v>
      </c>
    </row>
    <row r="46" customFormat="false" ht="30.75" hidden="false" customHeight="true" outlineLevel="0" collapsed="false">
      <c r="A46" s="0" t="n">
        <v>16</v>
      </c>
      <c r="B46" s="83" t="s">
        <v>189</v>
      </c>
      <c r="C46" s="83" t="n">
        <f aca="false">ROUND((500*(C19/D19)+(E19/100)+(1/F19)),1)-1</f>
        <v>1.7</v>
      </c>
    </row>
    <row r="47" customFormat="false" ht="30.75" hidden="false" customHeight="true" outlineLevel="0" collapsed="false">
      <c r="A47" s="0" t="n">
        <v>17</v>
      </c>
      <c r="B47" s="83" t="s">
        <v>190</v>
      </c>
      <c r="C47" s="83" t="n">
        <f aca="false">ROUND((500*(C20/D20)+(E20/100)+(1/F20)),1)-1</f>
        <v>2.2</v>
      </c>
    </row>
    <row r="48" customFormat="false" ht="30.75" hidden="false" customHeight="true" outlineLevel="0" collapsed="false">
      <c r="A48" s="0" t="n">
        <v>18</v>
      </c>
      <c r="B48" s="83" t="s">
        <v>191</v>
      </c>
      <c r="C48" s="83" t="n">
        <f aca="false">ROUND((500*(C21/D21)+(E21/100)+(1/F21)),1)-1</f>
        <v>3.1</v>
      </c>
    </row>
    <row r="49" customFormat="false" ht="30.75" hidden="false" customHeight="true" outlineLevel="0" collapsed="false">
      <c r="A49" s="0" t="n">
        <v>19</v>
      </c>
      <c r="B49" s="83" t="s">
        <v>192</v>
      </c>
      <c r="C49" s="83" t="n">
        <f aca="false">ROUND((500*(C22/D22)+(E22/100)+(1/F22)),1)-1</f>
        <v>1.8</v>
      </c>
    </row>
    <row r="50" customFormat="false" ht="30.75" hidden="false" customHeight="true" outlineLevel="0" collapsed="false">
      <c r="A50" s="0" t="n">
        <v>20</v>
      </c>
      <c r="B50" s="83" t="s">
        <v>193</v>
      </c>
      <c r="C50" s="83" t="n">
        <f aca="false">ROUND((500*(C23/D23)+(E23/100)+(1/F23)),1)-1</f>
        <v>3</v>
      </c>
    </row>
    <row r="51" customFormat="false" ht="30.75" hidden="false" customHeight="true" outlineLevel="0" collapsed="false">
      <c r="A51" s="0" t="n">
        <v>21</v>
      </c>
      <c r="B51" s="83" t="s">
        <v>194</v>
      </c>
      <c r="C51" s="83" t="n">
        <f aca="false">ROUND((500*(C24/D24)+(E24/100)+(1/F24)),1)-1</f>
        <v>1.8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2016-11-24T14:06:41Z</dcterms:created>
  <dc:creator>Thijmen Langendam</dc:creator>
  <dc:description/>
  <dc:language>en-US</dc:language>
  <cp:lastModifiedBy/>
  <dcterms:modified xsi:type="dcterms:W3CDTF">2017-01-24T12:53:19Z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