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10.vml" ContentType="application/vnd.openxmlformats-officedocument.vmlDrawing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9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vmlDrawing8.vml" ContentType="application/vnd.openxmlformats-officedocument.vmlDrawing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32.xml.rels" ContentType="application/vnd.openxmlformats-package.relationships+xml"/>
  <Override PartName="/xl/worksheets/_rels/sheet31.xml.rels" ContentType="application/vnd.openxmlformats-package.relationships+xml"/>
  <Override PartName="/xl/worksheets/_rels/sheet30.xml.rels" ContentType="application/vnd.openxmlformats-package.relationships+xml"/>
  <Override PartName="/xl/worksheets/_rels/sheet29.xml.rels" ContentType="application/vnd.openxmlformats-package.relationships+xml"/>
  <Override PartName="/xl/worksheets/_rels/sheet23.xml.rels" ContentType="application/vnd.openxmlformats-package.relationships+xml"/>
  <Override PartName="/xl/worksheets/_rels/sheet9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4.tif" ContentType="image/tiff"/>
  <Override PartName="/xl/media/image3.tif" ContentType="image/tiff"/>
  <Override PartName="/xl/media/image1.png" ContentType="image/png"/>
  <Override PartName="/xl/media/image2.tif" ContentType="image/tiff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2.xml" ContentType="application/vnd.openxmlformats-officedocument.spreadsheetml.comments+xml"/>
  <Override PartName="/xl/comments23.xml" ContentType="application/vnd.openxmlformats-officedocument.spreadsheetml.comments+xml"/>
  <Override PartName="/xl/comments3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31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README" sheetId="1" state="visible" r:id="rId2"/>
    <sheet name="fishSpawnVSuit" sheetId="2" state="visible" r:id="rId3"/>
    <sheet name="fishSpawnDSuit" sheetId="3" state="visible" r:id="rId4"/>
    <sheet name="fishFecundParam" sheetId="4" state="visible" r:id="rId5"/>
    <sheet name="fishSpawnWtLossFraction" sheetId="5" state="visible" r:id="rId6"/>
    <sheet name="fishWeightRaw" sheetId="6" state="visible" r:id="rId7"/>
    <sheet name="fishWeightParam" sheetId="7" state="visible" r:id="rId8"/>
    <sheet name="fishRespParam" sheetId="8" state="visible" r:id="rId9"/>
    <sheet name="fishMaxSwimParam" sheetId="9" state="visible" r:id="rId10"/>
    <sheet name="fishMoveDistParam" sheetId="10" state="visible" r:id="rId11"/>
    <sheet name="fishSearch" sheetId="11" state="visible" r:id="rId12"/>
    <sheet name="fishDetectDistParam" sheetId="12" state="visible" r:id="rId13"/>
    <sheet name="turbidityFunction" sheetId="13" state="visible" r:id="rId14"/>
    <sheet name="fishCaptureParam" sheetId="14" state="visible" r:id="rId15"/>
    <sheet name="fishCmaxParam" sheetId="15" state="visible" r:id="rId16"/>
    <sheet name="fishCmaxTemp" sheetId="16" state="visible" r:id="rId17"/>
    <sheet name="fishOutmigrateSuccess" sheetId="17" state="visible" r:id="rId18"/>
    <sheet name="mortFishCondition" sheetId="18" state="visible" r:id="rId19"/>
    <sheet name="mortFishHiTT" sheetId="19" state="visible" r:id="rId20"/>
    <sheet name="mortFishByOccurence" sheetId="20" state="visible" r:id="rId21"/>
    <sheet name="mortAqByPredMet" sheetId="21" state="visible" r:id="rId22"/>
    <sheet name="mortFishByMort" sheetId="22" state="visible" r:id="rId23"/>
    <sheet name="OLD mortFishByMort" sheetId="23" state="visible" r:id="rId24"/>
    <sheet name="OLD Cmax " sheetId="24" state="visible" r:id="rId25"/>
    <sheet name="OLD MortFAPH" sheetId="25" state="visible" r:id="rId26"/>
    <sheet name="OLD MortFAPD" sheetId="26" state="visible" r:id="rId27"/>
    <sheet name="OLD fishRespParamA" sheetId="27" state="visible" r:id="rId28"/>
    <sheet name="OLD fishRespParamD" sheetId="28" state="visible" r:id="rId29"/>
    <sheet name="OLD fishSpawnD &amp; V" sheetId="29" state="visible" r:id="rId30"/>
    <sheet name="OLDfishSpawnDSuit" sheetId="30" state="visible" r:id="rId31"/>
    <sheet name="OLDfishRespParamC" sheetId="31" state="visible" r:id="rId32"/>
    <sheet name="OLDfishSpawnVSuit" sheetId="32" state="visible" r:id="rId33"/>
  </sheets>
  <definedNames>
    <definedName function="false" hidden="false" localSheetId="7" name="solver_adj" vbProcedure="false">fishrespparam!#ref!</definedName>
    <definedName function="false" hidden="false" localSheetId="7" name="solver_cvg" vbProcedure="false">0.0001</definedName>
    <definedName function="false" hidden="false" localSheetId="7" name="solver_drv" vbProcedure="false">1</definedName>
    <definedName function="false" hidden="false" localSheetId="7" name="solver_eng" vbProcedure="false">3</definedName>
    <definedName function="false" hidden="false" localSheetId="7" name="solver_est" vbProcedure="false">1</definedName>
    <definedName function="false" hidden="false" localSheetId="7" name="solver_itr" vbProcedure="false">2147483647</definedName>
    <definedName function="false" hidden="false" localSheetId="7" name="solver_lhs1" vbProcedure="false">fishrespparam!#ref!</definedName>
    <definedName function="false" hidden="false" localSheetId="7" name="solver_lhs2" vbProcedure="false">fishrespparam!#ref!</definedName>
    <definedName function="false" hidden="false" localSheetId="7" name="solver_lhs3" vbProcedure="false">fishrespparam!#ref!</definedName>
    <definedName function="false" hidden="false" localSheetId="7" name="solver_lhs4" vbProcedure="false">fishrespparam!#ref!</definedName>
    <definedName function="false" hidden="false" localSheetId="7" name="solver_lhs5" vbProcedure="false">fishrespparam!#ref!</definedName>
    <definedName function="false" hidden="false" localSheetId="7" name="solver_lhs6" vbProcedure="false">fishrespparam!#ref!</definedName>
    <definedName function="false" hidden="false" localSheetId="7" name="solver_lhs7" vbProcedure="false">fishrespparam!#ref!</definedName>
    <definedName function="false" hidden="false" localSheetId="7" name="solver_lhs8" vbProcedure="false">fishrespparam!#ref!</definedName>
    <definedName function="false" hidden="false" localSheetId="7" name="solver_mip" vbProcedure="false">2147483647</definedName>
    <definedName function="false" hidden="false" localSheetId="7" name="solver_mni" vbProcedure="false">30</definedName>
    <definedName function="false" hidden="false" localSheetId="7" name="solver_mrt" vbProcedure="false">0.075</definedName>
    <definedName function="false" hidden="false" localSheetId="7" name="solver_msl" vbProcedure="false">2</definedName>
    <definedName function="false" hidden="false" localSheetId="7" name="solver_neg" vbProcedure="false">1</definedName>
    <definedName function="false" hidden="false" localSheetId="7" name="solver_nod" vbProcedure="false">2147483647</definedName>
    <definedName function="false" hidden="false" localSheetId="7" name="solver_num" vbProcedure="false">8</definedName>
    <definedName function="false" hidden="false" localSheetId="7" name="solver_nwt" vbProcedure="false">1</definedName>
    <definedName function="false" hidden="false" localSheetId="7" name="solver_opt" vbProcedure="false">fishrespparam!#ref!</definedName>
    <definedName function="false" hidden="false" localSheetId="7" name="solver_pre" vbProcedure="false">0.000001</definedName>
    <definedName function="false" hidden="false" localSheetId="7" name="solver_rbv" vbProcedure="false">1</definedName>
    <definedName function="false" hidden="false" localSheetId="7" name="solver_rel1" vbProcedure="false">1</definedName>
    <definedName function="false" hidden="false" localSheetId="7" name="solver_rel2" vbProcedure="false">3</definedName>
    <definedName function="false" hidden="false" localSheetId="7" name="solver_rel3" vbProcedure="false">1</definedName>
    <definedName function="false" hidden="false" localSheetId="7" name="solver_rel4" vbProcedure="false">3</definedName>
    <definedName function="false" hidden="false" localSheetId="7" name="solver_rel5" vbProcedure="false">1</definedName>
    <definedName function="false" hidden="false" localSheetId="7" name="solver_rel6" vbProcedure="false">3</definedName>
    <definedName function="false" hidden="false" localSheetId="7" name="solver_rel7" vbProcedure="false">1</definedName>
    <definedName function="false" hidden="false" localSheetId="7" name="solver_rel8" vbProcedure="false">3</definedName>
    <definedName function="false" hidden="false" localSheetId="7" name="solver_rhs1" vbProcedure="false">2000</definedName>
    <definedName function="false" hidden="false" localSheetId="7" name="solver_rhs2" vbProcedure="false">0</definedName>
    <definedName function="false" hidden="false" localSheetId="7" name="solver_rhs3" vbProcedure="false">5</definedName>
    <definedName function="false" hidden="false" localSheetId="7" name="solver_rhs4" vbProcedure="false">0</definedName>
    <definedName function="false" hidden="false" localSheetId="7" name="solver_rhs5" vbProcedure="false">1</definedName>
    <definedName function="false" hidden="false" localSheetId="7" name="solver_rhs6" vbProcedure="false">0</definedName>
    <definedName function="false" hidden="false" localSheetId="7" name="solver_rhs7" vbProcedure="false">1</definedName>
    <definedName function="false" hidden="false" localSheetId="7" name="solver_rhs8" vbProcedure="false">0</definedName>
    <definedName function="false" hidden="false" localSheetId="7" name="solver_rlx" vbProcedure="false">2</definedName>
    <definedName function="false" hidden="false" localSheetId="7" name="solver_rsd" vbProcedure="false">0</definedName>
    <definedName function="false" hidden="false" localSheetId="7" name="solver_scl" vbProcedure="false">1</definedName>
    <definedName function="false" hidden="false" localSheetId="7" name="solver_sho" vbProcedure="false">2</definedName>
    <definedName function="false" hidden="false" localSheetId="7" name="solver_ssz" vbProcedure="false">100</definedName>
    <definedName function="false" hidden="false" localSheetId="7" name="solver_tim" vbProcedure="false">2147483647</definedName>
    <definedName function="false" hidden="false" localSheetId="7" name="solver_tol" vbProcedure="false">0.01</definedName>
    <definedName function="false" hidden="false" localSheetId="7" name="solver_typ" vbProcedure="false">2</definedName>
    <definedName function="false" hidden="false" localSheetId="7" name="solver_val" vbProcedure="false">0</definedName>
    <definedName function="false" hidden="false" localSheetId="7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 Dudley:
</t>
        </r>
        <r>
          <rPr>
            <sz val="9"/>
            <color rgb="FF000000"/>
            <rFont val="Tahoma"/>
            <family val="2"/>
            <charset val="1"/>
          </rPr>
          <t xml:space="preserve">Data not used.  Used relation from railsback in the inSALMO manual</t>
        </r>
      </text>
    </comment>
  </commentList>
</comments>
</file>

<file path=xl/sharedStrings.xml><?xml version="1.0" encoding="utf-8"?>
<sst xmlns="http://schemas.openxmlformats.org/spreadsheetml/2006/main" count="10370" uniqueCount="350">
  <si>
    <t xml:space="preserve">fishSpawnVSuit</t>
  </si>
  <si>
    <t xml:space="preserve">The RSF for velocity of winter run chinook based on the simulations I did with HEC-RAS</t>
  </si>
  <si>
    <t xml:space="preserve">fishSpawnDSuit</t>
  </si>
  <si>
    <t xml:space="preserve">The RSF for depth of winter run chinook based on the simulations I did with HEC-RAS</t>
  </si>
  <si>
    <t xml:space="preserve">fishFecundParam</t>
  </si>
  <si>
    <t xml:space="preserve">Fecundity data for linear regression</t>
  </si>
  <si>
    <t xml:space="preserve">fishSpawnWtLossFraction</t>
  </si>
  <si>
    <t xml:space="preserve"> Calculation is based of fish weight and fecundity from other parameters and egg mass form a 1959 Cal. Fish and game report </t>
  </si>
  <si>
    <t xml:space="preserve">fishWeightRaw</t>
  </si>
  <si>
    <t xml:space="preserve"> The raw data that will be fitted to add to the  fishWeightParam data set</t>
  </si>
  <si>
    <t xml:space="preserve">fishWeightParam</t>
  </si>
  <si>
    <t xml:space="preserve"> Based both on fitted raw data and parameters drawn from the literature </t>
  </si>
  <si>
    <t xml:space="preserve">fishRespParam</t>
  </si>
  <si>
    <t xml:space="preserve"> The first two data sets are for the swill speed parameter. The second two are for length. The a parameter is found by reducing the errors in the predicted A. This is two sets of data form one study where the slope is averaged to get a simgle value</t>
  </si>
  <si>
    <t xml:space="preserve">fishMaxSwimParam</t>
  </si>
  <si>
    <t xml:space="preserve"> There is one data line here.  This is unused.  The relationship currently used is the one Railsback presents in the inSALMO manual</t>
  </si>
  <si>
    <t xml:space="preserve">fishMoveDistParam</t>
  </si>
  <si>
    <t xml:space="preserve"> Data is very limited.  A log transformed linear fit is the basis for an initial guess of the parameters.  The parameters are then inflated to account for mobility which is to low among larger fish </t>
  </si>
  <si>
    <t xml:space="preserve">fishSearch</t>
  </si>
  <si>
    <t xml:space="preserve"> used data form Tubifex feeding I believe because it is more common in the Chinook diets </t>
  </si>
  <si>
    <t xml:space="preserve">fishDetectDistParam</t>
  </si>
  <si>
    <t xml:space="preserve"> Data is fit with a forced 0 for the intercept </t>
  </si>
  <si>
    <t xml:space="preserve">turbidityFunction</t>
  </si>
  <si>
    <t xml:space="preserve"> use only chinook and plankton data</t>
  </si>
  <si>
    <t xml:space="preserve">fishCaptureParam</t>
  </si>
  <si>
    <t xml:space="preserve"> Capture probability based on max sustained swim speed.</t>
  </si>
  <si>
    <t xml:space="preserve">fishCmaxParam</t>
  </si>
  <si>
    <t xml:space="preserve"> Data form all Cmax studies. Notation (CK1, L2, etc.) and calculations is from John Plumb's 2015 paper. Parameters calculation with similar notations and calculations as above. </t>
  </si>
  <si>
    <t xml:space="preserve">fishCmaxTemp</t>
  </si>
  <si>
    <t xml:space="preserve">Fitting to the graph manually</t>
  </si>
  <si>
    <t xml:space="preserve">fishOutmigrateSuccess</t>
  </si>
  <si>
    <t xml:space="preserve"> This parameter is calibrated in the model and this data is not used </t>
  </si>
  <si>
    <t xml:space="preserve">mortFishCondition </t>
  </si>
  <si>
    <t xml:space="preserve"> Used R for Logit fitting </t>
  </si>
  <si>
    <t xml:space="preserve">mortFishHiTT</t>
  </si>
  <si>
    <t xml:space="preserve"> Used R for Logit fitting</t>
  </si>
  <si>
    <t xml:space="preserve">mortFishByOccurence</t>
  </si>
  <si>
    <t xml:space="preserve"> Chosing this parameters based on the fish presence near them</t>
  </si>
  <si>
    <t xml:space="preserve">mortAqByPredMet</t>
  </si>
  <si>
    <t xml:space="preserve"> The degree to which predator metabolism or other physological rates increases with temperature.   </t>
  </si>
  <si>
    <t xml:space="preserve">mortFishByMort</t>
  </si>
  <si>
    <t xml:space="preserve"> Has data used to get U and L relationships for predation. Fitting by eye</t>
  </si>
  <si>
    <t xml:space="preserve">OLD MortFAPH</t>
  </si>
  <si>
    <t xml:space="preserve">OLD MortFAPD</t>
  </si>
  <si>
    <t xml:space="preserve">OLD fishRespParamaA</t>
  </si>
  <si>
    <t xml:space="preserve">OLD fishRespParamD</t>
  </si>
  <si>
    <t xml:space="preserve">OLD fishSpawnD &amp; V</t>
  </si>
  <si>
    <t xml:space="preserve">year</t>
  </si>
  <si>
    <t xml:space="preserve">author</t>
  </si>
  <si>
    <t xml:space="preserve">species</t>
  </si>
  <si>
    <t xml:space="preserve">river </t>
  </si>
  <si>
    <t xml:space="preserve">run</t>
  </si>
  <si>
    <t xml:space="preserve">expSetup</t>
  </si>
  <si>
    <t xml:space="preserve">n</t>
  </si>
  <si>
    <t xml:space="preserve">velocity_m_per_s</t>
  </si>
  <si>
    <t xml:space="preserve">value</t>
  </si>
  <si>
    <t xml:space="preserve">Dudley</t>
  </si>
  <si>
    <t xml:space="preserve">Chinook</t>
  </si>
  <si>
    <t xml:space="preserve">Sac</t>
  </si>
  <si>
    <t xml:space="preserve">Winter</t>
  </si>
  <si>
    <t xml:space="preserve">Field</t>
  </si>
  <si>
    <t xml:space="preserve">depth_m</t>
  </si>
  <si>
    <t xml:space="preserve">Year</t>
  </si>
  <si>
    <t xml:space="preserve">jounral</t>
  </si>
  <si>
    <t xml:space="preserve">Author</t>
  </si>
  <si>
    <t xml:space="preserve">Species</t>
  </si>
  <si>
    <t xml:space="preserve">River </t>
  </si>
  <si>
    <t xml:space="preserve">Run</t>
  </si>
  <si>
    <t xml:space="preserve">N</t>
  </si>
  <si>
    <t xml:space="preserve">length_cm</t>
  </si>
  <si>
    <t xml:space="preserve">eggs</t>
  </si>
  <si>
    <t xml:space="preserve">ImageJ</t>
  </si>
  <si>
    <t xml:space="preserve">Cal. F &amp; G</t>
  </si>
  <si>
    <t xml:space="preserve">Kaufman</t>
  </si>
  <si>
    <t xml:space="preserve">Mokelumne</t>
  </si>
  <si>
    <t xml:space="preserve">Fall</t>
  </si>
  <si>
    <t xml:space="preserve">McGregor</t>
  </si>
  <si>
    <t xml:space="preserve">egg_mass_g</t>
  </si>
  <si>
    <t xml:space="preserve">Leitritz </t>
  </si>
  <si>
    <t xml:space="preserve">Cal F &amp; G </t>
  </si>
  <si>
    <t xml:space="preserve">length_SD</t>
  </si>
  <si>
    <t xml:space="preserve">weight_g</t>
  </si>
  <si>
    <t xml:space="preserve">weight_SD</t>
  </si>
  <si>
    <t xml:space="preserve">Chapman</t>
  </si>
  <si>
    <t xml:space="preserve">Environ. Biol. Fish</t>
  </si>
  <si>
    <t xml:space="preserve">LF</t>
  </si>
  <si>
    <t xml:space="preserve">Michel</t>
  </si>
  <si>
    <t xml:space="preserve">intercept</t>
  </si>
  <si>
    <t xml:space="preserve">slope</t>
  </si>
  <si>
    <t xml:space="preserve">Kimmerer</t>
  </si>
  <si>
    <t xml:space="preserve">Trans. Amer. F Soc.</t>
  </si>
  <si>
    <t xml:space="preserve">Petrusso</t>
  </si>
  <si>
    <t xml:space="preserve">Cal F &amp; G</t>
  </si>
  <si>
    <t xml:space="preserve">NA</t>
  </si>
  <si>
    <t xml:space="preserve">MacFarlane</t>
  </si>
  <si>
    <t xml:space="preserve">Fish Bulitan</t>
  </si>
  <si>
    <t xml:space="preserve">mass_g</t>
  </si>
  <si>
    <t xml:space="preserve">temperature_C</t>
  </si>
  <si>
    <t xml:space="preserve">swimSpeed_cm_per_s</t>
  </si>
  <si>
    <t xml:space="preserve">ln_MRmgO2_per_h</t>
  </si>
  <si>
    <t xml:space="preserve">ln_mass_g</t>
  </si>
  <si>
    <t xml:space="preserve">Geist</t>
  </si>
  <si>
    <t xml:space="preserve">Thorarensen</t>
  </si>
  <si>
    <t xml:space="preserve">Cech</t>
  </si>
  <si>
    <t xml:space="preserve">Brocksed</t>
  </si>
  <si>
    <t xml:space="preserve">Rombough</t>
  </si>
  <si>
    <t xml:space="preserve">speed_m_per_s</t>
  </si>
  <si>
    <t xml:space="preserve">T</t>
  </si>
  <si>
    <t xml:space="preserve">imageJ</t>
  </si>
  <si>
    <t xml:space="preserve">American</t>
  </si>
  <si>
    <t xml:space="preserve">Lab</t>
  </si>
  <si>
    <t xml:space="preserve">PhD</t>
  </si>
  <si>
    <t xml:space="preserve">size_cm</t>
  </si>
  <si>
    <t xml:space="preserve">distance_cm</t>
  </si>
  <si>
    <t xml:space="preserve">June</t>
  </si>
  <si>
    <t xml:space="preserve">Cutthroat</t>
  </si>
  <si>
    <t xml:space="preserve">Wild</t>
  </si>
  <si>
    <t xml:space="preserve">MS</t>
  </si>
  <si>
    <t xml:space="preserve">Harvey</t>
  </si>
  <si>
    <t xml:space="preserve">Can J F Aq Sci</t>
  </si>
  <si>
    <t xml:space="preserve">prey</t>
  </si>
  <si>
    <t xml:space="preserve">density_per_m2</t>
  </si>
  <si>
    <t xml:space="preserve">feedingRate_g_per_s</t>
  </si>
  <si>
    <t xml:space="preserve">Gregory</t>
  </si>
  <si>
    <t xml:space="preserve">Harrison</t>
  </si>
  <si>
    <t xml:space="preserve">Tubifex</t>
  </si>
  <si>
    <t xml:space="preserve">Can J Fish Aq Sci</t>
  </si>
  <si>
    <t xml:space="preserve">Y</t>
  </si>
  <si>
    <t xml:space="preserve">Drosophik</t>
  </si>
  <si>
    <t xml:space="preserve">year </t>
  </si>
  <si>
    <t xml:space="preserve">fLength_cm</t>
  </si>
  <si>
    <t xml:space="preserve">reactionDistance_cm</t>
  </si>
  <si>
    <t xml:space="preserve">Hansen</t>
  </si>
  <si>
    <t xml:space="preserve">Trans amer fish Soc</t>
  </si>
  <si>
    <t xml:space="preserve">turbidity_NTU</t>
  </si>
  <si>
    <t xml:space="preserve">Fish</t>
  </si>
  <si>
    <t xml:space="preserve"> Can J of Fish and Aq Sci</t>
  </si>
  <si>
    <t xml:space="preserve">Plankton</t>
  </si>
  <si>
    <t xml:space="preserve">Sweka</t>
  </si>
  <si>
    <t xml:space="preserve">Brook Trout</t>
  </si>
  <si>
    <t xml:space="preserve">House Fly Lavre</t>
  </si>
  <si>
    <t xml:space="preserve">size_mm</t>
  </si>
  <si>
    <t xml:space="preserve">maxSwimSpeed_cm_per_s</t>
  </si>
  <si>
    <t xml:space="preserve">velocity_cm_per_s</t>
  </si>
  <si>
    <t xml:space="preserve">ratio_V_per_Max</t>
  </si>
  <si>
    <t xml:space="preserve">prob</t>
  </si>
  <si>
    <t xml:space="preserve">Hill</t>
  </si>
  <si>
    <t xml:space="preserve">Rainbow</t>
  </si>
  <si>
    <t xml:space="preserve">Ecology</t>
  </si>
  <si>
    <t xml:space="preserve">Piccolo</t>
  </si>
  <si>
    <t xml:space="preserve">Coho/Rainbow</t>
  </si>
  <si>
    <t xml:space="preserve">Can J F Aqu Sci</t>
  </si>
  <si>
    <t xml:space="preserve">river</t>
  </si>
  <si>
    <t xml:space="preserve">initWt_g</t>
  </si>
  <si>
    <t xml:space="preserve">finWt_g</t>
  </si>
  <si>
    <t xml:space="preserve">growthRate_percent_per_day</t>
  </si>
  <si>
    <t xml:space="preserve">food_g</t>
  </si>
  <si>
    <t xml:space="preserve">days</t>
  </si>
  <si>
    <t xml:space="preserve">Brett</t>
  </si>
  <si>
    <t xml:space="preserve">Nechako</t>
  </si>
  <si>
    <t xml:space="preserve">Madenjian</t>
  </si>
  <si>
    <t xml:space="preserve">Lake MI</t>
  </si>
  <si>
    <t xml:space="preserve">temperature</t>
  </si>
  <si>
    <t xml:space="preserve">Plumb</t>
  </si>
  <si>
    <t xml:space="preserve">location</t>
  </si>
  <si>
    <t xml:space="preserve">survival</t>
  </si>
  <si>
    <t xml:space="preserve">time_days</t>
  </si>
  <si>
    <t xml:space="preserve">FL_cm</t>
  </si>
  <si>
    <t xml:space="preserve">Can J Fis Aqu</t>
  </si>
  <si>
    <t xml:space="preserve">Duffy</t>
  </si>
  <si>
    <t xml:space="preserve">WA</t>
  </si>
  <si>
    <t xml:space="preserve">Zabel</t>
  </si>
  <si>
    <t xml:space="preserve">ID</t>
  </si>
  <si>
    <t xml:space="preserve">Trans Am Fish Sco</t>
  </si>
  <si>
    <t xml:space="preserve">Beckman</t>
  </si>
  <si>
    <t xml:space="preserve">OR</t>
  </si>
  <si>
    <t xml:space="preserve">N J Fish Man</t>
  </si>
  <si>
    <t xml:space="preserve">Connor</t>
  </si>
  <si>
    <t xml:space="preserve">NA J of Aq</t>
  </si>
  <si>
    <t xml:space="preserve">Tipping</t>
  </si>
  <si>
    <t xml:space="preserve">cumMort</t>
  </si>
  <si>
    <t xml:space="preserve">mass</t>
  </si>
  <si>
    <t xml:space="preserve">remaining</t>
  </si>
  <si>
    <t xml:space="preserve">dailySurvival</t>
  </si>
  <si>
    <t xml:space="preserve">conFactor</t>
  </si>
  <si>
    <t xml:space="preserve">Simpkins</t>
  </si>
  <si>
    <t xml:space="preserve">Can. J Zoo</t>
  </si>
  <si>
    <t xml:space="preserve">10_percent_C</t>
  </si>
  <si>
    <t xml:space="preserve">90_percent_C</t>
  </si>
  <si>
    <t xml:space="preserve">notes</t>
  </si>
  <si>
    <t xml:space="preserve">Baker</t>
  </si>
  <si>
    <t xml:space="preserve">Can. J Fish Aqu Sci</t>
  </si>
  <si>
    <t xml:space="preserve">Use to get out other effects</t>
  </si>
  <si>
    <t xml:space="preserve">Hanson</t>
  </si>
  <si>
    <t xml:space="preserve">Hanson Enviro Inc</t>
  </si>
  <si>
    <t xml:space="preserve">Wash</t>
  </si>
  <si>
    <t xml:space="preserve">Spring</t>
  </si>
  <si>
    <t xml:space="preserve">J Fish Res Bul Can</t>
  </si>
  <si>
    <t xml:space="preserve">Foot</t>
  </si>
  <si>
    <t xml:space="preserve">Battle Ck</t>
  </si>
  <si>
    <t xml:space="preserve">Report</t>
  </si>
  <si>
    <t xml:space="preserve">Jounral</t>
  </si>
  <si>
    <t xml:space="preserve">Exp. Setup</t>
  </si>
  <si>
    <t xml:space="preserve">fishSize_mm</t>
  </si>
  <si>
    <t xml:space="preserve">variable</t>
  </si>
  <si>
    <t xml:space="preserve">units</t>
  </si>
  <si>
    <t xml:space="preserve">cumlitaveFraction</t>
  </si>
  <si>
    <t xml:space="preserve">Goodman</t>
  </si>
  <si>
    <t xml:space="preserve">USFWS</t>
  </si>
  <si>
    <t xml:space="preserve">Trinity</t>
  </si>
  <si>
    <t xml:space="preserve">?</t>
  </si>
  <si>
    <t xml:space="preserve">&lt; 50</t>
  </si>
  <si>
    <t xml:space="preserve">Depth</t>
  </si>
  <si>
    <t xml:space="preserve">m</t>
  </si>
  <si>
    <t xml:space="preserve">50-200</t>
  </si>
  <si>
    <t xml:space="preserve">Velocity</t>
  </si>
  <si>
    <t xml:space="preserve">m/s</t>
  </si>
  <si>
    <t xml:space="preserve">Dis to Cover</t>
  </si>
  <si>
    <t xml:space="preserve">journal</t>
  </si>
  <si>
    <t xml:space="preserve">X</t>
  </si>
  <si>
    <t xml:space="preserve">i_units</t>
  </si>
  <si>
    <t xml:space="preserve">d-variable</t>
  </si>
  <si>
    <t xml:space="preserve">d_units</t>
  </si>
  <si>
    <t xml:space="preserve">unitlessValue</t>
  </si>
  <si>
    <t xml:space="preserve">Myrick</t>
  </si>
  <si>
    <t xml:space="preserve">Enviro Bio Fish</t>
  </si>
  <si>
    <t xml:space="preserve">Sac Pikeminnow</t>
  </si>
  <si>
    <t xml:space="preserve">Temp</t>
  </si>
  <si>
    <t xml:space="preserve">C</t>
  </si>
  <si>
    <t xml:space="preserve">Ucrit</t>
  </si>
  <si>
    <t xml:space="preserve">Steigenberger</t>
  </si>
  <si>
    <t xml:space="preserve">J. Fish Re. B. Can.</t>
  </si>
  <si>
    <t xml:space="preserve">N Pikeminnow</t>
  </si>
  <si>
    <t xml:space="preserve">Dig Eff</t>
  </si>
  <si>
    <t xml:space="preserve">Beamish</t>
  </si>
  <si>
    <t xml:space="preserve">Can J Zoo</t>
  </si>
  <si>
    <t xml:space="preserve">Largemouth B.</t>
  </si>
  <si>
    <t xml:space="preserve">Met</t>
  </si>
  <si>
    <t xml:space="preserve">mg/kg/h</t>
  </si>
  <si>
    <t xml:space="preserve">Adams</t>
  </si>
  <si>
    <t xml:space="preserve">Striped B.</t>
  </si>
  <si>
    <t xml:space="preserve">Digest Rate</t>
  </si>
  <si>
    <t xml:space="preserve">h^-1</t>
  </si>
  <si>
    <t xml:space="preserve">turb_NTU</t>
  </si>
  <si>
    <t xml:space="preserve">measure</t>
  </si>
  <si>
    <t xml:space="preserve">note</t>
  </si>
  <si>
    <t xml:space="preserve">Cavallo</t>
  </si>
  <si>
    <t xml:space="preserve">length</t>
  </si>
  <si>
    <t xml:space="preserve">none</t>
  </si>
  <si>
    <t xml:space="preserve">outlier</t>
  </si>
  <si>
    <t xml:space="preserve">MS Santa Cruz</t>
  </si>
  <si>
    <t xml:space="preserve">Late-Fall</t>
  </si>
  <si>
    <t xml:space="preserve">daily survival</t>
  </si>
  <si>
    <t xml:space="preserve">C. J. Fish Aq</t>
  </si>
  <si>
    <t xml:space="preserve">This T and U are form gauge data at time of exp</t>
  </si>
  <si>
    <t xml:space="preserve">willette</t>
  </si>
  <si>
    <t xml:space="preserve">Fish. Oceanog.</t>
  </si>
  <si>
    <t xml:space="preserve">Pink</t>
  </si>
  <si>
    <t xml:space="preserve">AK Ocean</t>
  </si>
  <si>
    <t xml:space="preserve">relative vlun.</t>
  </si>
  <si>
    <t xml:space="preserve">Fish Size
[mm]</t>
  </si>
  <si>
    <t xml:space="preserve">Variable</t>
  </si>
  <si>
    <t xml:space="preserve">Value</t>
  </si>
  <si>
    <t xml:space="preserve">Units</t>
  </si>
  <si>
    <t xml:space="preserve">Time Span
[days]</t>
  </si>
  <si>
    <t xml:space="preserve">Measure</t>
  </si>
  <si>
    <t xml:space="preserve">Marine</t>
  </si>
  <si>
    <t xml:space="preserve">NA J Fish Man</t>
  </si>
  <si>
    <t xml:space="preserve">Survival</t>
  </si>
  <si>
    <t xml:space="preserve">Turb</t>
  </si>
  <si>
    <t xml:space="preserve">NTU</t>
  </si>
  <si>
    <t xml:space="preserve">AK</t>
  </si>
  <si>
    <t xml:space="preserve">Length</t>
  </si>
  <si>
    <t xml:space="preserve">mm</t>
  </si>
  <si>
    <t xml:space="preserve">Relative Vlun.</t>
  </si>
  <si>
    <t xml:space="preserve">duffy</t>
  </si>
  <si>
    <t xml:space="preserve">N A J Fish Man</t>
  </si>
  <si>
    <t xml:space="preserve">Mixed</t>
  </si>
  <si>
    <t xml:space="preserve">CA</t>
  </si>
  <si>
    <t xml:space="preserve">Relative freq</t>
  </si>
  <si>
    <t xml:space="preserve">count</t>
  </si>
  <si>
    <t xml:space="preserve"># eaten in trap</t>
  </si>
  <si>
    <t xml:space="preserve">gregory</t>
  </si>
  <si>
    <t xml:space="preserve">Trans Amer Fish Soc</t>
  </si>
  <si>
    <t xml:space="preserve">prey eaten/pred</t>
  </si>
  <si>
    <t xml:space="preserve">velocity</t>
  </si>
  <si>
    <t xml:space="preserve">CQ</t>
  </si>
  <si>
    <t xml:space="preserve">CTO</t>
  </si>
  <si>
    <t xml:space="preserve">CTM</t>
  </si>
  <si>
    <t xml:space="preserve">CTL</t>
  </si>
  <si>
    <t xml:space="preserve">CK1</t>
  </si>
  <si>
    <t xml:space="preserve">CK4</t>
  </si>
  <si>
    <t xml:space="preserve">foodPerFish</t>
  </si>
  <si>
    <t xml:space="preserve">Cmax</t>
  </si>
  <si>
    <t xml:space="preserve">G1</t>
  </si>
  <si>
    <t xml:space="preserve">G2</t>
  </si>
  <si>
    <t xml:space="preserve">L1</t>
  </si>
  <si>
    <t xml:space="preserve">L2</t>
  </si>
  <si>
    <t xml:space="preserve">KA</t>
  </si>
  <si>
    <t xml:space="preserve">KB</t>
  </si>
  <si>
    <t xml:space="preserve">F</t>
  </si>
  <si>
    <t xml:space="preserve">Cmax/Corr</t>
  </si>
  <si>
    <t xml:space="preserve">ln(Cmas)</t>
  </si>
  <si>
    <t xml:space="preserve">ln(mass)</t>
  </si>
  <si>
    <t xml:space="preserve">Big Qualicum</t>
  </si>
  <si>
    <t xml:space="preserve">g/day</t>
  </si>
  <si>
    <t xml:space="preserve">Trans Ame F Soc</t>
  </si>
  <si>
    <t xml:space="preserve">Nechako River</t>
  </si>
  <si>
    <t xml:space="preserve">Snake River</t>
  </si>
  <si>
    <t xml:space="preserve">Cumlitave fraction</t>
  </si>
  <si>
    <t xml:space="preserve">Slope for 1 d</t>
  </si>
  <si>
    <t xml:space="preserve">Intercept</t>
  </si>
  <si>
    <t xml:space="preserve">Depth m</t>
  </si>
  <si>
    <t xml:space="preserve">River</t>
  </si>
  <si>
    <t xml:space="preserve">T 
[C]</t>
  </si>
  <si>
    <t xml:space="preserve">Speed
[cm/s]</t>
  </si>
  <si>
    <t xml:space="preserve">mass
[g]</t>
  </si>
  <si>
    <t xml:space="preserve">ParamB</t>
  </si>
  <si>
    <t xml:space="preserve">ParamC</t>
  </si>
  <si>
    <t xml:space="preserve">ParamD</t>
  </si>
  <si>
    <t xml:space="preserve">ParamA</t>
  </si>
  <si>
    <t xml:space="preserve">Lan</t>
  </si>
  <si>
    <t xml:space="preserve">mg O2/h</t>
  </si>
  <si>
    <t xml:space="preserve">j/d</t>
  </si>
  <si>
    <t xml:space="preserve">J F bio</t>
  </si>
  <si>
    <t xml:space="preserve">Average</t>
  </si>
  <si>
    <t xml:space="preserve">T
[C]</t>
  </si>
  <si>
    <t xml:space="preserve">Swimm Speed
[cm/s]</t>
  </si>
  <si>
    <t xml:space="preserve">MR
[mg(O2)/h]</t>
  </si>
  <si>
    <t xml:space="preserve">ln(MR)</t>
  </si>
  <si>
    <t xml:space="preserve">Phys. Biochem. Zoo.</t>
  </si>
  <si>
    <t xml:space="preserve">V or D</t>
  </si>
  <si>
    <t xml:space="preserve">Measure type</t>
  </si>
  <si>
    <t xml:space="preserve">Gallagher</t>
  </si>
  <si>
    <t xml:space="preserve">Merced</t>
  </si>
  <si>
    <t xml:space="preserve">D</t>
  </si>
  <si>
    <t xml:space="preserve">Av</t>
  </si>
  <si>
    <t xml:space="preserve">Min</t>
  </si>
  <si>
    <t xml:space="preserve">Max</t>
  </si>
  <si>
    <t xml:space="preserve">SD</t>
  </si>
  <si>
    <t xml:space="preserve">V</t>
  </si>
  <si>
    <t xml:space="preserve">Gard</t>
  </si>
  <si>
    <t xml:space="preserve">Clear Ck</t>
  </si>
  <si>
    <t xml:space="preserve">HIS</t>
  </si>
  <si>
    <t xml:space="preserve">y</t>
  </si>
  <si>
    <t xml:space="preserve">Vogel</t>
  </si>
  <si>
    <t xml:space="preserve">both</t>
  </si>
  <si>
    <t xml:space="preserve">Has Data</t>
  </si>
  <si>
    <t xml:space="preserve">Slope 1</t>
  </si>
  <si>
    <t xml:space="preserve">Slope 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</si>
</sst>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0"/>
    <numFmt numFmtId="167" formatCode="0.00E+00"/>
    <numFmt numFmtId="168" formatCode="0.000"/>
    <numFmt numFmtId="169" formatCode="0.0000"/>
    <numFmt numFmtId="170" formatCode="0%"/>
    <numFmt numFmtId="171" formatCode="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Lucida Console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"8 C"</c:f>
              <c:strCache>
                <c:ptCount val="1"/>
                <c:pt idx="0">
                  <c:v>8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fishRespParamD'!$H$2:$H$109</c:f>
              <c:numCache>
                <c:formatCode>General</c:formatCode>
                <c:ptCount val="108"/>
                <c:pt idx="0">
                  <c:v>32.201</c:v>
                </c:pt>
                <c:pt idx="1">
                  <c:v>29.919</c:v>
                </c:pt>
                <c:pt idx="2">
                  <c:v>29.665</c:v>
                </c:pt>
                <c:pt idx="3">
                  <c:v>33.722</c:v>
                </c:pt>
                <c:pt idx="4">
                  <c:v>29.412</c:v>
                </c:pt>
                <c:pt idx="5">
                  <c:v>29.412</c:v>
                </c:pt>
                <c:pt idx="6">
                  <c:v>32.961</c:v>
                </c:pt>
                <c:pt idx="7">
                  <c:v>33.722</c:v>
                </c:pt>
                <c:pt idx="8">
                  <c:v>29.919</c:v>
                </c:pt>
                <c:pt idx="9">
                  <c:v>29.919</c:v>
                </c:pt>
                <c:pt idx="10">
                  <c:v>32.961</c:v>
                </c:pt>
                <c:pt idx="11">
                  <c:v>32.454</c:v>
                </c:pt>
                <c:pt idx="12">
                  <c:v>32.708</c:v>
                </c:pt>
                <c:pt idx="13">
                  <c:v>32.454</c:v>
                </c:pt>
                <c:pt idx="14">
                  <c:v>29.919</c:v>
                </c:pt>
                <c:pt idx="15">
                  <c:v>54.006</c:v>
                </c:pt>
                <c:pt idx="16">
                  <c:v>49.696</c:v>
                </c:pt>
                <c:pt idx="17">
                  <c:v>49.442</c:v>
                </c:pt>
                <c:pt idx="18">
                  <c:v>49.189</c:v>
                </c:pt>
                <c:pt idx="19">
                  <c:v>56.034</c:v>
                </c:pt>
                <c:pt idx="20">
                  <c:v>55.02</c:v>
                </c:pt>
                <c:pt idx="21">
                  <c:v>49.189</c:v>
                </c:pt>
                <c:pt idx="22">
                  <c:v>49.442</c:v>
                </c:pt>
                <c:pt idx="23">
                  <c:v>49.189</c:v>
                </c:pt>
                <c:pt idx="24">
                  <c:v>55.527</c:v>
                </c:pt>
                <c:pt idx="25">
                  <c:v>54.006</c:v>
                </c:pt>
                <c:pt idx="26">
                  <c:v>54.767</c:v>
                </c:pt>
                <c:pt idx="27">
                  <c:v>55.527</c:v>
                </c:pt>
                <c:pt idx="28">
                  <c:v>54.767</c:v>
                </c:pt>
                <c:pt idx="29">
                  <c:v>69.473</c:v>
                </c:pt>
                <c:pt idx="30">
                  <c:v>76.065</c:v>
                </c:pt>
                <c:pt idx="31">
                  <c:v>69.98</c:v>
                </c:pt>
                <c:pt idx="32">
                  <c:v>69.726</c:v>
                </c:pt>
                <c:pt idx="33">
                  <c:v>69.98</c:v>
                </c:pt>
                <c:pt idx="34">
                  <c:v>69.726</c:v>
                </c:pt>
                <c:pt idx="35">
                  <c:v>69.473</c:v>
                </c:pt>
                <c:pt idx="36">
                  <c:v>79.108</c:v>
                </c:pt>
                <c:pt idx="37">
                  <c:v>76.318</c:v>
                </c:pt>
                <c:pt idx="38">
                  <c:v>76.065</c:v>
                </c:pt>
                <c:pt idx="39">
                  <c:v>77.586</c:v>
                </c:pt>
                <c:pt idx="40">
                  <c:v>76.572</c:v>
                </c:pt>
                <c:pt idx="41">
                  <c:v>76.826</c:v>
                </c:pt>
                <c:pt idx="42">
                  <c:v>78.093</c:v>
                </c:pt>
                <c:pt idx="43">
                  <c:v>97.363</c:v>
                </c:pt>
                <c:pt idx="44">
                  <c:v>89.757</c:v>
                </c:pt>
                <c:pt idx="45">
                  <c:v>89.757</c:v>
                </c:pt>
                <c:pt idx="46">
                  <c:v>89.503</c:v>
                </c:pt>
                <c:pt idx="47">
                  <c:v>90.01</c:v>
                </c:pt>
                <c:pt idx="48">
                  <c:v>90.264</c:v>
                </c:pt>
                <c:pt idx="49">
                  <c:v>89.757</c:v>
                </c:pt>
                <c:pt idx="50">
                  <c:v>98.377</c:v>
                </c:pt>
                <c:pt idx="51">
                  <c:v>101.166</c:v>
                </c:pt>
                <c:pt idx="52">
                  <c:v>99.899</c:v>
                </c:pt>
                <c:pt idx="53">
                  <c:v>98.631</c:v>
                </c:pt>
                <c:pt idx="54">
                  <c:v>98.377</c:v>
                </c:pt>
                <c:pt idx="55">
                  <c:v>100.406</c:v>
                </c:pt>
                <c:pt idx="56">
                  <c:v>109.787</c:v>
                </c:pt>
                <c:pt idx="57">
                  <c:v>109.787</c:v>
                </c:pt>
                <c:pt idx="58">
                  <c:v>109.533</c:v>
                </c:pt>
                <c:pt idx="59">
                  <c:v>109.533</c:v>
                </c:pt>
                <c:pt idx="60">
                  <c:v>109.787</c:v>
                </c:pt>
                <c:pt idx="61">
                  <c:v>110.041</c:v>
                </c:pt>
                <c:pt idx="62">
                  <c:v>119.422</c:v>
                </c:pt>
                <c:pt idx="63">
                  <c:v>124.239</c:v>
                </c:pt>
                <c:pt idx="64">
                  <c:v>121.45</c:v>
                </c:pt>
                <c:pt idx="65">
                  <c:v>120.436</c:v>
                </c:pt>
                <c:pt idx="66">
                  <c:v>120.943</c:v>
                </c:pt>
                <c:pt idx="67">
                  <c:v>120.943</c:v>
                </c:pt>
                <c:pt idx="68">
                  <c:v>123.479</c:v>
                </c:pt>
                <c:pt idx="69">
                  <c:v>130.071</c:v>
                </c:pt>
                <c:pt idx="70">
                  <c:v>130.325</c:v>
                </c:pt>
                <c:pt idx="71">
                  <c:v>130.071</c:v>
                </c:pt>
                <c:pt idx="72">
                  <c:v>130.071</c:v>
                </c:pt>
                <c:pt idx="73">
                  <c:v>130.071</c:v>
                </c:pt>
                <c:pt idx="74">
                  <c:v>130.325</c:v>
                </c:pt>
                <c:pt idx="75">
                  <c:v>141.481</c:v>
                </c:pt>
                <c:pt idx="76">
                  <c:v>142.748</c:v>
                </c:pt>
                <c:pt idx="77">
                  <c:v>143.002</c:v>
                </c:pt>
                <c:pt idx="78">
                  <c:v>144.016</c:v>
                </c:pt>
                <c:pt idx="79">
                  <c:v>147.312</c:v>
                </c:pt>
                <c:pt idx="80">
                  <c:v>150.101</c:v>
                </c:pt>
                <c:pt idx="81">
                  <c:v>142.748</c:v>
                </c:pt>
                <c:pt idx="82">
                  <c:v>145.284</c:v>
                </c:pt>
                <c:pt idx="83">
                  <c:v>149.848</c:v>
                </c:pt>
                <c:pt idx="84">
                  <c:v>149.848</c:v>
                </c:pt>
                <c:pt idx="85">
                  <c:v>150.101</c:v>
                </c:pt>
                <c:pt idx="86">
                  <c:v>149.848</c:v>
                </c:pt>
                <c:pt idx="87">
                  <c:v>163.286</c:v>
                </c:pt>
                <c:pt idx="88">
                  <c:v>170.132</c:v>
                </c:pt>
                <c:pt idx="89">
                  <c:v>170.132</c:v>
                </c:pt>
                <c:pt idx="90">
                  <c:v>169.878</c:v>
                </c:pt>
                <c:pt idx="91">
                  <c:v>169.625</c:v>
                </c:pt>
                <c:pt idx="92">
                  <c:v>164.807</c:v>
                </c:pt>
                <c:pt idx="93">
                  <c:v>165.314</c:v>
                </c:pt>
                <c:pt idx="94">
                  <c:v>166.836</c:v>
                </c:pt>
                <c:pt idx="95">
                  <c:v>164.807</c:v>
                </c:pt>
                <c:pt idx="96">
                  <c:v>164.807</c:v>
                </c:pt>
                <c:pt idx="97">
                  <c:v>167.85</c:v>
                </c:pt>
                <c:pt idx="98">
                  <c:v>186.613</c:v>
                </c:pt>
                <c:pt idx="99">
                  <c:v>186.613</c:v>
                </c:pt>
                <c:pt idx="100">
                  <c:v>186.613</c:v>
                </c:pt>
                <c:pt idx="101">
                  <c:v>189.655</c:v>
                </c:pt>
                <c:pt idx="102">
                  <c:v>191.937</c:v>
                </c:pt>
                <c:pt idx="103">
                  <c:v>190.162</c:v>
                </c:pt>
                <c:pt idx="104">
                  <c:v>209.432</c:v>
                </c:pt>
                <c:pt idx="105">
                  <c:v>214.757</c:v>
                </c:pt>
                <c:pt idx="106">
                  <c:v>209.178</c:v>
                </c:pt>
                <c:pt idx="107">
                  <c:v>212.982</c:v>
                </c:pt>
              </c:numCache>
            </c:numRef>
          </c:xVal>
          <c:yVal>
            <c:numRef>
              <c:f>'OLD fishRespParamD'!$J$2:$J$109</c:f>
              <c:numCache>
                <c:formatCode>General</c:formatCode>
                <c:ptCount val="108"/>
                <c:pt idx="0">
                  <c:v>5.954</c:v>
                </c:pt>
                <c:pt idx="1">
                  <c:v>5.97</c:v>
                </c:pt>
                <c:pt idx="2">
                  <c:v>6.043</c:v>
                </c:pt>
                <c:pt idx="3">
                  <c:v>6.205</c:v>
                </c:pt>
                <c:pt idx="4">
                  <c:v>6.215</c:v>
                </c:pt>
                <c:pt idx="5">
                  <c:v>6.246</c:v>
                </c:pt>
                <c:pt idx="6">
                  <c:v>6.361</c:v>
                </c:pt>
                <c:pt idx="7">
                  <c:v>6.392</c:v>
                </c:pt>
                <c:pt idx="8">
                  <c:v>6.377</c:v>
                </c:pt>
                <c:pt idx="9">
                  <c:v>6.439</c:v>
                </c:pt>
                <c:pt idx="10">
                  <c:v>6.507</c:v>
                </c:pt>
                <c:pt idx="11">
                  <c:v>6.648</c:v>
                </c:pt>
                <c:pt idx="12">
                  <c:v>6.726</c:v>
                </c:pt>
                <c:pt idx="13">
                  <c:v>6.763</c:v>
                </c:pt>
                <c:pt idx="14">
                  <c:v>7.008</c:v>
                </c:pt>
                <c:pt idx="15">
                  <c:v>6.246</c:v>
                </c:pt>
                <c:pt idx="16">
                  <c:v>6.34</c:v>
                </c:pt>
                <c:pt idx="17">
                  <c:v>6.377</c:v>
                </c:pt>
                <c:pt idx="18">
                  <c:v>6.419</c:v>
                </c:pt>
                <c:pt idx="19">
                  <c:v>6.575</c:v>
                </c:pt>
                <c:pt idx="20">
                  <c:v>6.674</c:v>
                </c:pt>
                <c:pt idx="21">
                  <c:v>6.731</c:v>
                </c:pt>
                <c:pt idx="22">
                  <c:v>6.763</c:v>
                </c:pt>
                <c:pt idx="23">
                  <c:v>6.877</c:v>
                </c:pt>
                <c:pt idx="24">
                  <c:v>6.81</c:v>
                </c:pt>
                <c:pt idx="25">
                  <c:v>6.82</c:v>
                </c:pt>
                <c:pt idx="26">
                  <c:v>6.877</c:v>
                </c:pt>
                <c:pt idx="27">
                  <c:v>6.95</c:v>
                </c:pt>
                <c:pt idx="28">
                  <c:v>6.997</c:v>
                </c:pt>
                <c:pt idx="29">
                  <c:v>6.611</c:v>
                </c:pt>
                <c:pt idx="30">
                  <c:v>6.617</c:v>
                </c:pt>
                <c:pt idx="31">
                  <c:v>6.69</c:v>
                </c:pt>
                <c:pt idx="32">
                  <c:v>6.784</c:v>
                </c:pt>
                <c:pt idx="33">
                  <c:v>6.924</c:v>
                </c:pt>
                <c:pt idx="34">
                  <c:v>7.003</c:v>
                </c:pt>
                <c:pt idx="35">
                  <c:v>7.044</c:v>
                </c:pt>
                <c:pt idx="36">
                  <c:v>6.898</c:v>
                </c:pt>
                <c:pt idx="37">
                  <c:v>6.914</c:v>
                </c:pt>
                <c:pt idx="38">
                  <c:v>6.971</c:v>
                </c:pt>
                <c:pt idx="39">
                  <c:v>6.997</c:v>
                </c:pt>
                <c:pt idx="40">
                  <c:v>7.107</c:v>
                </c:pt>
                <c:pt idx="41">
                  <c:v>7.305</c:v>
                </c:pt>
                <c:pt idx="42">
                  <c:v>7.446</c:v>
                </c:pt>
                <c:pt idx="43">
                  <c:v>6.977</c:v>
                </c:pt>
                <c:pt idx="44">
                  <c:v>7.06</c:v>
                </c:pt>
                <c:pt idx="45">
                  <c:v>7.096</c:v>
                </c:pt>
                <c:pt idx="46">
                  <c:v>7.138</c:v>
                </c:pt>
                <c:pt idx="47">
                  <c:v>7.196</c:v>
                </c:pt>
                <c:pt idx="48">
                  <c:v>7.305</c:v>
                </c:pt>
                <c:pt idx="49">
                  <c:v>7.383</c:v>
                </c:pt>
                <c:pt idx="50">
                  <c:v>7.201</c:v>
                </c:pt>
                <c:pt idx="51">
                  <c:v>7.133</c:v>
                </c:pt>
                <c:pt idx="52">
                  <c:v>7.342</c:v>
                </c:pt>
                <c:pt idx="53">
                  <c:v>7.383</c:v>
                </c:pt>
                <c:pt idx="54">
                  <c:v>7.519</c:v>
                </c:pt>
                <c:pt idx="55">
                  <c:v>7.754</c:v>
                </c:pt>
                <c:pt idx="56">
                  <c:v>7.279</c:v>
                </c:pt>
                <c:pt idx="57">
                  <c:v>7.347</c:v>
                </c:pt>
                <c:pt idx="58">
                  <c:v>7.498</c:v>
                </c:pt>
                <c:pt idx="59">
                  <c:v>7.529</c:v>
                </c:pt>
                <c:pt idx="60">
                  <c:v>7.649</c:v>
                </c:pt>
                <c:pt idx="61">
                  <c:v>7.733</c:v>
                </c:pt>
                <c:pt idx="62">
                  <c:v>7.295</c:v>
                </c:pt>
                <c:pt idx="63">
                  <c:v>7.493</c:v>
                </c:pt>
                <c:pt idx="64">
                  <c:v>7.503</c:v>
                </c:pt>
                <c:pt idx="65">
                  <c:v>7.54</c:v>
                </c:pt>
                <c:pt idx="66">
                  <c:v>7.675</c:v>
                </c:pt>
                <c:pt idx="67">
                  <c:v>7.78</c:v>
                </c:pt>
                <c:pt idx="68">
                  <c:v>8.108</c:v>
                </c:pt>
                <c:pt idx="69">
                  <c:v>8.129</c:v>
                </c:pt>
                <c:pt idx="70">
                  <c:v>7.55</c:v>
                </c:pt>
                <c:pt idx="71">
                  <c:v>7.634</c:v>
                </c:pt>
                <c:pt idx="72">
                  <c:v>7.675</c:v>
                </c:pt>
                <c:pt idx="73">
                  <c:v>7.801</c:v>
                </c:pt>
                <c:pt idx="74">
                  <c:v>7.847</c:v>
                </c:pt>
                <c:pt idx="75">
                  <c:v>7.602</c:v>
                </c:pt>
                <c:pt idx="76">
                  <c:v>7.686</c:v>
                </c:pt>
                <c:pt idx="77">
                  <c:v>7.754</c:v>
                </c:pt>
                <c:pt idx="78">
                  <c:v>7.874</c:v>
                </c:pt>
                <c:pt idx="79">
                  <c:v>7.853</c:v>
                </c:pt>
                <c:pt idx="80">
                  <c:v>8.03</c:v>
                </c:pt>
                <c:pt idx="81">
                  <c:v>8.04</c:v>
                </c:pt>
                <c:pt idx="82">
                  <c:v>8.197</c:v>
                </c:pt>
                <c:pt idx="83">
                  <c:v>7.832</c:v>
                </c:pt>
                <c:pt idx="84">
                  <c:v>7.754</c:v>
                </c:pt>
                <c:pt idx="85">
                  <c:v>7.696</c:v>
                </c:pt>
                <c:pt idx="86">
                  <c:v>7.634</c:v>
                </c:pt>
                <c:pt idx="87">
                  <c:v>7.597</c:v>
                </c:pt>
                <c:pt idx="88">
                  <c:v>7.717</c:v>
                </c:pt>
                <c:pt idx="89">
                  <c:v>7.816</c:v>
                </c:pt>
                <c:pt idx="90">
                  <c:v>7.915</c:v>
                </c:pt>
                <c:pt idx="91">
                  <c:v>7.993</c:v>
                </c:pt>
                <c:pt idx="92">
                  <c:v>7.879</c:v>
                </c:pt>
                <c:pt idx="93">
                  <c:v>7.926</c:v>
                </c:pt>
                <c:pt idx="94">
                  <c:v>7.978</c:v>
                </c:pt>
                <c:pt idx="95">
                  <c:v>8.035</c:v>
                </c:pt>
                <c:pt idx="96">
                  <c:v>8.087</c:v>
                </c:pt>
                <c:pt idx="97">
                  <c:v>8.244</c:v>
                </c:pt>
                <c:pt idx="98">
                  <c:v>8.145</c:v>
                </c:pt>
                <c:pt idx="99">
                  <c:v>8.098</c:v>
                </c:pt>
                <c:pt idx="100">
                  <c:v>8.056</c:v>
                </c:pt>
                <c:pt idx="101">
                  <c:v>7.894</c:v>
                </c:pt>
                <c:pt idx="102">
                  <c:v>8.072</c:v>
                </c:pt>
                <c:pt idx="103">
                  <c:v>8.218</c:v>
                </c:pt>
                <c:pt idx="104">
                  <c:v>8.025</c:v>
                </c:pt>
                <c:pt idx="105">
                  <c:v>7.988</c:v>
                </c:pt>
                <c:pt idx="106">
                  <c:v>8.166</c:v>
                </c:pt>
                <c:pt idx="107">
                  <c:v>8.218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"12.5"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fishRespParamD'!$H$110:$H$198</c:f>
              <c:numCache>
                <c:formatCode>General</c:formatCode>
                <c:ptCount val="89"/>
                <c:pt idx="0">
                  <c:v>29.457</c:v>
                </c:pt>
                <c:pt idx="1">
                  <c:v>29.457</c:v>
                </c:pt>
                <c:pt idx="2">
                  <c:v>29.457</c:v>
                </c:pt>
                <c:pt idx="3">
                  <c:v>29.201</c:v>
                </c:pt>
                <c:pt idx="4">
                  <c:v>33.811</c:v>
                </c:pt>
                <c:pt idx="5">
                  <c:v>33.043</c:v>
                </c:pt>
                <c:pt idx="6">
                  <c:v>28.689</c:v>
                </c:pt>
                <c:pt idx="7">
                  <c:v>33.299</c:v>
                </c:pt>
                <c:pt idx="8">
                  <c:v>33.299</c:v>
                </c:pt>
                <c:pt idx="9">
                  <c:v>33.299</c:v>
                </c:pt>
                <c:pt idx="10">
                  <c:v>29.457</c:v>
                </c:pt>
                <c:pt idx="11">
                  <c:v>49.949</c:v>
                </c:pt>
                <c:pt idx="12">
                  <c:v>49.949</c:v>
                </c:pt>
                <c:pt idx="13">
                  <c:v>49.693</c:v>
                </c:pt>
                <c:pt idx="14">
                  <c:v>49.949</c:v>
                </c:pt>
                <c:pt idx="15">
                  <c:v>49.949</c:v>
                </c:pt>
                <c:pt idx="16">
                  <c:v>55.328</c:v>
                </c:pt>
                <c:pt idx="17">
                  <c:v>55.328</c:v>
                </c:pt>
                <c:pt idx="18">
                  <c:v>54.047</c:v>
                </c:pt>
                <c:pt idx="19">
                  <c:v>55.584</c:v>
                </c:pt>
                <c:pt idx="20">
                  <c:v>55.584</c:v>
                </c:pt>
                <c:pt idx="21">
                  <c:v>55.072</c:v>
                </c:pt>
                <c:pt idx="22">
                  <c:v>69.416</c:v>
                </c:pt>
                <c:pt idx="23">
                  <c:v>69.416</c:v>
                </c:pt>
                <c:pt idx="24">
                  <c:v>69.672</c:v>
                </c:pt>
                <c:pt idx="25">
                  <c:v>69.672</c:v>
                </c:pt>
                <c:pt idx="26">
                  <c:v>77.613</c:v>
                </c:pt>
                <c:pt idx="27">
                  <c:v>76.588</c:v>
                </c:pt>
                <c:pt idx="28">
                  <c:v>78.637</c:v>
                </c:pt>
                <c:pt idx="29">
                  <c:v>77.1</c:v>
                </c:pt>
                <c:pt idx="30">
                  <c:v>77.1</c:v>
                </c:pt>
                <c:pt idx="31">
                  <c:v>77.1</c:v>
                </c:pt>
                <c:pt idx="32">
                  <c:v>77.1</c:v>
                </c:pt>
                <c:pt idx="33">
                  <c:v>89.652</c:v>
                </c:pt>
                <c:pt idx="34">
                  <c:v>89.908</c:v>
                </c:pt>
                <c:pt idx="35">
                  <c:v>89.908</c:v>
                </c:pt>
                <c:pt idx="36">
                  <c:v>89.908</c:v>
                </c:pt>
                <c:pt idx="37">
                  <c:v>89.395</c:v>
                </c:pt>
                <c:pt idx="38">
                  <c:v>89.395</c:v>
                </c:pt>
                <c:pt idx="39">
                  <c:v>99.898</c:v>
                </c:pt>
                <c:pt idx="40">
                  <c:v>99.898</c:v>
                </c:pt>
                <c:pt idx="41">
                  <c:v>97.848</c:v>
                </c:pt>
                <c:pt idx="42">
                  <c:v>101.434</c:v>
                </c:pt>
                <c:pt idx="43">
                  <c:v>99.385</c:v>
                </c:pt>
                <c:pt idx="44">
                  <c:v>109.631</c:v>
                </c:pt>
                <c:pt idx="45">
                  <c:v>109.375</c:v>
                </c:pt>
                <c:pt idx="46">
                  <c:v>109.119</c:v>
                </c:pt>
                <c:pt idx="47">
                  <c:v>108.607</c:v>
                </c:pt>
                <c:pt idx="48">
                  <c:v>119.877</c:v>
                </c:pt>
                <c:pt idx="49">
                  <c:v>122.951</c:v>
                </c:pt>
                <c:pt idx="50">
                  <c:v>121.414</c:v>
                </c:pt>
                <c:pt idx="51">
                  <c:v>121.414</c:v>
                </c:pt>
                <c:pt idx="52">
                  <c:v>121.414</c:v>
                </c:pt>
                <c:pt idx="53">
                  <c:v>123.719</c:v>
                </c:pt>
                <c:pt idx="54">
                  <c:v>129.867</c:v>
                </c:pt>
                <c:pt idx="55">
                  <c:v>130.123</c:v>
                </c:pt>
                <c:pt idx="56">
                  <c:v>130.891</c:v>
                </c:pt>
                <c:pt idx="57">
                  <c:v>130.123</c:v>
                </c:pt>
                <c:pt idx="58">
                  <c:v>129.611</c:v>
                </c:pt>
                <c:pt idx="59">
                  <c:v>143.955</c:v>
                </c:pt>
                <c:pt idx="60">
                  <c:v>143.955</c:v>
                </c:pt>
                <c:pt idx="61">
                  <c:v>143.955</c:v>
                </c:pt>
                <c:pt idx="62">
                  <c:v>141.65</c:v>
                </c:pt>
                <c:pt idx="63">
                  <c:v>143.955</c:v>
                </c:pt>
                <c:pt idx="64">
                  <c:v>144.211</c:v>
                </c:pt>
                <c:pt idx="65">
                  <c:v>146.773</c:v>
                </c:pt>
                <c:pt idx="66">
                  <c:v>149.846</c:v>
                </c:pt>
                <c:pt idx="67">
                  <c:v>149.59</c:v>
                </c:pt>
                <c:pt idx="68">
                  <c:v>149.334</c:v>
                </c:pt>
                <c:pt idx="69">
                  <c:v>150.102</c:v>
                </c:pt>
                <c:pt idx="70">
                  <c:v>150.102</c:v>
                </c:pt>
                <c:pt idx="71">
                  <c:v>150.102</c:v>
                </c:pt>
                <c:pt idx="72">
                  <c:v>169.57</c:v>
                </c:pt>
                <c:pt idx="73">
                  <c:v>169.314</c:v>
                </c:pt>
                <c:pt idx="74">
                  <c:v>169.314</c:v>
                </c:pt>
                <c:pt idx="75">
                  <c:v>169.314</c:v>
                </c:pt>
                <c:pt idx="76">
                  <c:v>166.24</c:v>
                </c:pt>
                <c:pt idx="77">
                  <c:v>164.959</c:v>
                </c:pt>
                <c:pt idx="78">
                  <c:v>169.826</c:v>
                </c:pt>
                <c:pt idx="79">
                  <c:v>170.082</c:v>
                </c:pt>
                <c:pt idx="80">
                  <c:v>168.033</c:v>
                </c:pt>
                <c:pt idx="81">
                  <c:v>165.215</c:v>
                </c:pt>
                <c:pt idx="82">
                  <c:v>169.314</c:v>
                </c:pt>
                <c:pt idx="83">
                  <c:v>189.549</c:v>
                </c:pt>
                <c:pt idx="84">
                  <c:v>189.549</c:v>
                </c:pt>
                <c:pt idx="85">
                  <c:v>188.525</c:v>
                </c:pt>
                <c:pt idx="86">
                  <c:v>188.012</c:v>
                </c:pt>
                <c:pt idx="87">
                  <c:v>191.598</c:v>
                </c:pt>
                <c:pt idx="88">
                  <c:v>214.908</c:v>
                </c:pt>
              </c:numCache>
            </c:numRef>
          </c:xVal>
          <c:yVal>
            <c:numRef>
              <c:f>'OLD fishRespParamD'!$J$110:$J$198</c:f>
              <c:numCache>
                <c:formatCode>General</c:formatCode>
                <c:ptCount val="89"/>
                <c:pt idx="0">
                  <c:v>5.962</c:v>
                </c:pt>
                <c:pt idx="1">
                  <c:v>6.308</c:v>
                </c:pt>
                <c:pt idx="2">
                  <c:v>6.337</c:v>
                </c:pt>
                <c:pt idx="3">
                  <c:v>6.375</c:v>
                </c:pt>
                <c:pt idx="4">
                  <c:v>6.37</c:v>
                </c:pt>
                <c:pt idx="5">
                  <c:v>6.505</c:v>
                </c:pt>
                <c:pt idx="6">
                  <c:v>6.572</c:v>
                </c:pt>
                <c:pt idx="7">
                  <c:v>6.639</c:v>
                </c:pt>
                <c:pt idx="8">
                  <c:v>6.716</c:v>
                </c:pt>
                <c:pt idx="9">
                  <c:v>6.76</c:v>
                </c:pt>
                <c:pt idx="10">
                  <c:v>6.774</c:v>
                </c:pt>
                <c:pt idx="11">
                  <c:v>6.481</c:v>
                </c:pt>
                <c:pt idx="12">
                  <c:v>6.534</c:v>
                </c:pt>
                <c:pt idx="13">
                  <c:v>6.606</c:v>
                </c:pt>
                <c:pt idx="14">
                  <c:v>6.692</c:v>
                </c:pt>
                <c:pt idx="15">
                  <c:v>6.755</c:v>
                </c:pt>
                <c:pt idx="16">
                  <c:v>6.697</c:v>
                </c:pt>
                <c:pt idx="17">
                  <c:v>6.75</c:v>
                </c:pt>
                <c:pt idx="18">
                  <c:v>6.827</c:v>
                </c:pt>
                <c:pt idx="19">
                  <c:v>6.846</c:v>
                </c:pt>
                <c:pt idx="20">
                  <c:v>6.909</c:v>
                </c:pt>
                <c:pt idx="21">
                  <c:v>7.01</c:v>
                </c:pt>
                <c:pt idx="22">
                  <c:v>6.774</c:v>
                </c:pt>
                <c:pt idx="23">
                  <c:v>6.817</c:v>
                </c:pt>
                <c:pt idx="24">
                  <c:v>6.942</c:v>
                </c:pt>
                <c:pt idx="25">
                  <c:v>6.981</c:v>
                </c:pt>
                <c:pt idx="26">
                  <c:v>6.976</c:v>
                </c:pt>
                <c:pt idx="27">
                  <c:v>7.043</c:v>
                </c:pt>
                <c:pt idx="28">
                  <c:v>7.159</c:v>
                </c:pt>
                <c:pt idx="29">
                  <c:v>7.231</c:v>
                </c:pt>
                <c:pt idx="30">
                  <c:v>7.26</c:v>
                </c:pt>
                <c:pt idx="31">
                  <c:v>7.303</c:v>
                </c:pt>
                <c:pt idx="32">
                  <c:v>7.375</c:v>
                </c:pt>
                <c:pt idx="33">
                  <c:v>7.058</c:v>
                </c:pt>
                <c:pt idx="34">
                  <c:v>7.111</c:v>
                </c:pt>
                <c:pt idx="35">
                  <c:v>7.159</c:v>
                </c:pt>
                <c:pt idx="36">
                  <c:v>7.202</c:v>
                </c:pt>
                <c:pt idx="37">
                  <c:v>7.288</c:v>
                </c:pt>
                <c:pt idx="38">
                  <c:v>7.351</c:v>
                </c:pt>
                <c:pt idx="39">
                  <c:v>7.322</c:v>
                </c:pt>
                <c:pt idx="40">
                  <c:v>7.389</c:v>
                </c:pt>
                <c:pt idx="41">
                  <c:v>7.447</c:v>
                </c:pt>
                <c:pt idx="42">
                  <c:v>7.471</c:v>
                </c:pt>
                <c:pt idx="43">
                  <c:v>7.548</c:v>
                </c:pt>
                <c:pt idx="44">
                  <c:v>7.462</c:v>
                </c:pt>
                <c:pt idx="45">
                  <c:v>7.51</c:v>
                </c:pt>
                <c:pt idx="46">
                  <c:v>7.582</c:v>
                </c:pt>
                <c:pt idx="47">
                  <c:v>7.644</c:v>
                </c:pt>
                <c:pt idx="48">
                  <c:v>7.793</c:v>
                </c:pt>
                <c:pt idx="49">
                  <c:v>7.798</c:v>
                </c:pt>
                <c:pt idx="50">
                  <c:v>7.875</c:v>
                </c:pt>
                <c:pt idx="51">
                  <c:v>7.913</c:v>
                </c:pt>
                <c:pt idx="52">
                  <c:v>7.957</c:v>
                </c:pt>
                <c:pt idx="53">
                  <c:v>8.014</c:v>
                </c:pt>
                <c:pt idx="54">
                  <c:v>7.986</c:v>
                </c:pt>
                <c:pt idx="55">
                  <c:v>7.928</c:v>
                </c:pt>
                <c:pt idx="56">
                  <c:v>7.841</c:v>
                </c:pt>
                <c:pt idx="57">
                  <c:v>7.803</c:v>
                </c:pt>
                <c:pt idx="58">
                  <c:v>7.764</c:v>
                </c:pt>
                <c:pt idx="59">
                  <c:v>7.913</c:v>
                </c:pt>
                <c:pt idx="60">
                  <c:v>7.971</c:v>
                </c:pt>
                <c:pt idx="61">
                  <c:v>8.019</c:v>
                </c:pt>
                <c:pt idx="62">
                  <c:v>7.952</c:v>
                </c:pt>
                <c:pt idx="63">
                  <c:v>8.111</c:v>
                </c:pt>
                <c:pt idx="64">
                  <c:v>7.769</c:v>
                </c:pt>
                <c:pt idx="65">
                  <c:v>8.236</c:v>
                </c:pt>
                <c:pt idx="66">
                  <c:v>8.154</c:v>
                </c:pt>
                <c:pt idx="67">
                  <c:v>8.062</c:v>
                </c:pt>
                <c:pt idx="68">
                  <c:v>8.005</c:v>
                </c:pt>
                <c:pt idx="69">
                  <c:v>7.918</c:v>
                </c:pt>
                <c:pt idx="70">
                  <c:v>7.865</c:v>
                </c:pt>
                <c:pt idx="71">
                  <c:v>7.808</c:v>
                </c:pt>
                <c:pt idx="72">
                  <c:v>7.822</c:v>
                </c:pt>
                <c:pt idx="73">
                  <c:v>7.899</c:v>
                </c:pt>
                <c:pt idx="74">
                  <c:v>7.942</c:v>
                </c:pt>
                <c:pt idx="75">
                  <c:v>8.014</c:v>
                </c:pt>
                <c:pt idx="76">
                  <c:v>8.101</c:v>
                </c:pt>
                <c:pt idx="77">
                  <c:v>8.183</c:v>
                </c:pt>
                <c:pt idx="78">
                  <c:v>8.178</c:v>
                </c:pt>
                <c:pt idx="79">
                  <c:v>8.135</c:v>
                </c:pt>
                <c:pt idx="80">
                  <c:v>8.149</c:v>
                </c:pt>
                <c:pt idx="81">
                  <c:v>8.337</c:v>
                </c:pt>
                <c:pt idx="82">
                  <c:v>8.322</c:v>
                </c:pt>
                <c:pt idx="83">
                  <c:v>8.149</c:v>
                </c:pt>
                <c:pt idx="84">
                  <c:v>8.188</c:v>
                </c:pt>
                <c:pt idx="85">
                  <c:v>8.245</c:v>
                </c:pt>
                <c:pt idx="86">
                  <c:v>8.303</c:v>
                </c:pt>
                <c:pt idx="87">
                  <c:v>8.317</c:v>
                </c:pt>
                <c:pt idx="88">
                  <c:v>8.394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"17 C"</c:f>
              <c:strCache>
                <c:ptCount val="1"/>
                <c:pt idx="0">
                  <c:v>17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fishRespParamD'!$H$199:$H$306</c:f>
              <c:numCache>
                <c:formatCode>General</c:formatCode>
                <c:ptCount val="108"/>
                <c:pt idx="0">
                  <c:v>28.885</c:v>
                </c:pt>
                <c:pt idx="1">
                  <c:v>32.209</c:v>
                </c:pt>
                <c:pt idx="2">
                  <c:v>28.63</c:v>
                </c:pt>
                <c:pt idx="3">
                  <c:v>33.231</c:v>
                </c:pt>
                <c:pt idx="4">
                  <c:v>33.487</c:v>
                </c:pt>
                <c:pt idx="5">
                  <c:v>33.487</c:v>
                </c:pt>
                <c:pt idx="6">
                  <c:v>28.119</c:v>
                </c:pt>
                <c:pt idx="7">
                  <c:v>32.975</c:v>
                </c:pt>
                <c:pt idx="8">
                  <c:v>28.885</c:v>
                </c:pt>
                <c:pt idx="9">
                  <c:v>29.141</c:v>
                </c:pt>
                <c:pt idx="10">
                  <c:v>32.209</c:v>
                </c:pt>
                <c:pt idx="11">
                  <c:v>29.141</c:v>
                </c:pt>
                <c:pt idx="12">
                  <c:v>29.141</c:v>
                </c:pt>
                <c:pt idx="13">
                  <c:v>33.998</c:v>
                </c:pt>
                <c:pt idx="14">
                  <c:v>49.847</c:v>
                </c:pt>
                <c:pt idx="15">
                  <c:v>54.448</c:v>
                </c:pt>
                <c:pt idx="16">
                  <c:v>49.591</c:v>
                </c:pt>
                <c:pt idx="17">
                  <c:v>49.847</c:v>
                </c:pt>
                <c:pt idx="18">
                  <c:v>49.847</c:v>
                </c:pt>
                <c:pt idx="19">
                  <c:v>54.959</c:v>
                </c:pt>
                <c:pt idx="20">
                  <c:v>54.703</c:v>
                </c:pt>
                <c:pt idx="21">
                  <c:v>56.237</c:v>
                </c:pt>
                <c:pt idx="22">
                  <c:v>54.448</c:v>
                </c:pt>
                <c:pt idx="23">
                  <c:v>49.847</c:v>
                </c:pt>
                <c:pt idx="24">
                  <c:v>49.847</c:v>
                </c:pt>
                <c:pt idx="25">
                  <c:v>55.726</c:v>
                </c:pt>
                <c:pt idx="26">
                  <c:v>50.102</c:v>
                </c:pt>
                <c:pt idx="27">
                  <c:v>54.192</c:v>
                </c:pt>
                <c:pt idx="28">
                  <c:v>55.982</c:v>
                </c:pt>
                <c:pt idx="29">
                  <c:v>69.785</c:v>
                </c:pt>
                <c:pt idx="30">
                  <c:v>69.785</c:v>
                </c:pt>
                <c:pt idx="31">
                  <c:v>69.53</c:v>
                </c:pt>
                <c:pt idx="32">
                  <c:v>70.041</c:v>
                </c:pt>
                <c:pt idx="33">
                  <c:v>69.53</c:v>
                </c:pt>
                <c:pt idx="34">
                  <c:v>69.785</c:v>
                </c:pt>
                <c:pt idx="35">
                  <c:v>69.53</c:v>
                </c:pt>
                <c:pt idx="36">
                  <c:v>76.431</c:v>
                </c:pt>
                <c:pt idx="37">
                  <c:v>77.965</c:v>
                </c:pt>
                <c:pt idx="38">
                  <c:v>77.71</c:v>
                </c:pt>
                <c:pt idx="39">
                  <c:v>75.665</c:v>
                </c:pt>
                <c:pt idx="40">
                  <c:v>78.476</c:v>
                </c:pt>
                <c:pt idx="41">
                  <c:v>77.71</c:v>
                </c:pt>
                <c:pt idx="42">
                  <c:v>75.92</c:v>
                </c:pt>
                <c:pt idx="43">
                  <c:v>75.665</c:v>
                </c:pt>
                <c:pt idx="44">
                  <c:v>88.701</c:v>
                </c:pt>
                <c:pt idx="45">
                  <c:v>88.701</c:v>
                </c:pt>
                <c:pt idx="46">
                  <c:v>88.957</c:v>
                </c:pt>
                <c:pt idx="47">
                  <c:v>89.468</c:v>
                </c:pt>
                <c:pt idx="48">
                  <c:v>88.957</c:v>
                </c:pt>
                <c:pt idx="49">
                  <c:v>88.957</c:v>
                </c:pt>
                <c:pt idx="50">
                  <c:v>89.213</c:v>
                </c:pt>
                <c:pt idx="51">
                  <c:v>97.393</c:v>
                </c:pt>
                <c:pt idx="52">
                  <c:v>109.918</c:v>
                </c:pt>
                <c:pt idx="53">
                  <c:v>109.918</c:v>
                </c:pt>
                <c:pt idx="54">
                  <c:v>99.182</c:v>
                </c:pt>
                <c:pt idx="55">
                  <c:v>99.182</c:v>
                </c:pt>
                <c:pt idx="56">
                  <c:v>101.994</c:v>
                </c:pt>
                <c:pt idx="57">
                  <c:v>100.204</c:v>
                </c:pt>
                <c:pt idx="58">
                  <c:v>97.904</c:v>
                </c:pt>
                <c:pt idx="59">
                  <c:v>98.415</c:v>
                </c:pt>
                <c:pt idx="60">
                  <c:v>101.227</c:v>
                </c:pt>
                <c:pt idx="61">
                  <c:v>109.663</c:v>
                </c:pt>
                <c:pt idx="62">
                  <c:v>109.407</c:v>
                </c:pt>
                <c:pt idx="63">
                  <c:v>110.174</c:v>
                </c:pt>
                <c:pt idx="64">
                  <c:v>109.918</c:v>
                </c:pt>
                <c:pt idx="65">
                  <c:v>120.143</c:v>
                </c:pt>
                <c:pt idx="66">
                  <c:v>122.444</c:v>
                </c:pt>
                <c:pt idx="67">
                  <c:v>130.112</c:v>
                </c:pt>
                <c:pt idx="68">
                  <c:v>129.601</c:v>
                </c:pt>
                <c:pt idx="69">
                  <c:v>122.955</c:v>
                </c:pt>
                <c:pt idx="70">
                  <c:v>120.143</c:v>
                </c:pt>
                <c:pt idx="71">
                  <c:v>120.143</c:v>
                </c:pt>
                <c:pt idx="72">
                  <c:v>121.677</c:v>
                </c:pt>
                <c:pt idx="73">
                  <c:v>129.601</c:v>
                </c:pt>
                <c:pt idx="74">
                  <c:v>129.601</c:v>
                </c:pt>
                <c:pt idx="75">
                  <c:v>129.857</c:v>
                </c:pt>
                <c:pt idx="76">
                  <c:v>122.699</c:v>
                </c:pt>
                <c:pt idx="77">
                  <c:v>140.849</c:v>
                </c:pt>
                <c:pt idx="78">
                  <c:v>149.796</c:v>
                </c:pt>
                <c:pt idx="79">
                  <c:v>149.796</c:v>
                </c:pt>
                <c:pt idx="80">
                  <c:v>144.172</c:v>
                </c:pt>
                <c:pt idx="81">
                  <c:v>144.172</c:v>
                </c:pt>
                <c:pt idx="82">
                  <c:v>143.149</c:v>
                </c:pt>
                <c:pt idx="83">
                  <c:v>142.382</c:v>
                </c:pt>
                <c:pt idx="84">
                  <c:v>145.45</c:v>
                </c:pt>
                <c:pt idx="85">
                  <c:v>149.796</c:v>
                </c:pt>
                <c:pt idx="86">
                  <c:v>150.051</c:v>
                </c:pt>
                <c:pt idx="87">
                  <c:v>144.172</c:v>
                </c:pt>
                <c:pt idx="88">
                  <c:v>145.45</c:v>
                </c:pt>
                <c:pt idx="89">
                  <c:v>148.773</c:v>
                </c:pt>
                <c:pt idx="90">
                  <c:v>170.245</c:v>
                </c:pt>
                <c:pt idx="91">
                  <c:v>163.599</c:v>
                </c:pt>
                <c:pt idx="92">
                  <c:v>164.877</c:v>
                </c:pt>
                <c:pt idx="93">
                  <c:v>166.411</c:v>
                </c:pt>
                <c:pt idx="94">
                  <c:v>169.734</c:v>
                </c:pt>
                <c:pt idx="95">
                  <c:v>164.622</c:v>
                </c:pt>
                <c:pt idx="96">
                  <c:v>170.757</c:v>
                </c:pt>
                <c:pt idx="97">
                  <c:v>167.689</c:v>
                </c:pt>
                <c:pt idx="98">
                  <c:v>170.501</c:v>
                </c:pt>
                <c:pt idx="99">
                  <c:v>167.945</c:v>
                </c:pt>
                <c:pt idx="100">
                  <c:v>185.583</c:v>
                </c:pt>
                <c:pt idx="101">
                  <c:v>189.417</c:v>
                </c:pt>
                <c:pt idx="102">
                  <c:v>186.861</c:v>
                </c:pt>
                <c:pt idx="103">
                  <c:v>190.44</c:v>
                </c:pt>
                <c:pt idx="104">
                  <c:v>190.695</c:v>
                </c:pt>
                <c:pt idx="105">
                  <c:v>189.417</c:v>
                </c:pt>
                <c:pt idx="106">
                  <c:v>208.589</c:v>
                </c:pt>
                <c:pt idx="107">
                  <c:v>212.679</c:v>
                </c:pt>
              </c:numCache>
            </c:numRef>
          </c:xVal>
          <c:yVal>
            <c:numRef>
              <c:f>'OLD fishRespParamD'!$J$199:$J$306</c:f>
              <c:numCache>
                <c:formatCode>General</c:formatCode>
                <c:ptCount val="108"/>
                <c:pt idx="0">
                  <c:v>6.151</c:v>
                </c:pt>
                <c:pt idx="1">
                  <c:v>6.203</c:v>
                </c:pt>
                <c:pt idx="2">
                  <c:v>6.306</c:v>
                </c:pt>
                <c:pt idx="3">
                  <c:v>6.348</c:v>
                </c:pt>
                <c:pt idx="4">
                  <c:v>6.492</c:v>
                </c:pt>
                <c:pt idx="5">
                  <c:v>6.554</c:v>
                </c:pt>
                <c:pt idx="6">
                  <c:v>6.544</c:v>
                </c:pt>
                <c:pt idx="7">
                  <c:v>6.642</c:v>
                </c:pt>
                <c:pt idx="8">
                  <c:v>6.657</c:v>
                </c:pt>
                <c:pt idx="9">
                  <c:v>6.699</c:v>
                </c:pt>
                <c:pt idx="10">
                  <c:v>6.704</c:v>
                </c:pt>
                <c:pt idx="11">
                  <c:v>6.802</c:v>
                </c:pt>
                <c:pt idx="12">
                  <c:v>6.843</c:v>
                </c:pt>
                <c:pt idx="13">
                  <c:v>6.869</c:v>
                </c:pt>
                <c:pt idx="14">
                  <c:v>6.43</c:v>
                </c:pt>
                <c:pt idx="15">
                  <c:v>6.446</c:v>
                </c:pt>
                <c:pt idx="16">
                  <c:v>6.673</c:v>
                </c:pt>
                <c:pt idx="17">
                  <c:v>6.75</c:v>
                </c:pt>
                <c:pt idx="18">
                  <c:v>6.781</c:v>
                </c:pt>
                <c:pt idx="19">
                  <c:v>6.761</c:v>
                </c:pt>
                <c:pt idx="20">
                  <c:v>6.797</c:v>
                </c:pt>
                <c:pt idx="21">
                  <c:v>6.818</c:v>
                </c:pt>
                <c:pt idx="22">
                  <c:v>6.849</c:v>
                </c:pt>
                <c:pt idx="23">
                  <c:v>6.957</c:v>
                </c:pt>
                <c:pt idx="24">
                  <c:v>7.091</c:v>
                </c:pt>
                <c:pt idx="25">
                  <c:v>7.019</c:v>
                </c:pt>
                <c:pt idx="26">
                  <c:v>7.411</c:v>
                </c:pt>
                <c:pt idx="27">
                  <c:v>7.365</c:v>
                </c:pt>
                <c:pt idx="28">
                  <c:v>7.267</c:v>
                </c:pt>
                <c:pt idx="29">
                  <c:v>6.766</c:v>
                </c:pt>
                <c:pt idx="30">
                  <c:v>6.957</c:v>
                </c:pt>
                <c:pt idx="31">
                  <c:v>6.993</c:v>
                </c:pt>
                <c:pt idx="32">
                  <c:v>7.127</c:v>
                </c:pt>
                <c:pt idx="33">
                  <c:v>7.179</c:v>
                </c:pt>
                <c:pt idx="34">
                  <c:v>7.427</c:v>
                </c:pt>
                <c:pt idx="35">
                  <c:v>7.561</c:v>
                </c:pt>
                <c:pt idx="36">
                  <c:v>7.582</c:v>
                </c:pt>
                <c:pt idx="37">
                  <c:v>7.468</c:v>
                </c:pt>
                <c:pt idx="38">
                  <c:v>7.174</c:v>
                </c:pt>
                <c:pt idx="39">
                  <c:v>7.164</c:v>
                </c:pt>
                <c:pt idx="40">
                  <c:v>7.133</c:v>
                </c:pt>
                <c:pt idx="41">
                  <c:v>7.06</c:v>
                </c:pt>
                <c:pt idx="42">
                  <c:v>7.034</c:v>
                </c:pt>
                <c:pt idx="43">
                  <c:v>7.065</c:v>
                </c:pt>
                <c:pt idx="44">
                  <c:v>7.076</c:v>
                </c:pt>
                <c:pt idx="45">
                  <c:v>7.205</c:v>
                </c:pt>
                <c:pt idx="46">
                  <c:v>7.37</c:v>
                </c:pt>
                <c:pt idx="47">
                  <c:v>7.422</c:v>
                </c:pt>
                <c:pt idx="48">
                  <c:v>7.484</c:v>
                </c:pt>
                <c:pt idx="49">
                  <c:v>7.53</c:v>
                </c:pt>
                <c:pt idx="50">
                  <c:v>7.587</c:v>
                </c:pt>
                <c:pt idx="51">
                  <c:v>7.246</c:v>
                </c:pt>
                <c:pt idx="52">
                  <c:v>7.2</c:v>
                </c:pt>
                <c:pt idx="53">
                  <c:v>7.375</c:v>
                </c:pt>
                <c:pt idx="54">
                  <c:v>7.36</c:v>
                </c:pt>
                <c:pt idx="55">
                  <c:v>7.401</c:v>
                </c:pt>
                <c:pt idx="56">
                  <c:v>7.489</c:v>
                </c:pt>
                <c:pt idx="57">
                  <c:v>7.52</c:v>
                </c:pt>
                <c:pt idx="58">
                  <c:v>7.546</c:v>
                </c:pt>
                <c:pt idx="59">
                  <c:v>7.742</c:v>
                </c:pt>
                <c:pt idx="60">
                  <c:v>7.752</c:v>
                </c:pt>
                <c:pt idx="61">
                  <c:v>7.995</c:v>
                </c:pt>
                <c:pt idx="62">
                  <c:v>7.933</c:v>
                </c:pt>
                <c:pt idx="63">
                  <c:v>7.752</c:v>
                </c:pt>
                <c:pt idx="64">
                  <c:v>7.716</c:v>
                </c:pt>
                <c:pt idx="65">
                  <c:v>7.587</c:v>
                </c:pt>
                <c:pt idx="66">
                  <c:v>7.633</c:v>
                </c:pt>
                <c:pt idx="67">
                  <c:v>7.69</c:v>
                </c:pt>
                <c:pt idx="68">
                  <c:v>7.52</c:v>
                </c:pt>
                <c:pt idx="69">
                  <c:v>7.747</c:v>
                </c:pt>
                <c:pt idx="70">
                  <c:v>7.788</c:v>
                </c:pt>
                <c:pt idx="71">
                  <c:v>7.83</c:v>
                </c:pt>
                <c:pt idx="72">
                  <c:v>7.876</c:v>
                </c:pt>
                <c:pt idx="73">
                  <c:v>7.912</c:v>
                </c:pt>
                <c:pt idx="74">
                  <c:v>7.995</c:v>
                </c:pt>
                <c:pt idx="75">
                  <c:v>8.124</c:v>
                </c:pt>
                <c:pt idx="76">
                  <c:v>8.119</c:v>
                </c:pt>
                <c:pt idx="77">
                  <c:v>7.608</c:v>
                </c:pt>
                <c:pt idx="78">
                  <c:v>7.706</c:v>
                </c:pt>
                <c:pt idx="79">
                  <c:v>7.778</c:v>
                </c:pt>
                <c:pt idx="80">
                  <c:v>7.799</c:v>
                </c:pt>
                <c:pt idx="81">
                  <c:v>7.861</c:v>
                </c:pt>
                <c:pt idx="82">
                  <c:v>7.938</c:v>
                </c:pt>
                <c:pt idx="83">
                  <c:v>8.005</c:v>
                </c:pt>
                <c:pt idx="84">
                  <c:v>8.026</c:v>
                </c:pt>
                <c:pt idx="85">
                  <c:v>8.052</c:v>
                </c:pt>
                <c:pt idx="86">
                  <c:v>8.108</c:v>
                </c:pt>
                <c:pt idx="87">
                  <c:v>8.103</c:v>
                </c:pt>
                <c:pt idx="88">
                  <c:v>8.248</c:v>
                </c:pt>
                <c:pt idx="89">
                  <c:v>8.212</c:v>
                </c:pt>
                <c:pt idx="90">
                  <c:v>7.793</c:v>
                </c:pt>
                <c:pt idx="91">
                  <c:v>7.938</c:v>
                </c:pt>
                <c:pt idx="92">
                  <c:v>8.015</c:v>
                </c:pt>
                <c:pt idx="93">
                  <c:v>8.021</c:v>
                </c:pt>
                <c:pt idx="94">
                  <c:v>8</c:v>
                </c:pt>
                <c:pt idx="95">
                  <c:v>8.052</c:v>
                </c:pt>
                <c:pt idx="96">
                  <c:v>8.103</c:v>
                </c:pt>
                <c:pt idx="97">
                  <c:v>8.186</c:v>
                </c:pt>
                <c:pt idx="98">
                  <c:v>8.258</c:v>
                </c:pt>
                <c:pt idx="99">
                  <c:v>8.32</c:v>
                </c:pt>
                <c:pt idx="100">
                  <c:v>7.881</c:v>
                </c:pt>
                <c:pt idx="101">
                  <c:v>7.912</c:v>
                </c:pt>
                <c:pt idx="102">
                  <c:v>8.176</c:v>
                </c:pt>
                <c:pt idx="103">
                  <c:v>8.15</c:v>
                </c:pt>
                <c:pt idx="104">
                  <c:v>8.196</c:v>
                </c:pt>
                <c:pt idx="105">
                  <c:v>8.253</c:v>
                </c:pt>
                <c:pt idx="106">
                  <c:v>8.248</c:v>
                </c:pt>
                <c:pt idx="107">
                  <c:v>8.289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"11 C"</c:f>
              <c:strCache>
                <c:ptCount val="1"/>
                <c:pt idx="0">
                  <c:v>11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fishRespParamD'!$H$307:$H$328</c:f>
              <c:numCache>
                <c:formatCode>General</c:formatCode>
                <c:ptCount val="22"/>
                <c:pt idx="0">
                  <c:v>10.037</c:v>
                </c:pt>
                <c:pt idx="1">
                  <c:v>10.135</c:v>
                </c:pt>
                <c:pt idx="2">
                  <c:v>24.207</c:v>
                </c:pt>
                <c:pt idx="3">
                  <c:v>24.108</c:v>
                </c:pt>
                <c:pt idx="4">
                  <c:v>32.177</c:v>
                </c:pt>
                <c:pt idx="5">
                  <c:v>32.177</c:v>
                </c:pt>
                <c:pt idx="6">
                  <c:v>39.164</c:v>
                </c:pt>
                <c:pt idx="7">
                  <c:v>39.065</c:v>
                </c:pt>
                <c:pt idx="8">
                  <c:v>45.953</c:v>
                </c:pt>
                <c:pt idx="9">
                  <c:v>46.052</c:v>
                </c:pt>
                <c:pt idx="10">
                  <c:v>48.02</c:v>
                </c:pt>
                <c:pt idx="11">
                  <c:v>48.118</c:v>
                </c:pt>
                <c:pt idx="12">
                  <c:v>54.121</c:v>
                </c:pt>
                <c:pt idx="13">
                  <c:v>54.121</c:v>
                </c:pt>
                <c:pt idx="14">
                  <c:v>61.107</c:v>
                </c:pt>
                <c:pt idx="15">
                  <c:v>60.123</c:v>
                </c:pt>
                <c:pt idx="16">
                  <c:v>60.221</c:v>
                </c:pt>
                <c:pt idx="17">
                  <c:v>65.141</c:v>
                </c:pt>
                <c:pt idx="18">
                  <c:v>65.338</c:v>
                </c:pt>
                <c:pt idx="19">
                  <c:v>66.125</c:v>
                </c:pt>
                <c:pt idx="20">
                  <c:v>70.258</c:v>
                </c:pt>
                <c:pt idx="21">
                  <c:v>74.096</c:v>
                </c:pt>
              </c:numCache>
            </c:numRef>
          </c:xVal>
          <c:yVal>
            <c:numRef>
              <c:f>'OLD fishRespParamD'!$J$307:$J$328</c:f>
              <c:numCache>
                <c:formatCode>General</c:formatCode>
                <c:ptCount val="22"/>
                <c:pt idx="0">
                  <c:v>3.20807233273643</c:v>
                </c:pt>
                <c:pt idx="1">
                  <c:v>4.03936008484548</c:v>
                </c:pt>
                <c:pt idx="2">
                  <c:v>3.80403846335566</c:v>
                </c:pt>
                <c:pt idx="3">
                  <c:v>4.48176278721282</c:v>
                </c:pt>
                <c:pt idx="4">
                  <c:v>4.38955851868813</c:v>
                </c:pt>
                <c:pt idx="5">
                  <c:v>4.02308947671459</c:v>
                </c:pt>
                <c:pt idx="6">
                  <c:v>4.03125787200114</c:v>
                </c:pt>
                <c:pt idx="7">
                  <c:v>4.52238054093428</c:v>
                </c:pt>
                <c:pt idx="8">
                  <c:v>4.46609833504506</c:v>
                </c:pt>
                <c:pt idx="9">
                  <c:v>4.75246293530255</c:v>
                </c:pt>
                <c:pt idx="10">
                  <c:v>4.58971335833068</c:v>
                </c:pt>
                <c:pt idx="11">
                  <c:v>4.89239532206034</c:v>
                </c:pt>
                <c:pt idx="12">
                  <c:v>4.75246293530255</c:v>
                </c:pt>
                <c:pt idx="13">
                  <c:v>5.21053708893917</c:v>
                </c:pt>
                <c:pt idx="14">
                  <c:v>5.11622485232183</c:v>
                </c:pt>
                <c:pt idx="15">
                  <c:v>5.18778252713645</c:v>
                </c:pt>
                <c:pt idx="16">
                  <c:v>5.40322244410968</c:v>
                </c:pt>
                <c:pt idx="17">
                  <c:v>5.33717161256044</c:v>
                </c:pt>
                <c:pt idx="18">
                  <c:v>5.50693243916853</c:v>
                </c:pt>
                <c:pt idx="19">
                  <c:v>5.37605392911189</c:v>
                </c:pt>
                <c:pt idx="20">
                  <c:v>5.47865423515068</c:v>
                </c:pt>
                <c:pt idx="21">
                  <c:v>5.503209793946</c:v>
                </c:pt>
              </c:numCache>
            </c:numRef>
          </c:yVal>
          <c:smooth val="0"/>
        </c:ser>
        <c:axId val="13171119"/>
        <c:axId val="2744352"/>
      </c:scatterChart>
      <c:valAx>
        <c:axId val="131711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Swimm Speed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44352"/>
        <c:crosses val="autoZero"/>
        <c:crossBetween val="midCat"/>
      </c:valAx>
      <c:valAx>
        <c:axId val="2744352"/>
        <c:scaling>
          <c:orientation val="minMax"/>
          <c:max val="9"/>
          <c:min val="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LN MR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1711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OLDfishSpawnDSuit!$I$2:$I$6</c:f>
              <c:numCache>
                <c:formatCode>General</c:formatCode>
                <c:ptCount val="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7.3</c:v>
                </c:pt>
                <c:pt idx="4">
                  <c:v>9</c:v>
                </c:pt>
              </c:numCache>
            </c:numRef>
          </c:xVal>
          <c:yVal>
            <c:numRef>
              <c:f>OLDfishSpawnDSuit!$J$2:$J$6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1</c:v>
                </c:pt>
                <c:pt idx="3">
                  <c:v>0.8</c:v>
                </c:pt>
                <c:pt idx="4">
                  <c:v>0</c:v>
                </c:pt>
              </c:numCache>
            </c:numRef>
          </c:yVal>
          <c:smooth val="0"/>
        </c:ser>
        <c:axId val="95036965"/>
        <c:axId val="81065277"/>
      </c:scatterChart>
      <c:valAx>
        <c:axId val="95036965"/>
        <c:scaling>
          <c:orientation val="minMax"/>
          <c:max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65277"/>
        <c:crosses val="autoZero"/>
        <c:crossBetween val="midCat"/>
      </c:valAx>
      <c:valAx>
        <c:axId val="8106527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369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"Slow Speed"</c:f>
              <c:strCache>
                <c:ptCount val="1"/>
                <c:pt idx="0">
                  <c:v>Slow Speed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OLDfishRespParamC!$G$2:$G$4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OLDfishRespParamC!$J$2:$J$4</c:f>
              <c:numCache>
                <c:formatCode>General</c:formatCode>
                <c:ptCount val="3"/>
                <c:pt idx="0">
                  <c:v>6.41214662102101</c:v>
                </c:pt>
                <c:pt idx="1">
                  <c:v>6.56329119243137</c:v>
                </c:pt>
                <c:pt idx="2">
                  <c:v>6.57952895121478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"Fast Speed"</c:f>
              <c:strCache>
                <c:ptCount val="1"/>
                <c:pt idx="0">
                  <c:v>Fast Speed</c:v>
                </c:pt>
              </c:strCache>
            </c:strRef>
          </c:tx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c0504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OLDfishRespParamC!$G$5:$G$7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OLDfishRespParamC!$J$5:$J$7</c:f>
              <c:numCache>
                <c:formatCode>General</c:formatCode>
                <c:ptCount val="3"/>
                <c:pt idx="0">
                  <c:v>7.96199761991431</c:v>
                </c:pt>
                <c:pt idx="1">
                  <c:v>8.1156703025407</c:v>
                </c:pt>
                <c:pt idx="2">
                  <c:v>8.09199465361768</c:v>
                </c:pt>
              </c:numCache>
            </c:numRef>
          </c:yVal>
          <c:smooth val="0"/>
        </c:ser>
        <c:axId val="44326132"/>
        <c:axId val="70476466"/>
      </c:scatterChart>
      <c:valAx>
        <c:axId val="443261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76466"/>
        <c:crosses val="autoZero"/>
        <c:crossBetween val="midCat"/>
      </c:valAx>
      <c:valAx>
        <c:axId val="70476466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Ln(MR)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2613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OLDfishSpawnVSuit!$I$2:$I$7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1.6</c:v>
                </c:pt>
                <c:pt idx="4">
                  <c:v>2.1</c:v>
                </c:pt>
                <c:pt idx="5">
                  <c:v>2.8</c:v>
                </c:pt>
              </c:numCache>
            </c:numRef>
          </c:xVal>
          <c:yVal>
            <c:numRef>
              <c:f>OLDfishSpawnVSuit!$J$2:$J$7</c:f>
              <c:numCache>
                <c:formatCode>General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yVal>
          <c:smooth val="0"/>
        </c:ser>
        <c:axId val="77683736"/>
        <c:axId val="95053112"/>
      </c:scatterChart>
      <c:valAx>
        <c:axId val="77683736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53112"/>
        <c:crosses val="autoZero"/>
        <c:crossBetween val="midCat"/>
      </c:valAx>
      <c:valAx>
        <c:axId val="9505311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6837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tif"/><Relationship Id="rId2" Type="http://schemas.openxmlformats.org/officeDocument/2006/relationships/chart" Target="../charts/chart2.xml"/><Relationship Id="rId3" Type="http://schemas.openxmlformats.org/officeDocument/2006/relationships/image" Target="../media/image3.ti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tif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228600</xdr:colOff>
      <xdr:row>0</xdr:row>
      <xdr:rowOff>119160</xdr:rowOff>
    </xdr:from>
    <xdr:to>
      <xdr:col>22</xdr:col>
      <xdr:colOff>22320</xdr:colOff>
      <xdr:row>27</xdr:row>
      <xdr:rowOff>136440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59160" y="119160"/>
          <a:ext cx="6303600" cy="5541480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0</xdr:row>
      <xdr:rowOff>0</xdr:rowOff>
    </xdr:from>
    <xdr:to>
      <xdr:col>19</xdr:col>
      <xdr:colOff>786600</xdr:colOff>
      <xdr:row>25</xdr:row>
      <xdr:rowOff>189720</xdr:rowOff>
    </xdr:to>
    <xdr:graphicFrame>
      <xdr:nvGraphicFramePr>
        <xdr:cNvPr id="1" name="Chart 1"/>
        <xdr:cNvGraphicFramePr/>
      </xdr:nvGraphicFramePr>
      <xdr:xfrm>
        <a:off x="10445040" y="0"/>
        <a:ext cx="6293880" cy="53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492480</xdr:colOff>
      <xdr:row>1</xdr:row>
      <xdr:rowOff>93960</xdr:rowOff>
    </xdr:from>
    <xdr:to>
      <xdr:col>22</xdr:col>
      <xdr:colOff>87480</xdr:colOff>
      <xdr:row>29</xdr:row>
      <xdr:rowOff>87480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7663320" y="474840"/>
          <a:ext cx="6675840" cy="532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416160</xdr:colOff>
      <xdr:row>1</xdr:row>
      <xdr:rowOff>16560</xdr:rowOff>
    </xdr:from>
    <xdr:to>
      <xdr:col>21</xdr:col>
      <xdr:colOff>75600</xdr:colOff>
      <xdr:row>26</xdr:row>
      <xdr:rowOff>175320</xdr:rowOff>
    </xdr:to>
    <xdr:graphicFrame>
      <xdr:nvGraphicFramePr>
        <xdr:cNvPr id="3" name="Chart 2"/>
        <xdr:cNvGraphicFramePr/>
      </xdr:nvGraphicFramePr>
      <xdr:xfrm>
        <a:off x="8373960" y="397440"/>
        <a:ext cx="5166720" cy="492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398160</xdr:colOff>
      <xdr:row>31</xdr:row>
      <xdr:rowOff>19080</xdr:rowOff>
    </xdr:from>
    <xdr:to>
      <xdr:col>21</xdr:col>
      <xdr:colOff>544680</xdr:colOff>
      <xdr:row>58</xdr:row>
      <xdr:rowOff>102960</xdr:rowOff>
    </xdr:to>
    <xdr:pic>
      <xdr:nvPicPr>
        <xdr:cNvPr id="4" name="Picture 3" descr=""/>
        <xdr:cNvPicPr/>
      </xdr:nvPicPr>
      <xdr:blipFill>
        <a:blip r:embed="rId3"/>
        <a:stretch/>
      </xdr:blipFill>
      <xdr:spPr>
        <a:xfrm>
          <a:off x="7569000" y="6114960"/>
          <a:ext cx="6440760" cy="5227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99000</xdr:colOff>
      <xdr:row>0</xdr:row>
      <xdr:rowOff>38160</xdr:rowOff>
    </xdr:from>
    <xdr:to>
      <xdr:col>20</xdr:col>
      <xdr:colOff>403200</xdr:colOff>
      <xdr:row>13</xdr:row>
      <xdr:rowOff>37440</xdr:rowOff>
    </xdr:to>
    <xdr:graphicFrame>
      <xdr:nvGraphicFramePr>
        <xdr:cNvPr id="5" name="Chart 1"/>
        <xdr:cNvGraphicFramePr/>
      </xdr:nvGraphicFramePr>
      <xdr:xfrm>
        <a:off x="11446920" y="38160"/>
        <a:ext cx="581148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121320</xdr:colOff>
      <xdr:row>0</xdr:row>
      <xdr:rowOff>99720</xdr:rowOff>
    </xdr:from>
    <xdr:to>
      <xdr:col>20</xdr:col>
      <xdr:colOff>537480</xdr:colOff>
      <xdr:row>25</xdr:row>
      <xdr:rowOff>28440</xdr:rowOff>
    </xdr:to>
    <xdr:pic>
      <xdr:nvPicPr>
        <xdr:cNvPr id="6" name="Picture 2" descr=""/>
        <xdr:cNvPicPr/>
      </xdr:nvPicPr>
      <xdr:blipFill>
        <a:blip r:embed="rId1"/>
        <a:stretch/>
      </xdr:blipFill>
      <xdr:spPr>
        <a:xfrm>
          <a:off x="7115760" y="99720"/>
          <a:ext cx="5923440" cy="488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754200</xdr:colOff>
      <xdr:row>0</xdr:row>
      <xdr:rowOff>241200</xdr:rowOff>
    </xdr:from>
    <xdr:to>
      <xdr:col>19</xdr:col>
      <xdr:colOff>102240</xdr:colOff>
      <xdr:row>22</xdr:row>
      <xdr:rowOff>157680</xdr:rowOff>
    </xdr:to>
    <xdr:graphicFrame>
      <xdr:nvGraphicFramePr>
        <xdr:cNvPr id="7" name="Chart 3"/>
        <xdr:cNvGraphicFramePr/>
      </xdr:nvGraphicFramePr>
      <xdr:xfrm>
        <a:off x="7748640" y="241200"/>
        <a:ext cx="4068360" cy="42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3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vmlDrawing" Target="../drawings/vmlDrawing7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8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9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0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J2:J42 D5"/>
    </sheetView>
  </sheetViews>
  <sheetFormatPr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1" width="103.43"/>
    <col collapsed="false" customWidth="true" hidden="false" outlineLevel="0" max="1025" min="3" style="0" width="8.45"/>
  </cols>
  <sheetData>
    <row r="1" customFormat="false" ht="30" hidden="false" customHeight="false" outlineLevel="0" collapsed="false">
      <c r="A1" s="0" t="s">
        <v>0</v>
      </c>
      <c r="B1" s="1" t="s">
        <v>1</v>
      </c>
    </row>
    <row r="2" customFormat="false" ht="30" hidden="false" customHeight="false" outlineLevel="0" collapsed="false">
      <c r="A2" s="0" t="s">
        <v>2</v>
      </c>
      <c r="B2" s="1" t="s">
        <v>3</v>
      </c>
    </row>
    <row r="3" customFormat="false" ht="15" hidden="false" customHeight="false" outlineLevel="0" collapsed="false">
      <c r="A3" s="0" t="s">
        <v>4</v>
      </c>
      <c r="B3" s="1" t="s">
        <v>5</v>
      </c>
    </row>
    <row r="4" customFormat="false" ht="30" hidden="false" customHeight="false" outlineLevel="0" collapsed="false">
      <c r="A4" s="0" t="s">
        <v>6</v>
      </c>
      <c r="B4" s="1" t="s">
        <v>7</v>
      </c>
    </row>
    <row r="5" customFormat="false" ht="15" hidden="false" customHeight="false" outlineLevel="0" collapsed="false">
      <c r="A5" s="0" t="s">
        <v>8</v>
      </c>
      <c r="B5" s="1" t="s">
        <v>9</v>
      </c>
    </row>
    <row r="6" customFormat="false" ht="15" hidden="false" customHeight="false" outlineLevel="0" collapsed="false">
      <c r="A6" s="0" t="s">
        <v>10</v>
      </c>
      <c r="B6" s="1" t="s">
        <v>11</v>
      </c>
    </row>
    <row r="7" customFormat="false" ht="45" hidden="false" customHeight="false" outlineLevel="0" collapsed="false">
      <c r="A7" s="0" t="s">
        <v>12</v>
      </c>
      <c r="B7" s="1" t="s">
        <v>13</v>
      </c>
    </row>
    <row r="8" customFormat="false" ht="30" hidden="false" customHeight="false" outlineLevel="0" collapsed="false">
      <c r="A8" s="0" t="s">
        <v>14</v>
      </c>
      <c r="B8" s="1" t="s">
        <v>15</v>
      </c>
    </row>
    <row r="9" customFormat="false" ht="45" hidden="false" customHeight="false" outlineLevel="0" collapsed="false">
      <c r="A9" s="0" t="s">
        <v>16</v>
      </c>
      <c r="B9" s="1" t="s">
        <v>17</v>
      </c>
    </row>
    <row r="10" customFormat="false" ht="30" hidden="false" customHeight="false" outlineLevel="0" collapsed="false">
      <c r="A10" s="0" t="s">
        <v>18</v>
      </c>
      <c r="B10" s="1" t="s">
        <v>19</v>
      </c>
    </row>
    <row r="11" customFormat="false" ht="15" hidden="false" customHeight="false" outlineLevel="0" collapsed="false">
      <c r="A11" s="0" t="s">
        <v>20</v>
      </c>
      <c r="B11" s="1" t="s">
        <v>21</v>
      </c>
    </row>
    <row r="12" customFormat="false" ht="15" hidden="false" customHeight="false" outlineLevel="0" collapsed="false">
      <c r="A12" s="0" t="s">
        <v>22</v>
      </c>
      <c r="B12" s="1" t="s">
        <v>23</v>
      </c>
    </row>
    <row r="13" customFormat="false" ht="15" hidden="false" customHeight="false" outlineLevel="0" collapsed="false">
      <c r="A13" s="0" t="s">
        <v>24</v>
      </c>
      <c r="B13" s="1" t="s">
        <v>25</v>
      </c>
    </row>
    <row r="14" customFormat="false" ht="45" hidden="false" customHeight="false" outlineLevel="0" collapsed="false">
      <c r="A14" s="0" t="s">
        <v>26</v>
      </c>
      <c r="B14" s="1" t="s">
        <v>27</v>
      </c>
    </row>
    <row r="15" customFormat="false" ht="15" hidden="false" customHeight="false" outlineLevel="0" collapsed="false">
      <c r="A15" s="0" t="s">
        <v>28</v>
      </c>
      <c r="B15" s="1" t="s">
        <v>29</v>
      </c>
    </row>
    <row r="16" customFormat="false" ht="15" hidden="false" customHeight="false" outlineLevel="0" collapsed="false">
      <c r="A16" s="0" t="s">
        <v>30</v>
      </c>
      <c r="B16" s="1" t="s">
        <v>31</v>
      </c>
    </row>
    <row r="17" customFormat="false" ht="15" hidden="false" customHeight="false" outlineLevel="0" collapsed="false">
      <c r="A17" s="0" t="s">
        <v>32</v>
      </c>
      <c r="B17" s="1" t="s">
        <v>33</v>
      </c>
    </row>
    <row r="18" customFormat="false" ht="15" hidden="false" customHeight="false" outlineLevel="0" collapsed="false">
      <c r="A18" s="0" t="s">
        <v>34</v>
      </c>
      <c r="B18" s="1" t="s">
        <v>35</v>
      </c>
    </row>
    <row r="19" customFormat="false" ht="15" hidden="false" customHeight="false" outlineLevel="0" collapsed="false">
      <c r="A19" s="0" t="s">
        <v>36</v>
      </c>
      <c r="B19" s="1" t="s">
        <v>37</v>
      </c>
    </row>
    <row r="20" customFormat="false" ht="30" hidden="false" customHeight="false" outlineLevel="0" collapsed="false">
      <c r="A20" s="0" t="s">
        <v>38</v>
      </c>
      <c r="B20" s="1" t="s">
        <v>39</v>
      </c>
    </row>
    <row r="21" customFormat="false" ht="15" hidden="false" customHeight="false" outlineLevel="0" collapsed="false">
      <c r="A21" s="0" t="s">
        <v>40</v>
      </c>
      <c r="B21" s="1" t="s">
        <v>41</v>
      </c>
    </row>
    <row r="22" customFormat="false" ht="15" hidden="false" customHeight="false" outlineLevel="0" collapsed="false">
      <c r="A22" s="0" t="s">
        <v>42</v>
      </c>
    </row>
    <row r="23" customFormat="false" ht="15" hidden="false" customHeight="false" outlineLevel="0" collapsed="false">
      <c r="A23" s="0" t="s">
        <v>43</v>
      </c>
    </row>
    <row r="24" customFormat="false" ht="15" hidden="false" customHeight="false" outlineLevel="0" collapsed="false">
      <c r="A24" s="0" t="s">
        <v>44</v>
      </c>
    </row>
    <row r="25" customFormat="false" ht="15" hidden="false" customHeight="false" outlineLevel="0" collapsed="false">
      <c r="A25" s="0" t="s">
        <v>45</v>
      </c>
    </row>
    <row r="26" customFormat="false" ht="15" hidden="false" customHeight="false" outlineLevel="0" collapsed="false">
      <c r="A26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1" sqref="J2:J42 P8"/>
    </sheetView>
  </sheetViews>
  <sheetFormatPr defaultRowHeight="15" zeroHeight="false" outlineLevelRow="0" outlineLevelCol="0"/>
  <cols>
    <col collapsed="false" customWidth="true" hidden="false" outlineLevel="0" max="5" min="1" style="2" width="8.85"/>
    <col collapsed="false" customWidth="true" hidden="false" outlineLevel="0" max="6" min="6" style="2" width="10.28"/>
    <col collapsed="false" customWidth="true" hidden="false" outlineLevel="0" max="8" min="7" style="2" width="8.85"/>
    <col collapsed="false" customWidth="true" hidden="false" outlineLevel="0" max="9" min="9" style="2" width="14"/>
    <col collapsed="false" customWidth="true" hidden="false" outlineLevel="0" max="10" min="10" style="2" width="11.71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3" t="s">
        <v>112</v>
      </c>
      <c r="I1" s="5" t="s">
        <v>113</v>
      </c>
      <c r="J1" s="3" t="s">
        <v>63</v>
      </c>
      <c r="K1" s="4" t="s">
        <v>71</v>
      </c>
    </row>
    <row r="2" customFormat="false" ht="15" hidden="false" customHeight="false" outlineLevel="0" collapsed="false">
      <c r="A2" s="4" t="n">
        <v>1981</v>
      </c>
      <c r="B2" s="4" t="s">
        <v>114</v>
      </c>
      <c r="C2" s="4" t="s">
        <v>115</v>
      </c>
      <c r="D2" s="4" t="s">
        <v>93</v>
      </c>
      <c r="E2" s="4" t="s">
        <v>93</v>
      </c>
      <c r="F2" s="4" t="s">
        <v>116</v>
      </c>
      <c r="G2" s="4" t="s">
        <v>93</v>
      </c>
      <c r="H2" s="4" t="n">
        <v>3</v>
      </c>
      <c r="I2" s="4" t="n">
        <v>2000</v>
      </c>
      <c r="J2" s="4" t="s">
        <v>117</v>
      </c>
      <c r="K2" s="4" t="s">
        <v>68</v>
      </c>
    </row>
    <row r="3" customFormat="false" ht="15" hidden="false" customHeight="false" outlineLevel="0" collapsed="false">
      <c r="A3" s="4" t="n">
        <v>1999</v>
      </c>
      <c r="B3" s="4" t="s">
        <v>118</v>
      </c>
      <c r="C3" s="4" t="s">
        <v>115</v>
      </c>
      <c r="D3" s="4" t="s">
        <v>93</v>
      </c>
      <c r="E3" s="4" t="s">
        <v>93</v>
      </c>
      <c r="F3" s="4" t="s">
        <v>116</v>
      </c>
      <c r="G3" s="4" t="s">
        <v>93</v>
      </c>
      <c r="H3" s="4" t="n">
        <v>19.9</v>
      </c>
      <c r="I3" s="4" t="n">
        <v>10000</v>
      </c>
      <c r="J3" s="4" t="s">
        <v>119</v>
      </c>
      <c r="K3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1" sqref="J2:J42 M10"/>
    </sheetView>
  </sheetViews>
  <sheetFormatPr defaultRowHeight="15" zeroHeight="false" outlineLevelRow="0" outlineLevelCol="0"/>
  <cols>
    <col collapsed="false" customWidth="true" hidden="false" outlineLevel="0" max="8" min="1" style="2" width="8.85"/>
    <col collapsed="false" customWidth="true" hidden="false" outlineLevel="0" max="9" min="9" style="2" width="15.43"/>
    <col collapsed="false" customWidth="true" hidden="false" outlineLevel="0" max="10" min="10" style="2" width="12.43"/>
    <col collapsed="false" customWidth="true" hidden="false" outlineLevel="0" max="11" min="11" style="2" width="21.85"/>
    <col collapsed="false" customWidth="true" hidden="false" outlineLevel="0" max="12" min="12" style="2" width="14.14"/>
    <col collapsed="false" customWidth="true" hidden="false" outlineLevel="0" max="1025" min="13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5" t="s">
        <v>120</v>
      </c>
      <c r="I1" s="3" t="s">
        <v>121</v>
      </c>
      <c r="J1" s="5" t="s">
        <v>81</v>
      </c>
      <c r="K1" s="5" t="s">
        <v>122</v>
      </c>
      <c r="L1" s="3" t="s">
        <v>63</v>
      </c>
      <c r="M1" s="4" t="s">
        <v>108</v>
      </c>
    </row>
    <row r="2" customFormat="false" ht="15" hidden="false" customHeight="false" outlineLevel="0" collapsed="false">
      <c r="A2" s="4" t="n">
        <v>1993</v>
      </c>
      <c r="B2" s="4" t="s">
        <v>123</v>
      </c>
      <c r="C2" s="4" t="s">
        <v>57</v>
      </c>
      <c r="D2" s="4" t="s">
        <v>124</v>
      </c>
      <c r="E2" s="4" t="s">
        <v>93</v>
      </c>
      <c r="F2" s="4" t="s">
        <v>110</v>
      </c>
      <c r="G2" s="4" t="s">
        <v>93</v>
      </c>
      <c r="H2" s="4" t="s">
        <v>125</v>
      </c>
      <c r="I2" s="4" t="n">
        <v>5600</v>
      </c>
      <c r="J2" s="29" t="n">
        <v>0.0019</v>
      </c>
      <c r="K2" s="29" t="n">
        <v>0.0001125</v>
      </c>
      <c r="L2" s="4" t="s">
        <v>126</v>
      </c>
      <c r="M2" s="4" t="s">
        <v>127</v>
      </c>
    </row>
    <row r="3" customFormat="false" ht="15" hidden="false" customHeight="false" outlineLevel="0" collapsed="false">
      <c r="A3" s="4" t="n">
        <v>1993</v>
      </c>
      <c r="B3" s="4" t="s">
        <v>123</v>
      </c>
      <c r="C3" s="4" t="s">
        <v>57</v>
      </c>
      <c r="D3" s="4" t="s">
        <v>124</v>
      </c>
      <c r="E3" s="4" t="s">
        <v>93</v>
      </c>
      <c r="F3" s="4" t="s">
        <v>110</v>
      </c>
      <c r="G3" s="4" t="s">
        <v>93</v>
      </c>
      <c r="H3" s="4" t="s">
        <v>128</v>
      </c>
      <c r="I3" s="4" t="n">
        <v>1300</v>
      </c>
      <c r="J3" s="29" t="n">
        <v>0.0009</v>
      </c>
      <c r="K3" s="29" t="n">
        <v>1.605E-005</v>
      </c>
      <c r="L3" s="4" t="s">
        <v>126</v>
      </c>
      <c r="M3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1" sqref="J2:J42 A13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4" min="3" style="2" width="16.85"/>
    <col collapsed="false" customWidth="true" hidden="false" outlineLevel="0" max="5" min="5" style="2" width="12"/>
    <col collapsed="false" customWidth="true" hidden="false" outlineLevel="0" max="6" min="6" style="2" width="33.86"/>
    <col collapsed="false" customWidth="true" hidden="false" outlineLevel="0" max="1025" min="7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20.9416445623342</v>
      </c>
      <c r="F2" s="4" t="n">
        <v>114.151627052235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21.8965517241379</v>
      </c>
      <c r="F3" s="4" t="n">
        <v>117.044087307779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21.9363395225464</v>
      </c>
      <c r="F4" s="4" t="n">
        <v>123.319290580953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24.8806366047745</v>
      </c>
      <c r="F5" s="4" t="n">
        <v>106.900019070404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25.9549071618037</v>
      </c>
      <c r="F6" s="4" t="n">
        <v>105.350115289263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27.0689655172413</v>
      </c>
      <c r="F7" s="4" t="n">
        <v>113.212669683257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23.7665782493368</v>
      </c>
      <c r="F8" s="4" t="n">
        <v>116.55380454569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24.4827586206896</v>
      </c>
      <c r="F9" s="4" t="n">
        <v>115.78197326676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24.8806366047745</v>
      </c>
      <c r="F10" s="4" t="n">
        <v>121.540541946221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25.7161803713527</v>
      </c>
      <c r="F11" s="4" t="n">
        <v>123.646608068514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26.9893899204244</v>
      </c>
      <c r="F12" s="4" t="n">
        <v>123.407361176123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24.4031830238726</v>
      </c>
      <c r="F13" s="4" t="n">
        <v>124.146599400149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24.840848806366</v>
      </c>
      <c r="F14" s="4" t="n">
        <v>127.291482463896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23.6870026525198</v>
      </c>
      <c r="F15" s="4" t="n">
        <v>131.454378391498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22.9310344827586</v>
      </c>
      <c r="F16" s="4" t="n">
        <v>140.068653456077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23.6472148541114</v>
      </c>
      <c r="F17" s="4" t="n">
        <v>139.81969799414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3" activeCellId="1" sqref="J2:J42 G43"/>
    </sheetView>
  </sheetViews>
  <sheetFormatPr defaultRowHeight="15" zeroHeight="false" outlineLevelRow="0" outlineLevelCol="0"/>
  <cols>
    <col collapsed="false" customWidth="true" hidden="false" outlineLevel="0" max="2" min="1" style="0" width="8.45"/>
    <col collapsed="false" customWidth="true" hidden="false" outlineLevel="0" max="3" min="3" style="0" width="20.28"/>
    <col collapsed="false" customWidth="true" hidden="false" outlineLevel="0" max="4" min="4" style="0" width="10.71"/>
    <col collapsed="false" customWidth="true" hidden="false" outlineLevel="0" max="5" min="5" style="0" width="11.28"/>
    <col collapsed="false" customWidth="true" hidden="false" outlineLevel="0" max="6" min="6" style="0" width="13.71"/>
    <col collapsed="false" customWidth="true" hidden="false" outlineLevel="0" max="7" min="7" style="0" width="19.85"/>
    <col collapsed="false" customWidth="true" hidden="false" outlineLevel="0" max="8" min="8" style="0" width="19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120</v>
      </c>
      <c r="G1" s="30" t="s">
        <v>134</v>
      </c>
      <c r="H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24</v>
      </c>
      <c r="F2" s="4" t="s">
        <v>135</v>
      </c>
      <c r="G2" s="4" t="n">
        <v>7.05389221556886</v>
      </c>
      <c r="H2" s="4" t="n">
        <v>35.7017964071856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24</v>
      </c>
      <c r="F3" s="4" t="s">
        <v>135</v>
      </c>
      <c r="G3" s="4" t="n">
        <v>7.24550898203592</v>
      </c>
      <c r="H3" s="4" t="n">
        <v>31.7081836327345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24</v>
      </c>
      <c r="F4" s="4" t="s">
        <v>135</v>
      </c>
      <c r="G4" s="4" t="n">
        <v>7.04191616766467</v>
      </c>
      <c r="H4" s="4" t="n">
        <v>27.4347305389221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</v>
      </c>
      <c r="F5" s="4" t="s">
        <v>135</v>
      </c>
      <c r="G5" s="4" t="n">
        <v>6.05988023952095</v>
      </c>
      <c r="H5" s="4" t="n">
        <v>37.001996007984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24</v>
      </c>
      <c r="F6" s="4" t="s">
        <v>135</v>
      </c>
      <c r="G6" s="4" t="n">
        <v>6</v>
      </c>
      <c r="H6" s="4" t="n">
        <v>44.1999999999999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24</v>
      </c>
      <c r="F7" s="4" t="s">
        <v>135</v>
      </c>
      <c r="G7" s="4" t="n">
        <v>5.04191616766467</v>
      </c>
      <c r="H7" s="4" t="n">
        <v>58.5680638722554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24</v>
      </c>
      <c r="F8" s="4" t="s">
        <v>135</v>
      </c>
      <c r="G8" s="4" t="n">
        <v>4.88622754491018</v>
      </c>
      <c r="H8" s="4" t="n">
        <v>55.0962075848303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</v>
      </c>
      <c r="F9" s="4" t="s">
        <v>135</v>
      </c>
      <c r="G9" s="4" t="n">
        <v>5.07784431137724</v>
      </c>
      <c r="H9" s="4" t="n">
        <v>53.5025948103792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</v>
      </c>
      <c r="F10" s="4" t="s">
        <v>135</v>
      </c>
      <c r="G10" s="4" t="n">
        <v>4.08383233532934</v>
      </c>
      <c r="H10" s="4" t="n">
        <v>75.8694610778443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24</v>
      </c>
      <c r="F11" s="4" t="s">
        <v>135</v>
      </c>
      <c r="G11" s="4" t="n">
        <v>4.1437125748503</v>
      </c>
      <c r="H11" s="4" t="n">
        <v>70.0047904191616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24</v>
      </c>
      <c r="F12" s="4" t="s">
        <v>135</v>
      </c>
      <c r="G12" s="4" t="n">
        <v>4.09580838323353</v>
      </c>
      <c r="H12" s="4" t="n">
        <v>65.7365269461077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</v>
      </c>
      <c r="F13" s="4" t="s">
        <v>135</v>
      </c>
      <c r="G13" s="4" t="n">
        <v>3.4251497005988</v>
      </c>
      <c r="H13" s="4" t="n">
        <v>85.4475049900199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</v>
      </c>
      <c r="F14" s="4" t="s">
        <v>135</v>
      </c>
      <c r="G14" s="4" t="n">
        <v>3.4251497005988</v>
      </c>
      <c r="H14" s="4" t="n">
        <v>78.5141716566866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24</v>
      </c>
      <c r="F15" s="4" t="s">
        <v>135</v>
      </c>
      <c r="G15" s="4" t="n">
        <v>3.02994011976047</v>
      </c>
      <c r="H15" s="4" t="n">
        <v>79.8343313373253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24</v>
      </c>
      <c r="F16" s="4" t="s">
        <v>135</v>
      </c>
      <c r="G16" s="4" t="n">
        <v>3.06586826347305</v>
      </c>
      <c r="H16" s="4" t="n">
        <v>89.4355289421157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24</v>
      </c>
      <c r="F17" s="4" t="s">
        <v>135</v>
      </c>
      <c r="G17" s="4" t="n">
        <v>2.64670658682634</v>
      </c>
      <c r="H17" s="4" t="n">
        <v>103.021556886227</v>
      </c>
    </row>
    <row r="18" customFormat="false" ht="15" hidden="false" customHeight="false" outlineLevel="0" collapsed="false">
      <c r="A18" s="4" t="n">
        <v>2013</v>
      </c>
      <c r="B18" s="4" t="s">
        <v>132</v>
      </c>
      <c r="C18" s="4" t="s">
        <v>133</v>
      </c>
      <c r="D18" s="4" t="s">
        <v>57</v>
      </c>
      <c r="E18" s="4" t="n">
        <v>24</v>
      </c>
      <c r="F18" s="4" t="s">
        <v>135</v>
      </c>
      <c r="G18" s="4" t="n">
        <v>2.69461077844311</v>
      </c>
      <c r="H18" s="4" t="n">
        <v>96.8898203592814</v>
      </c>
    </row>
    <row r="19" customFormat="false" ht="15" hidden="false" customHeight="false" outlineLevel="0" collapsed="false">
      <c r="A19" s="4" t="n">
        <v>2013</v>
      </c>
      <c r="B19" s="4" t="s">
        <v>132</v>
      </c>
      <c r="C19" s="4" t="s">
        <v>133</v>
      </c>
      <c r="D19" s="4" t="s">
        <v>57</v>
      </c>
      <c r="E19" s="4" t="n">
        <v>24</v>
      </c>
      <c r="F19" s="4" t="s">
        <v>135</v>
      </c>
      <c r="G19" s="4" t="n">
        <v>2.21556886227544</v>
      </c>
      <c r="H19" s="4" t="n">
        <v>113.407185628742</v>
      </c>
    </row>
    <row r="20" customFormat="false" ht="15" hidden="false" customHeight="false" outlineLevel="0" collapsed="false">
      <c r="A20" s="4" t="n">
        <v>2013</v>
      </c>
      <c r="B20" s="4" t="s">
        <v>132</v>
      </c>
      <c r="C20" s="4" t="s">
        <v>133</v>
      </c>
      <c r="D20" s="4" t="s">
        <v>57</v>
      </c>
      <c r="E20" s="4" t="n">
        <v>24</v>
      </c>
      <c r="F20" s="4" t="s">
        <v>135</v>
      </c>
      <c r="G20" s="4" t="n">
        <v>2.09580838323353</v>
      </c>
      <c r="H20" s="4" t="n">
        <v>108.336526946107</v>
      </c>
    </row>
    <row r="21" customFormat="false" ht="15" hidden="false" customHeight="false" outlineLevel="0" collapsed="false">
      <c r="A21" s="4" t="n">
        <v>2013</v>
      </c>
      <c r="B21" s="4" t="s">
        <v>132</v>
      </c>
      <c r="C21" s="4" t="s">
        <v>133</v>
      </c>
      <c r="D21" s="4" t="s">
        <v>57</v>
      </c>
      <c r="E21" s="4" t="n">
        <v>24</v>
      </c>
      <c r="F21" s="4" t="s">
        <v>135</v>
      </c>
      <c r="G21" s="4" t="n">
        <v>1.94011976047904</v>
      </c>
      <c r="H21" s="4" t="n">
        <v>97.6646706586826</v>
      </c>
    </row>
    <row r="22" customFormat="false" ht="15" hidden="false" customHeight="false" outlineLevel="0" collapsed="false">
      <c r="A22" s="4" t="n">
        <v>2013</v>
      </c>
      <c r="B22" s="4" t="s">
        <v>132</v>
      </c>
      <c r="C22" s="4" t="s">
        <v>133</v>
      </c>
      <c r="D22" s="4" t="s">
        <v>57</v>
      </c>
      <c r="E22" s="4" t="n">
        <v>24</v>
      </c>
      <c r="F22" s="4" t="s">
        <v>135</v>
      </c>
      <c r="G22" s="4" t="n">
        <v>1.90419161676646</v>
      </c>
      <c r="H22" s="4" t="n">
        <v>128.596806387225</v>
      </c>
    </row>
    <row r="23" customFormat="false" ht="15" hidden="false" customHeight="false" outlineLevel="0" collapsed="false">
      <c r="A23" s="4" t="n">
        <v>2013</v>
      </c>
      <c r="B23" s="4" t="s">
        <v>132</v>
      </c>
      <c r="C23" s="4" t="s">
        <v>133</v>
      </c>
      <c r="D23" s="4" t="s">
        <v>57</v>
      </c>
      <c r="E23" s="4" t="n">
        <v>24</v>
      </c>
      <c r="F23" s="4" t="s">
        <v>135</v>
      </c>
      <c r="G23" s="4" t="n">
        <v>1.54491017964071</v>
      </c>
      <c r="H23" s="4" t="n">
        <v>125.651497005988</v>
      </c>
    </row>
    <row r="24" customFormat="false" ht="15" hidden="false" customHeight="false" outlineLevel="0" collapsed="false">
      <c r="A24" s="4" t="n">
        <v>2013</v>
      </c>
      <c r="B24" s="4" t="s">
        <v>132</v>
      </c>
      <c r="C24" s="4" t="s">
        <v>133</v>
      </c>
      <c r="D24" s="4" t="s">
        <v>57</v>
      </c>
      <c r="E24" s="4" t="n">
        <v>24</v>
      </c>
      <c r="F24" s="4" t="s">
        <v>135</v>
      </c>
      <c r="G24" s="4" t="n">
        <v>1.55688622754491</v>
      </c>
      <c r="H24" s="4" t="n">
        <v>112.851896207584</v>
      </c>
    </row>
    <row r="25" customFormat="false" ht="15" hidden="false" customHeight="false" outlineLevel="0" collapsed="false">
      <c r="A25" s="4" t="n">
        <v>2013</v>
      </c>
      <c r="B25" s="4" t="s">
        <v>132</v>
      </c>
      <c r="C25" s="4" t="s">
        <v>133</v>
      </c>
      <c r="D25" s="4" t="s">
        <v>57</v>
      </c>
      <c r="E25" s="4" t="n">
        <v>24</v>
      </c>
      <c r="F25" s="4" t="s">
        <v>135</v>
      </c>
      <c r="G25" s="4" t="n">
        <v>1.32934131736526</v>
      </c>
      <c r="H25" s="4" t="n">
        <v>123.244311377245</v>
      </c>
    </row>
    <row r="26" customFormat="false" ht="15" hidden="false" customHeight="false" outlineLevel="0" collapsed="false">
      <c r="A26" s="4" t="n">
        <v>2013</v>
      </c>
      <c r="B26" s="4" t="s">
        <v>132</v>
      </c>
      <c r="C26" s="4" t="s">
        <v>133</v>
      </c>
      <c r="D26" s="4" t="s">
        <v>57</v>
      </c>
      <c r="E26" s="4" t="n">
        <v>24</v>
      </c>
      <c r="F26" s="4" t="s">
        <v>135</v>
      </c>
      <c r="G26" s="4" t="n">
        <v>1.25748502994012</v>
      </c>
      <c r="H26" s="4" t="n">
        <v>142.975249500998</v>
      </c>
    </row>
    <row r="27" customFormat="false" ht="15" hidden="false" customHeight="false" outlineLevel="0" collapsed="false">
      <c r="A27" s="4" t="n">
        <v>2013</v>
      </c>
      <c r="B27" s="4" t="s">
        <v>132</v>
      </c>
      <c r="C27" s="4" t="s">
        <v>133</v>
      </c>
      <c r="D27" s="4" t="s">
        <v>57</v>
      </c>
      <c r="E27" s="4" t="n">
        <v>24</v>
      </c>
      <c r="F27" s="4" t="s">
        <v>135</v>
      </c>
      <c r="G27" s="4" t="n">
        <v>0.934131736526946</v>
      </c>
      <c r="H27" s="4" t="n">
        <v>127.764471057884</v>
      </c>
    </row>
    <row r="28" customFormat="false" ht="15" hidden="false" customHeight="false" outlineLevel="0" collapsed="false">
      <c r="A28" s="4" t="n">
        <v>2013</v>
      </c>
      <c r="B28" s="4" t="s">
        <v>132</v>
      </c>
      <c r="C28" s="4" t="s">
        <v>133</v>
      </c>
      <c r="D28" s="4" t="s">
        <v>57</v>
      </c>
      <c r="E28" s="4" t="n">
        <v>24</v>
      </c>
      <c r="F28" s="4" t="s">
        <v>135</v>
      </c>
      <c r="G28" s="4" t="n">
        <v>0.658682634730539</v>
      </c>
      <c r="H28" s="4" t="n">
        <v>121.355289421157</v>
      </c>
    </row>
    <row r="29" customFormat="false" ht="15" hidden="false" customHeight="false" outlineLevel="0" collapsed="false">
      <c r="A29" s="4" t="n">
        <v>2013</v>
      </c>
      <c r="B29" s="4" t="s">
        <v>132</v>
      </c>
      <c r="C29" s="4" t="s">
        <v>133</v>
      </c>
      <c r="D29" s="4" t="s">
        <v>57</v>
      </c>
      <c r="E29" s="4" t="n">
        <v>24</v>
      </c>
      <c r="F29" s="4" t="s">
        <v>135</v>
      </c>
      <c r="G29" s="4" t="n">
        <v>0.431137724550898</v>
      </c>
      <c r="H29" s="4" t="n">
        <v>116.814371257485</v>
      </c>
    </row>
    <row r="30" customFormat="false" ht="15" hidden="false" customHeight="false" outlineLevel="0" collapsed="false">
      <c r="A30" s="4" t="n">
        <v>2013</v>
      </c>
      <c r="B30" s="4" t="s">
        <v>132</v>
      </c>
      <c r="C30" s="4" t="s">
        <v>133</v>
      </c>
      <c r="D30" s="4" t="s">
        <v>57</v>
      </c>
      <c r="E30" s="4" t="n">
        <v>24</v>
      </c>
      <c r="F30" s="4" t="s">
        <v>135</v>
      </c>
      <c r="G30" s="4" t="n">
        <v>0.407185628742515</v>
      </c>
      <c r="H30" s="4" t="n">
        <v>123.213572854291</v>
      </c>
    </row>
    <row r="31" customFormat="false" ht="15" hidden="false" customHeight="false" outlineLevel="0" collapsed="false">
      <c r="A31" s="4" t="n">
        <v>1993</v>
      </c>
      <c r="B31" s="4" t="s">
        <v>123</v>
      </c>
      <c r="C31" s="4" t="s">
        <v>136</v>
      </c>
      <c r="D31" s="4" t="s">
        <v>57</v>
      </c>
      <c r="E31" s="4" t="n">
        <v>6</v>
      </c>
      <c r="F31" s="4" t="s">
        <v>137</v>
      </c>
      <c r="G31" s="4" t="n">
        <v>239.842775594992</v>
      </c>
      <c r="H31" s="4" t="n">
        <v>1.0023029214325</v>
      </c>
    </row>
    <row r="32" customFormat="false" ht="15" hidden="false" customHeight="false" outlineLevel="0" collapsed="false">
      <c r="A32" s="4" t="n">
        <v>1993</v>
      </c>
      <c r="B32" s="4" t="s">
        <v>123</v>
      </c>
      <c r="C32" s="4" t="s">
        <v>136</v>
      </c>
      <c r="D32" s="4" t="s">
        <v>57</v>
      </c>
      <c r="E32" s="4" t="n">
        <v>6</v>
      </c>
      <c r="F32" s="4" t="s">
        <v>137</v>
      </c>
      <c r="G32" s="4" t="n">
        <v>94.0600802829911</v>
      </c>
      <c r="H32" s="4" t="n">
        <v>4.04530923424669</v>
      </c>
    </row>
    <row r="33" customFormat="false" ht="15" hidden="false" customHeight="false" outlineLevel="0" collapsed="false">
      <c r="A33" s="4" t="n">
        <v>1993</v>
      </c>
      <c r="B33" s="4" t="s">
        <v>123</v>
      </c>
      <c r="C33" s="4" t="s">
        <v>136</v>
      </c>
      <c r="D33" s="4" t="s">
        <v>57</v>
      </c>
      <c r="E33" s="4" t="n">
        <v>6</v>
      </c>
      <c r="F33" s="4" t="s">
        <v>137</v>
      </c>
      <c r="G33" s="4" t="n">
        <v>101.691434068764</v>
      </c>
      <c r="H33" s="4" t="n">
        <v>4.9853779387789</v>
      </c>
    </row>
    <row r="34" customFormat="false" ht="15" hidden="false" customHeight="false" outlineLevel="0" collapsed="false">
      <c r="A34" s="4" t="n">
        <v>1993</v>
      </c>
      <c r="B34" s="4" t="s">
        <v>123</v>
      </c>
      <c r="C34" s="4" t="s">
        <v>136</v>
      </c>
      <c r="D34" s="4" t="s">
        <v>57</v>
      </c>
      <c r="E34" s="4" t="n">
        <v>6</v>
      </c>
      <c r="F34" s="4" t="s">
        <v>137</v>
      </c>
      <c r="G34" s="4" t="n">
        <v>38.5127426900335</v>
      </c>
      <c r="H34" s="4" t="n">
        <v>9.52455952902915</v>
      </c>
    </row>
    <row r="35" customFormat="false" ht="15" hidden="false" customHeight="false" outlineLevel="0" collapsed="false">
      <c r="A35" s="4" t="n">
        <v>1993</v>
      </c>
      <c r="B35" s="4" t="s">
        <v>123</v>
      </c>
      <c r="C35" s="4" t="s">
        <v>136</v>
      </c>
      <c r="D35" s="4" t="s">
        <v>57</v>
      </c>
      <c r="E35" s="4" t="n">
        <v>6</v>
      </c>
      <c r="F35" s="4" t="s">
        <v>137</v>
      </c>
      <c r="G35" s="4" t="n">
        <v>22.0219522473703</v>
      </c>
      <c r="H35" s="4" t="n">
        <v>13.004226988877</v>
      </c>
    </row>
    <row r="36" customFormat="false" ht="15" hidden="false" customHeight="false" outlineLevel="0" collapsed="false">
      <c r="A36" s="4" t="n">
        <v>1993</v>
      </c>
      <c r="B36" s="4" t="s">
        <v>123</v>
      </c>
      <c r="C36" s="4" t="s">
        <v>136</v>
      </c>
      <c r="D36" s="4" t="s">
        <v>57</v>
      </c>
      <c r="E36" s="4" t="n">
        <v>6</v>
      </c>
      <c r="F36" s="4" t="s">
        <v>137</v>
      </c>
      <c r="G36" s="4" t="n">
        <v>18.2179815170335</v>
      </c>
      <c r="H36" s="4" t="n">
        <v>14.0082326248621</v>
      </c>
    </row>
    <row r="37" customFormat="false" ht="15" hidden="false" customHeight="false" outlineLevel="0" collapsed="false">
      <c r="A37" s="4" t="n">
        <v>1993</v>
      </c>
      <c r="B37" s="4" t="s">
        <v>123</v>
      </c>
      <c r="C37" s="4" t="s">
        <v>136</v>
      </c>
      <c r="D37" s="4" t="s">
        <v>57</v>
      </c>
      <c r="E37" s="4" t="n">
        <v>6</v>
      </c>
      <c r="F37" s="4" t="s">
        <v>137</v>
      </c>
      <c r="G37" s="4" t="n">
        <v>20.4490696793362</v>
      </c>
      <c r="H37" s="4" t="n">
        <v>14.9468540220246</v>
      </c>
    </row>
    <row r="38" customFormat="false" ht="15" hidden="false" customHeight="false" outlineLevel="0" collapsed="false">
      <c r="A38" s="4" t="n">
        <v>1993</v>
      </c>
      <c r="B38" s="4" t="s">
        <v>123</v>
      </c>
      <c r="C38" s="4" t="s">
        <v>136</v>
      </c>
      <c r="D38" s="4" t="s">
        <v>57</v>
      </c>
      <c r="E38" s="4" t="n">
        <v>6</v>
      </c>
      <c r="F38" s="4" t="s">
        <v>137</v>
      </c>
      <c r="G38" s="4" t="n">
        <v>14.429973735628</v>
      </c>
      <c r="H38" s="4" t="n">
        <v>17.0222927902809</v>
      </c>
    </row>
    <row r="39" customFormat="false" ht="15" hidden="false" customHeight="false" outlineLevel="0" collapsed="false">
      <c r="A39" s="4" t="n">
        <v>1993</v>
      </c>
      <c r="B39" s="4" t="s">
        <v>123</v>
      </c>
      <c r="C39" s="4" t="s">
        <v>136</v>
      </c>
      <c r="D39" s="4" t="s">
        <v>57</v>
      </c>
      <c r="E39" s="4" t="n">
        <v>6</v>
      </c>
      <c r="F39" s="4" t="s">
        <v>137</v>
      </c>
      <c r="G39" s="4" t="n">
        <v>12.2254904882108</v>
      </c>
      <c r="H39" s="4" t="n">
        <v>19.4337622755077</v>
      </c>
    </row>
    <row r="40" customFormat="false" ht="15" hidden="false" customHeight="false" outlineLevel="0" collapsed="false">
      <c r="A40" s="4" t="n">
        <v>1993</v>
      </c>
      <c r="B40" s="4" t="s">
        <v>123</v>
      </c>
      <c r="C40" s="4" t="s">
        <v>136</v>
      </c>
      <c r="D40" s="4" t="s">
        <v>57</v>
      </c>
      <c r="E40" s="4" t="n">
        <v>6</v>
      </c>
      <c r="F40" s="4" t="s">
        <v>137</v>
      </c>
      <c r="G40" s="4" t="n">
        <v>10.3280279585729</v>
      </c>
      <c r="H40" s="4" t="n">
        <v>20.5052805435064</v>
      </c>
    </row>
    <row r="41" customFormat="false" ht="15" hidden="false" customHeight="false" outlineLevel="0" collapsed="false">
      <c r="A41" s="4" t="n">
        <v>1993</v>
      </c>
      <c r="B41" s="4" t="s">
        <v>123</v>
      </c>
      <c r="C41" s="4" t="s">
        <v>136</v>
      </c>
      <c r="D41" s="4" t="s">
        <v>57</v>
      </c>
      <c r="E41" s="4" t="n">
        <v>6</v>
      </c>
      <c r="F41" s="4" t="s">
        <v>137</v>
      </c>
      <c r="G41" s="4" t="n">
        <v>7.77395612955954</v>
      </c>
      <c r="H41" s="4" t="n">
        <v>18.8965558341385</v>
      </c>
    </row>
    <row r="42" customFormat="false" ht="15" hidden="false" customHeight="false" outlineLevel="0" collapsed="false">
      <c r="A42" s="4" t="n">
        <v>1993</v>
      </c>
      <c r="B42" s="4" t="s">
        <v>123</v>
      </c>
      <c r="C42" s="4" t="s">
        <v>136</v>
      </c>
      <c r="D42" s="4" t="s">
        <v>57</v>
      </c>
      <c r="E42" s="4" t="n">
        <v>6</v>
      </c>
      <c r="F42" s="4" t="s">
        <v>137</v>
      </c>
      <c r="G42" s="4" t="n">
        <v>0</v>
      </c>
      <c r="H42" s="4" t="n">
        <v>34.9747785406884</v>
      </c>
    </row>
    <row r="43" customFormat="false" ht="15" hidden="false" customHeight="false" outlineLevel="0" collapsed="false">
      <c r="A43" s="4" t="n">
        <v>1993</v>
      </c>
      <c r="B43" s="4" t="s">
        <v>123</v>
      </c>
      <c r="C43" s="4" t="s">
        <v>136</v>
      </c>
      <c r="D43" s="4" t="s">
        <v>57</v>
      </c>
      <c r="E43" s="4" t="n">
        <v>6</v>
      </c>
      <c r="F43" s="4" t="s">
        <v>137</v>
      </c>
      <c r="G43" s="4" t="n">
        <v>2.47798177244071</v>
      </c>
      <c r="H43" s="4" t="n">
        <v>32.0274647857346</v>
      </c>
    </row>
    <row r="44" customFormat="false" ht="15" hidden="false" customHeight="false" outlineLevel="0" collapsed="false">
      <c r="A44" s="4" t="n">
        <v>1993</v>
      </c>
      <c r="B44" s="4" t="s">
        <v>123</v>
      </c>
      <c r="C44" s="4" t="s">
        <v>136</v>
      </c>
      <c r="D44" s="4" t="s">
        <v>57</v>
      </c>
      <c r="E44" s="4" t="n">
        <v>6</v>
      </c>
      <c r="F44" s="4" t="s">
        <v>137</v>
      </c>
      <c r="G44" s="4" t="n">
        <v>0</v>
      </c>
      <c r="H44" s="4" t="n">
        <v>29.8826403994568</v>
      </c>
    </row>
    <row r="45" customFormat="false" ht="15" hidden="false" customHeight="false" outlineLevel="0" collapsed="false">
      <c r="A45" s="4" t="n">
        <v>2001</v>
      </c>
      <c r="B45" s="4" t="s">
        <v>138</v>
      </c>
      <c r="C45" s="4" t="s">
        <v>133</v>
      </c>
      <c r="D45" s="4" t="s">
        <v>139</v>
      </c>
      <c r="E45" s="4" t="n">
        <v>14</v>
      </c>
      <c r="F45" s="4" t="s">
        <v>140</v>
      </c>
      <c r="G45" s="4" t="n">
        <v>43.3108758421559</v>
      </c>
      <c r="H45" s="4" t="n">
        <v>10.0790513833992</v>
      </c>
    </row>
    <row r="46" customFormat="false" ht="15" hidden="false" customHeight="false" outlineLevel="0" collapsed="false">
      <c r="A46" s="4" t="n">
        <v>2001</v>
      </c>
      <c r="B46" s="4" t="s">
        <v>138</v>
      </c>
      <c r="C46" s="4" t="s">
        <v>133</v>
      </c>
      <c r="D46" s="4" t="s">
        <v>139</v>
      </c>
      <c r="E46" s="4" t="n">
        <v>14</v>
      </c>
      <c r="F46" s="4" t="s">
        <v>140</v>
      </c>
      <c r="G46" s="4" t="n">
        <v>39.1241578440808</v>
      </c>
      <c r="H46" s="4" t="n">
        <v>13.6363636363636</v>
      </c>
    </row>
    <row r="47" customFormat="false" ht="15" hidden="false" customHeight="false" outlineLevel="0" collapsed="false">
      <c r="A47" s="4" t="n">
        <v>2001</v>
      </c>
      <c r="B47" s="4" t="s">
        <v>138</v>
      </c>
      <c r="C47" s="4" t="s">
        <v>133</v>
      </c>
      <c r="D47" s="4" t="s">
        <v>139</v>
      </c>
      <c r="E47" s="4" t="n">
        <v>14</v>
      </c>
      <c r="F47" s="4" t="s">
        <v>140</v>
      </c>
      <c r="G47" s="4" t="n">
        <v>37.4879692011549</v>
      </c>
      <c r="H47" s="4" t="n">
        <v>9.88142292490118</v>
      </c>
    </row>
    <row r="48" customFormat="false" ht="15" hidden="false" customHeight="false" outlineLevel="0" collapsed="false">
      <c r="A48" s="4" t="n">
        <v>2001</v>
      </c>
      <c r="B48" s="4" t="s">
        <v>138</v>
      </c>
      <c r="C48" s="4" t="s">
        <v>133</v>
      </c>
      <c r="D48" s="4" t="s">
        <v>139</v>
      </c>
      <c r="E48" s="4" t="n">
        <v>14</v>
      </c>
      <c r="F48" s="4" t="s">
        <v>140</v>
      </c>
      <c r="G48" s="4" t="n">
        <v>33.6862367661212</v>
      </c>
      <c r="H48" s="4" t="n">
        <v>9.48616600790514</v>
      </c>
    </row>
    <row r="49" customFormat="false" ht="15" hidden="false" customHeight="false" outlineLevel="0" collapsed="false">
      <c r="A49" s="4" t="n">
        <v>2001</v>
      </c>
      <c r="B49" s="4" t="s">
        <v>138</v>
      </c>
      <c r="C49" s="4" t="s">
        <v>133</v>
      </c>
      <c r="D49" s="4" t="s">
        <v>139</v>
      </c>
      <c r="E49" s="4" t="n">
        <v>14</v>
      </c>
      <c r="F49" s="4" t="s">
        <v>140</v>
      </c>
      <c r="G49" s="4" t="n">
        <v>31.3763233878729</v>
      </c>
      <c r="H49" s="4" t="n">
        <v>19.5652173913043</v>
      </c>
    </row>
    <row r="50" customFormat="false" ht="15" hidden="false" customHeight="false" outlineLevel="0" collapsed="false">
      <c r="A50" s="4" t="n">
        <v>2001</v>
      </c>
      <c r="B50" s="4" t="s">
        <v>138</v>
      </c>
      <c r="C50" s="4" t="s">
        <v>133</v>
      </c>
      <c r="D50" s="4" t="s">
        <v>139</v>
      </c>
      <c r="E50" s="4" t="n">
        <v>14</v>
      </c>
      <c r="F50" s="4" t="s">
        <v>140</v>
      </c>
      <c r="G50" s="4" t="n">
        <v>29.8845043310875</v>
      </c>
      <c r="H50" s="4" t="n">
        <v>15.4150197628458</v>
      </c>
    </row>
    <row r="51" customFormat="false" ht="15" hidden="false" customHeight="false" outlineLevel="0" collapsed="false">
      <c r="A51" s="4" t="n">
        <v>2001</v>
      </c>
      <c r="B51" s="4" t="s">
        <v>138</v>
      </c>
      <c r="C51" s="4" t="s">
        <v>133</v>
      </c>
      <c r="D51" s="4" t="s">
        <v>139</v>
      </c>
      <c r="E51" s="4" t="n">
        <v>14</v>
      </c>
      <c r="F51" s="4" t="s">
        <v>140</v>
      </c>
      <c r="G51" s="4" t="n">
        <v>27.1896053897978</v>
      </c>
      <c r="H51" s="4" t="n">
        <v>17.7865612648221</v>
      </c>
    </row>
    <row r="52" customFormat="false" ht="15" hidden="false" customHeight="false" outlineLevel="0" collapsed="false">
      <c r="A52" s="4" t="n">
        <v>2001</v>
      </c>
      <c r="B52" s="4" t="s">
        <v>138</v>
      </c>
      <c r="C52" s="4" t="s">
        <v>133</v>
      </c>
      <c r="D52" s="4" t="s">
        <v>139</v>
      </c>
      <c r="E52" s="4" t="n">
        <v>14</v>
      </c>
      <c r="F52" s="4" t="s">
        <v>140</v>
      </c>
      <c r="G52" s="4" t="n">
        <v>25.7459095283926</v>
      </c>
      <c r="H52" s="4" t="n">
        <v>19.1699604743082</v>
      </c>
    </row>
    <row r="53" customFormat="false" ht="15" hidden="false" customHeight="false" outlineLevel="0" collapsed="false">
      <c r="A53" s="4" t="n">
        <v>2001</v>
      </c>
      <c r="B53" s="4" t="s">
        <v>138</v>
      </c>
      <c r="C53" s="4" t="s">
        <v>133</v>
      </c>
      <c r="D53" s="4" t="s">
        <v>139</v>
      </c>
      <c r="E53" s="4" t="n">
        <v>14</v>
      </c>
      <c r="F53" s="4" t="s">
        <v>140</v>
      </c>
      <c r="G53" s="4" t="n">
        <v>25.02406159769</v>
      </c>
      <c r="H53" s="4" t="n">
        <v>16.600790513834</v>
      </c>
    </row>
    <row r="54" customFormat="false" ht="15" hidden="false" customHeight="false" outlineLevel="0" collapsed="false">
      <c r="A54" s="4" t="n">
        <v>2001</v>
      </c>
      <c r="B54" s="4" t="s">
        <v>138</v>
      </c>
      <c r="C54" s="4" t="s">
        <v>133</v>
      </c>
      <c r="D54" s="4" t="s">
        <v>139</v>
      </c>
      <c r="E54" s="4" t="n">
        <v>14</v>
      </c>
      <c r="F54" s="4" t="s">
        <v>140</v>
      </c>
      <c r="G54" s="4" t="n">
        <v>24.2540904716073</v>
      </c>
      <c r="H54" s="4" t="n">
        <v>17.7865612648221</v>
      </c>
    </row>
    <row r="55" customFormat="false" ht="15" hidden="false" customHeight="false" outlineLevel="0" collapsed="false">
      <c r="A55" s="4" t="n">
        <v>2001</v>
      </c>
      <c r="B55" s="4" t="s">
        <v>138</v>
      </c>
      <c r="C55" s="4" t="s">
        <v>133</v>
      </c>
      <c r="D55" s="4" t="s">
        <v>139</v>
      </c>
      <c r="E55" s="4" t="n">
        <v>14</v>
      </c>
      <c r="F55" s="4" t="s">
        <v>140</v>
      </c>
      <c r="G55" s="4" t="n">
        <v>23.8209817131857</v>
      </c>
      <c r="H55" s="4" t="n">
        <v>16.798418972332</v>
      </c>
    </row>
    <row r="56" customFormat="false" ht="15" hidden="false" customHeight="false" outlineLevel="0" collapsed="false">
      <c r="A56" s="4" t="n">
        <v>2001</v>
      </c>
      <c r="B56" s="4" t="s">
        <v>138</v>
      </c>
      <c r="C56" s="4" t="s">
        <v>133</v>
      </c>
      <c r="D56" s="4" t="s">
        <v>139</v>
      </c>
      <c r="E56" s="4" t="n">
        <v>14</v>
      </c>
      <c r="F56" s="4" t="s">
        <v>140</v>
      </c>
      <c r="G56" s="4" t="n">
        <v>23.8209817131857</v>
      </c>
      <c r="H56" s="4" t="n">
        <v>14.6245059288537</v>
      </c>
    </row>
    <row r="57" customFormat="false" ht="15" hidden="false" customHeight="false" outlineLevel="0" collapsed="false">
      <c r="A57" s="4" t="n">
        <v>2001</v>
      </c>
      <c r="B57" s="4" t="s">
        <v>138</v>
      </c>
      <c r="C57" s="4" t="s">
        <v>133</v>
      </c>
      <c r="D57" s="4" t="s">
        <v>139</v>
      </c>
      <c r="E57" s="4" t="n">
        <v>14</v>
      </c>
      <c r="F57" s="4" t="s">
        <v>140</v>
      </c>
      <c r="G57" s="4" t="n">
        <v>23.8691049085659</v>
      </c>
      <c r="H57" s="4" t="n">
        <v>11.8577075098814</v>
      </c>
    </row>
    <row r="58" customFormat="false" ht="15" hidden="false" customHeight="false" outlineLevel="0" collapsed="false">
      <c r="A58" s="4" t="n">
        <v>2001</v>
      </c>
      <c r="B58" s="4" t="s">
        <v>138</v>
      </c>
      <c r="C58" s="4" t="s">
        <v>133</v>
      </c>
      <c r="D58" s="4" t="s">
        <v>139</v>
      </c>
      <c r="E58" s="4" t="n">
        <v>14</v>
      </c>
      <c r="F58" s="4" t="s">
        <v>140</v>
      </c>
      <c r="G58" s="4" t="n">
        <v>22.3291626564003</v>
      </c>
      <c r="H58" s="4" t="n">
        <v>22.9249011857707</v>
      </c>
    </row>
    <row r="59" customFormat="false" ht="15" hidden="false" customHeight="false" outlineLevel="0" collapsed="false">
      <c r="A59" s="4" t="n">
        <v>2001</v>
      </c>
      <c r="B59" s="4" t="s">
        <v>138</v>
      </c>
      <c r="C59" s="4" t="s">
        <v>133</v>
      </c>
      <c r="D59" s="4" t="s">
        <v>139</v>
      </c>
      <c r="E59" s="4" t="n">
        <v>14</v>
      </c>
      <c r="F59" s="4" t="s">
        <v>140</v>
      </c>
      <c r="G59" s="4" t="n">
        <v>21.8960538979788</v>
      </c>
      <c r="H59" s="4" t="n">
        <v>20.1581027667984</v>
      </c>
    </row>
    <row r="60" customFormat="false" ht="15" hidden="false" customHeight="false" outlineLevel="0" collapsed="false">
      <c r="A60" s="4" t="n">
        <v>2001</v>
      </c>
      <c r="B60" s="4" t="s">
        <v>138</v>
      </c>
      <c r="C60" s="4" t="s">
        <v>133</v>
      </c>
      <c r="D60" s="4" t="s">
        <v>139</v>
      </c>
      <c r="E60" s="4" t="n">
        <v>14</v>
      </c>
      <c r="F60" s="4" t="s">
        <v>140</v>
      </c>
      <c r="G60" s="4" t="n">
        <v>20.837343599615</v>
      </c>
      <c r="H60" s="4" t="n">
        <v>23.3201581027667</v>
      </c>
    </row>
    <row r="61" customFormat="false" ht="15" hidden="false" customHeight="false" outlineLevel="0" collapsed="false">
      <c r="A61" s="4" t="n">
        <v>2001</v>
      </c>
      <c r="B61" s="4" t="s">
        <v>138</v>
      </c>
      <c r="C61" s="4" t="s">
        <v>133</v>
      </c>
      <c r="D61" s="4" t="s">
        <v>139</v>
      </c>
      <c r="E61" s="4" t="n">
        <v>14</v>
      </c>
      <c r="F61" s="4" t="s">
        <v>140</v>
      </c>
      <c r="G61" s="4" t="n">
        <v>19.8267564966313</v>
      </c>
      <c r="H61" s="4" t="n">
        <v>22.5296442687746</v>
      </c>
    </row>
    <row r="62" customFormat="false" ht="15" hidden="false" customHeight="false" outlineLevel="0" collapsed="false">
      <c r="A62" s="4" t="n">
        <v>2001</v>
      </c>
      <c r="B62" s="4" t="s">
        <v>138</v>
      </c>
      <c r="C62" s="4" t="s">
        <v>133</v>
      </c>
      <c r="D62" s="4" t="s">
        <v>139</v>
      </c>
      <c r="E62" s="4" t="n">
        <v>14</v>
      </c>
      <c r="F62" s="4" t="s">
        <v>140</v>
      </c>
      <c r="G62" s="4" t="n">
        <v>19.1530317613089</v>
      </c>
      <c r="H62" s="4" t="n">
        <v>24.3083003952569</v>
      </c>
    </row>
    <row r="63" customFormat="false" ht="15" hidden="false" customHeight="false" outlineLevel="0" collapsed="false">
      <c r="A63" s="4" t="n">
        <v>2001</v>
      </c>
      <c r="B63" s="4" t="s">
        <v>138</v>
      </c>
      <c r="C63" s="4" t="s">
        <v>133</v>
      </c>
      <c r="D63" s="4" t="s">
        <v>139</v>
      </c>
      <c r="E63" s="4" t="n">
        <v>14</v>
      </c>
      <c r="F63" s="4" t="s">
        <v>140</v>
      </c>
      <c r="G63" s="4" t="n">
        <v>18.4793070259865</v>
      </c>
      <c r="H63" s="4" t="n">
        <v>23.7154150197628</v>
      </c>
    </row>
    <row r="64" customFormat="false" ht="15" hidden="false" customHeight="false" outlineLevel="0" collapsed="false">
      <c r="A64" s="4" t="n">
        <v>2001</v>
      </c>
      <c r="B64" s="4" t="s">
        <v>138</v>
      </c>
      <c r="C64" s="4" t="s">
        <v>133</v>
      </c>
      <c r="D64" s="4" t="s">
        <v>139</v>
      </c>
      <c r="E64" s="4" t="n">
        <v>14</v>
      </c>
      <c r="F64" s="4" t="s">
        <v>140</v>
      </c>
      <c r="G64" s="4" t="n">
        <v>14.6294513955726</v>
      </c>
      <c r="H64" s="4" t="n">
        <v>21.1462450592885</v>
      </c>
    </row>
    <row r="65" customFormat="false" ht="15" hidden="false" customHeight="false" outlineLevel="0" collapsed="false">
      <c r="A65" s="4" t="n">
        <v>2001</v>
      </c>
      <c r="B65" s="4" t="s">
        <v>138</v>
      </c>
      <c r="C65" s="4" t="s">
        <v>133</v>
      </c>
      <c r="D65" s="4" t="s">
        <v>139</v>
      </c>
      <c r="E65" s="4" t="n">
        <v>14</v>
      </c>
      <c r="F65" s="4" t="s">
        <v>140</v>
      </c>
      <c r="G65" s="4" t="n">
        <v>13.7632338787295</v>
      </c>
      <c r="H65" s="4" t="n">
        <v>31.0276679841897</v>
      </c>
    </row>
    <row r="66" customFormat="false" ht="15" hidden="false" customHeight="false" outlineLevel="0" collapsed="false">
      <c r="A66" s="4" t="n">
        <v>2001</v>
      </c>
      <c r="B66" s="4" t="s">
        <v>138</v>
      </c>
      <c r="C66" s="4" t="s">
        <v>133</v>
      </c>
      <c r="D66" s="4" t="s">
        <v>139</v>
      </c>
      <c r="E66" s="4" t="n">
        <v>14</v>
      </c>
      <c r="F66" s="4" t="s">
        <v>140</v>
      </c>
      <c r="G66" s="4" t="n">
        <v>13.9557266602502</v>
      </c>
      <c r="H66" s="4" t="n">
        <v>39.9209486166007</v>
      </c>
    </row>
    <row r="67" customFormat="false" ht="15" hidden="false" customHeight="false" outlineLevel="0" collapsed="false">
      <c r="A67" s="4" t="n">
        <v>2001</v>
      </c>
      <c r="B67" s="4" t="s">
        <v>138</v>
      </c>
      <c r="C67" s="4" t="s">
        <v>133</v>
      </c>
      <c r="D67" s="4" t="s">
        <v>139</v>
      </c>
      <c r="E67" s="4" t="n">
        <v>14</v>
      </c>
      <c r="F67" s="4" t="s">
        <v>140</v>
      </c>
      <c r="G67" s="4" t="n">
        <v>14.3888354186717</v>
      </c>
      <c r="H67" s="4" t="n">
        <v>34.9802371541502</v>
      </c>
    </row>
    <row r="68" customFormat="false" ht="15" hidden="false" customHeight="false" outlineLevel="0" collapsed="false">
      <c r="A68" s="4" t="n">
        <v>2001</v>
      </c>
      <c r="B68" s="4" t="s">
        <v>138</v>
      </c>
      <c r="C68" s="4" t="s">
        <v>133</v>
      </c>
      <c r="D68" s="4" t="s">
        <v>139</v>
      </c>
      <c r="E68" s="4" t="n">
        <v>14</v>
      </c>
      <c r="F68" s="4" t="s">
        <v>140</v>
      </c>
      <c r="G68" s="4" t="n">
        <v>15.303176130895</v>
      </c>
      <c r="H68" s="4" t="n">
        <v>35.1778656126482</v>
      </c>
    </row>
    <row r="69" customFormat="false" ht="15" hidden="false" customHeight="false" outlineLevel="0" collapsed="false">
      <c r="A69" s="4" t="n">
        <v>2001</v>
      </c>
      <c r="B69" s="4" t="s">
        <v>138</v>
      </c>
      <c r="C69" s="4" t="s">
        <v>133</v>
      </c>
      <c r="D69" s="4" t="s">
        <v>139</v>
      </c>
      <c r="E69" s="4" t="n">
        <v>14</v>
      </c>
      <c r="F69" s="4" t="s">
        <v>140</v>
      </c>
      <c r="G69" s="4" t="n">
        <v>16.5543792107795</v>
      </c>
      <c r="H69" s="4" t="n">
        <v>33.596837944664</v>
      </c>
    </row>
    <row r="70" customFormat="false" ht="15" hidden="false" customHeight="false" outlineLevel="0" collapsed="false">
      <c r="A70" s="4" t="n">
        <v>2001</v>
      </c>
      <c r="B70" s="4" t="s">
        <v>138</v>
      </c>
      <c r="C70" s="4" t="s">
        <v>133</v>
      </c>
      <c r="D70" s="4" t="s">
        <v>139</v>
      </c>
      <c r="E70" s="4" t="n">
        <v>14</v>
      </c>
      <c r="F70" s="4" t="s">
        <v>140</v>
      </c>
      <c r="G70" s="4" t="n">
        <v>10.9720885466795</v>
      </c>
      <c r="H70" s="4" t="n">
        <v>37.5494071146245</v>
      </c>
    </row>
    <row r="71" customFormat="false" ht="15" hidden="false" customHeight="false" outlineLevel="0" collapsed="false">
      <c r="A71" s="4" t="n">
        <v>2001</v>
      </c>
      <c r="B71" s="4" t="s">
        <v>138</v>
      </c>
      <c r="C71" s="4" t="s">
        <v>133</v>
      </c>
      <c r="D71" s="4" t="s">
        <v>139</v>
      </c>
      <c r="E71" s="4" t="n">
        <v>14</v>
      </c>
      <c r="F71" s="4" t="s">
        <v>140</v>
      </c>
      <c r="G71" s="4" t="n">
        <v>10.1058710298363</v>
      </c>
      <c r="H71" s="4" t="n">
        <v>41.1067193675889</v>
      </c>
    </row>
    <row r="72" customFormat="false" ht="15" hidden="false" customHeight="false" outlineLevel="0" collapsed="false">
      <c r="A72" s="4" t="n">
        <v>2001</v>
      </c>
      <c r="B72" s="4" t="s">
        <v>138</v>
      </c>
      <c r="C72" s="4" t="s">
        <v>133</v>
      </c>
      <c r="D72" s="4" t="s">
        <v>139</v>
      </c>
      <c r="E72" s="4" t="n">
        <v>14</v>
      </c>
      <c r="F72" s="4" t="s">
        <v>140</v>
      </c>
      <c r="G72" s="4" t="n">
        <v>8.90279114533205</v>
      </c>
      <c r="H72" s="4" t="n">
        <v>30.0395256916995</v>
      </c>
    </row>
    <row r="73" customFormat="false" ht="15" hidden="false" customHeight="false" outlineLevel="0" collapsed="false">
      <c r="A73" s="4" t="n">
        <v>2001</v>
      </c>
      <c r="B73" s="4" t="s">
        <v>138</v>
      </c>
      <c r="C73" s="4" t="s">
        <v>133</v>
      </c>
      <c r="D73" s="4" t="s">
        <v>139</v>
      </c>
      <c r="E73" s="4" t="n">
        <v>14</v>
      </c>
      <c r="F73" s="4" t="s">
        <v>140</v>
      </c>
      <c r="G73" s="4" t="n">
        <v>7.02598652550529</v>
      </c>
      <c r="H73" s="4" t="n">
        <v>49.2094861660079</v>
      </c>
    </row>
    <row r="74" customFormat="false" ht="15" hidden="false" customHeight="false" outlineLevel="0" collapsed="false">
      <c r="A74" s="4" t="n">
        <v>2001</v>
      </c>
      <c r="B74" s="4" t="s">
        <v>138</v>
      </c>
      <c r="C74" s="4" t="s">
        <v>133</v>
      </c>
      <c r="D74" s="4" t="s">
        <v>139</v>
      </c>
      <c r="E74" s="4" t="n">
        <v>14</v>
      </c>
      <c r="F74" s="4" t="s">
        <v>140</v>
      </c>
      <c r="G74" s="4" t="n">
        <v>8.46968238691049</v>
      </c>
      <c r="H74" s="4" t="n">
        <v>51.7786561264822</v>
      </c>
    </row>
    <row r="75" customFormat="false" ht="15" hidden="false" customHeight="false" outlineLevel="0" collapsed="false">
      <c r="A75" s="4" t="n">
        <v>2001</v>
      </c>
      <c r="B75" s="4" t="s">
        <v>138</v>
      </c>
      <c r="C75" s="4" t="s">
        <v>133</v>
      </c>
      <c r="D75" s="4" t="s">
        <v>139</v>
      </c>
      <c r="E75" s="4" t="n">
        <v>14</v>
      </c>
      <c r="F75" s="4" t="s">
        <v>140</v>
      </c>
      <c r="G75" s="4" t="n">
        <v>9.67276227141482</v>
      </c>
      <c r="H75" s="4" t="n">
        <v>57.5098814229249</v>
      </c>
    </row>
    <row r="76" customFormat="false" ht="15" hidden="false" customHeight="false" outlineLevel="0" collapsed="false">
      <c r="A76" s="4" t="n">
        <v>2001</v>
      </c>
      <c r="B76" s="4" t="s">
        <v>138</v>
      </c>
      <c r="C76" s="4" t="s">
        <v>133</v>
      </c>
      <c r="D76" s="4" t="s">
        <v>139</v>
      </c>
      <c r="E76" s="4" t="n">
        <v>14</v>
      </c>
      <c r="F76" s="4" t="s">
        <v>140</v>
      </c>
      <c r="G76" s="4" t="n">
        <v>12.1270452358036</v>
      </c>
      <c r="H76" s="4" t="n">
        <v>54.1501976284584</v>
      </c>
    </row>
    <row r="77" customFormat="false" ht="15" hidden="false" customHeight="false" outlineLevel="0" collapsed="false">
      <c r="A77" s="4" t="n">
        <v>2001</v>
      </c>
      <c r="B77" s="4" t="s">
        <v>138</v>
      </c>
      <c r="C77" s="4" t="s">
        <v>133</v>
      </c>
      <c r="D77" s="4" t="s">
        <v>139</v>
      </c>
      <c r="E77" s="4" t="n">
        <v>14</v>
      </c>
      <c r="F77" s="4" t="s">
        <v>140</v>
      </c>
      <c r="G77" s="4" t="n">
        <v>0.529355149181904</v>
      </c>
      <c r="H77" s="4" t="n">
        <v>97.6284584980237</v>
      </c>
    </row>
    <row r="78" customFormat="false" ht="15" hidden="false" customHeight="false" outlineLevel="0" collapsed="false">
      <c r="A78" s="4" t="n">
        <v>2001</v>
      </c>
      <c r="B78" s="4" t="s">
        <v>138</v>
      </c>
      <c r="C78" s="4" t="s">
        <v>133</v>
      </c>
      <c r="D78" s="4" t="s">
        <v>139</v>
      </c>
      <c r="E78" s="4" t="n">
        <v>14</v>
      </c>
      <c r="F78" s="4" t="s">
        <v>140</v>
      </c>
      <c r="G78" s="4" t="n">
        <v>0.625601539942252</v>
      </c>
      <c r="H78" s="4" t="n">
        <v>85.5731225296442</v>
      </c>
    </row>
    <row r="79" customFormat="false" ht="15" hidden="false" customHeight="false" outlineLevel="0" collapsed="false">
      <c r="A79" s="4" t="n">
        <v>2001</v>
      </c>
      <c r="B79" s="4" t="s">
        <v>138</v>
      </c>
      <c r="C79" s="4" t="s">
        <v>133</v>
      </c>
      <c r="D79" s="4" t="s">
        <v>139</v>
      </c>
      <c r="E79" s="4" t="n">
        <v>14</v>
      </c>
      <c r="F79" s="4" t="s">
        <v>140</v>
      </c>
      <c r="G79" s="4" t="n">
        <v>0.673724735322425</v>
      </c>
      <c r="H79" s="4" t="n">
        <v>81.8181818181818</v>
      </c>
    </row>
    <row r="80" customFormat="false" ht="15" hidden="false" customHeight="false" outlineLevel="0" collapsed="false">
      <c r="A80" s="4" t="n">
        <v>2001</v>
      </c>
      <c r="B80" s="4" t="s">
        <v>138</v>
      </c>
      <c r="C80" s="4" t="s">
        <v>133</v>
      </c>
      <c r="D80" s="4" t="s">
        <v>139</v>
      </c>
      <c r="E80" s="4" t="n">
        <v>14</v>
      </c>
      <c r="F80" s="4" t="s">
        <v>140</v>
      </c>
      <c r="G80" s="4" t="n">
        <v>1.01058710298363</v>
      </c>
      <c r="H80" s="4" t="n">
        <v>76.8774703557312</v>
      </c>
    </row>
    <row r="81" customFormat="false" ht="15" hidden="false" customHeight="false" outlineLevel="0" collapsed="false">
      <c r="A81" s="4" t="n">
        <v>2001</v>
      </c>
      <c r="B81" s="4" t="s">
        <v>138</v>
      </c>
      <c r="C81" s="4" t="s">
        <v>133</v>
      </c>
      <c r="D81" s="4" t="s">
        <v>139</v>
      </c>
      <c r="E81" s="4" t="n">
        <v>14</v>
      </c>
      <c r="F81" s="4" t="s">
        <v>140</v>
      </c>
      <c r="G81" s="4" t="n">
        <v>0.481231953801732</v>
      </c>
      <c r="H81" s="4" t="n">
        <v>74.5059288537549</v>
      </c>
    </row>
    <row r="82" customFormat="false" ht="15" hidden="false" customHeight="false" outlineLevel="0" collapsed="false">
      <c r="A82" s="4" t="n">
        <v>2001</v>
      </c>
      <c r="B82" s="4" t="s">
        <v>138</v>
      </c>
      <c r="C82" s="4" t="s">
        <v>133</v>
      </c>
      <c r="D82" s="4" t="s">
        <v>139</v>
      </c>
      <c r="E82" s="4" t="n">
        <v>14</v>
      </c>
      <c r="F82" s="4" t="s">
        <v>140</v>
      </c>
      <c r="G82" s="4" t="n">
        <v>1.15495668912415</v>
      </c>
      <c r="H82" s="4" t="n">
        <v>66.0079051383399</v>
      </c>
    </row>
    <row r="83" customFormat="false" ht="15" hidden="false" customHeight="false" outlineLevel="0" collapsed="false">
      <c r="A83" s="4" t="n">
        <v>2001</v>
      </c>
      <c r="B83" s="4" t="s">
        <v>138</v>
      </c>
      <c r="C83" s="4" t="s">
        <v>133</v>
      </c>
      <c r="D83" s="4" t="s">
        <v>139</v>
      </c>
      <c r="E83" s="4" t="n">
        <v>14</v>
      </c>
      <c r="F83" s="4" t="s">
        <v>140</v>
      </c>
      <c r="G83" s="4" t="n">
        <v>4.33108758421559</v>
      </c>
      <c r="H83" s="4" t="n">
        <v>83.399209486166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Q19" activeCellId="1" sqref="J2:J42 Q19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3.28"/>
    <col collapsed="false" customWidth="true" hidden="false" outlineLevel="0" max="4" min="4" style="2" width="9.43"/>
    <col collapsed="false" customWidth="true" hidden="false" outlineLevel="0" max="6" min="5" style="2" width="8.85"/>
    <col collapsed="false" customWidth="true" hidden="false" outlineLevel="0" max="7" min="7" style="2" width="25"/>
    <col collapsed="false" customWidth="true" hidden="false" outlineLevel="0" max="8" min="8" style="2" width="17.71"/>
    <col collapsed="false" customWidth="true" hidden="false" outlineLevel="0" max="9" min="9" style="2" width="20.85"/>
    <col collapsed="false" customWidth="true" hidden="false" outlineLevel="0" max="10" min="10" style="2" width="8.85"/>
    <col collapsed="false" customWidth="true" hidden="false" outlineLevel="0" max="11" min="11" style="2" width="12.71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49</v>
      </c>
      <c r="D1" s="4" t="s">
        <v>52</v>
      </c>
      <c r="E1" s="3" t="s">
        <v>68</v>
      </c>
      <c r="F1" s="5" t="s">
        <v>141</v>
      </c>
      <c r="G1" s="5" t="s">
        <v>142</v>
      </c>
      <c r="H1" s="5" t="s">
        <v>143</v>
      </c>
      <c r="I1" s="5" t="s">
        <v>144</v>
      </c>
      <c r="J1" s="5" t="s">
        <v>145</v>
      </c>
      <c r="K1" s="3" t="s">
        <v>63</v>
      </c>
      <c r="L1" s="4" t="s">
        <v>108</v>
      </c>
    </row>
    <row r="2" customFormat="false" ht="15" hidden="false" customHeight="false" outlineLevel="0" collapsed="false">
      <c r="A2" s="4" t="n">
        <v>1993</v>
      </c>
      <c r="B2" s="4" t="s">
        <v>146</v>
      </c>
      <c r="C2" s="4" t="s">
        <v>147</v>
      </c>
      <c r="D2" s="4" t="s">
        <v>110</v>
      </c>
      <c r="E2" s="4"/>
      <c r="F2" s="4" t="n">
        <v>61.5</v>
      </c>
      <c r="G2" s="4" t="n">
        <v>37.36005</v>
      </c>
      <c r="H2" s="4" t="n">
        <v>0</v>
      </c>
      <c r="I2" s="4" t="n">
        <f aca="false">H2/G2</f>
        <v>0</v>
      </c>
      <c r="J2" s="4" t="n">
        <v>1</v>
      </c>
      <c r="K2" s="4" t="s">
        <v>148</v>
      </c>
      <c r="L2" s="4" t="s">
        <v>127</v>
      </c>
    </row>
    <row r="3" customFormat="false" ht="15" hidden="false" customHeight="false" outlineLevel="0" collapsed="false">
      <c r="A3" s="4" t="n">
        <v>1993</v>
      </c>
      <c r="B3" s="4" t="s">
        <v>146</v>
      </c>
      <c r="C3" s="4" t="s">
        <v>147</v>
      </c>
      <c r="D3" s="4" t="s">
        <v>110</v>
      </c>
      <c r="E3" s="4"/>
      <c r="F3" s="4" t="n">
        <v>61.5</v>
      </c>
      <c r="G3" s="4" t="n">
        <v>37.36005</v>
      </c>
      <c r="H3" s="4" t="n">
        <v>0</v>
      </c>
      <c r="I3" s="4" t="n">
        <f aca="false">H3/G3</f>
        <v>0</v>
      </c>
      <c r="J3" s="4" t="n">
        <v>1</v>
      </c>
      <c r="K3" s="4" t="s">
        <v>148</v>
      </c>
      <c r="L3" s="4" t="s">
        <v>127</v>
      </c>
    </row>
    <row r="4" customFormat="false" ht="15" hidden="false" customHeight="false" outlineLevel="0" collapsed="false">
      <c r="A4" s="4" t="n">
        <v>1993</v>
      </c>
      <c r="B4" s="4" t="s">
        <v>146</v>
      </c>
      <c r="C4" s="4" t="s">
        <v>147</v>
      </c>
      <c r="D4" s="4" t="s">
        <v>110</v>
      </c>
      <c r="E4" s="4"/>
      <c r="F4" s="4" t="n">
        <v>61.5</v>
      </c>
      <c r="G4" s="4" t="n">
        <v>37.36005</v>
      </c>
      <c r="H4" s="4" t="n">
        <v>0</v>
      </c>
      <c r="I4" s="4" t="n">
        <f aca="false">H4/G4</f>
        <v>0</v>
      </c>
      <c r="J4" s="4" t="n">
        <v>1</v>
      </c>
      <c r="K4" s="4" t="s">
        <v>148</v>
      </c>
      <c r="L4" s="4" t="s">
        <v>127</v>
      </c>
    </row>
    <row r="5" customFormat="false" ht="15" hidden="false" customHeight="false" outlineLevel="0" collapsed="false">
      <c r="A5" s="4" t="n">
        <v>1993</v>
      </c>
      <c r="B5" s="4" t="s">
        <v>146</v>
      </c>
      <c r="C5" s="4" t="s">
        <v>147</v>
      </c>
      <c r="D5" s="4" t="s">
        <v>110</v>
      </c>
      <c r="E5" s="4"/>
      <c r="F5" s="4" t="n">
        <v>61.5</v>
      </c>
      <c r="G5" s="4" t="n">
        <v>37.36005</v>
      </c>
      <c r="H5" s="4" t="n">
        <v>5</v>
      </c>
      <c r="I5" s="4" t="n">
        <f aca="false">H5/G5</f>
        <v>0.13383279733298</v>
      </c>
      <c r="J5" s="4" t="n">
        <v>1</v>
      </c>
      <c r="K5" s="4" t="s">
        <v>148</v>
      </c>
      <c r="L5" s="4" t="s">
        <v>127</v>
      </c>
    </row>
    <row r="6" customFormat="false" ht="15" hidden="false" customHeight="false" outlineLevel="0" collapsed="false">
      <c r="A6" s="4" t="n">
        <v>1993</v>
      </c>
      <c r="B6" s="4" t="s">
        <v>146</v>
      </c>
      <c r="C6" s="4" t="s">
        <v>147</v>
      </c>
      <c r="D6" s="4" t="s">
        <v>110</v>
      </c>
      <c r="E6" s="4"/>
      <c r="F6" s="4" t="n">
        <v>61.5</v>
      </c>
      <c r="G6" s="4" t="n">
        <v>37.36005</v>
      </c>
      <c r="H6" s="4" t="n">
        <v>5</v>
      </c>
      <c r="I6" s="4" t="n">
        <f aca="false">H6/G6</f>
        <v>0.13383279733298</v>
      </c>
      <c r="J6" s="4" t="n">
        <v>1</v>
      </c>
      <c r="K6" s="4" t="s">
        <v>148</v>
      </c>
      <c r="L6" s="4" t="s">
        <v>127</v>
      </c>
    </row>
    <row r="7" customFormat="false" ht="15" hidden="false" customHeight="false" outlineLevel="0" collapsed="false">
      <c r="A7" s="4" t="n">
        <v>1993</v>
      </c>
      <c r="B7" s="4" t="s">
        <v>146</v>
      </c>
      <c r="C7" s="4" t="s">
        <v>147</v>
      </c>
      <c r="D7" s="4" t="s">
        <v>110</v>
      </c>
      <c r="E7" s="4"/>
      <c r="F7" s="4" t="n">
        <v>61.5</v>
      </c>
      <c r="G7" s="4" t="n">
        <v>37.36005</v>
      </c>
      <c r="H7" s="4" t="n">
        <v>5</v>
      </c>
      <c r="I7" s="4" t="n">
        <f aca="false">H7/G7</f>
        <v>0.13383279733298</v>
      </c>
      <c r="J7" s="4" t="n">
        <v>0.892</v>
      </c>
      <c r="K7" s="4" t="s">
        <v>148</v>
      </c>
      <c r="L7" s="4" t="s">
        <v>127</v>
      </c>
    </row>
    <row r="8" customFormat="false" ht="15" hidden="false" customHeight="false" outlineLevel="0" collapsed="false">
      <c r="A8" s="4" t="n">
        <v>1993</v>
      </c>
      <c r="B8" s="4" t="s">
        <v>146</v>
      </c>
      <c r="C8" s="4" t="s">
        <v>147</v>
      </c>
      <c r="D8" s="4" t="s">
        <v>110</v>
      </c>
      <c r="E8" s="4"/>
      <c r="F8" s="4" t="n">
        <v>61.5</v>
      </c>
      <c r="G8" s="4" t="n">
        <v>37.36005</v>
      </c>
      <c r="H8" s="4" t="n">
        <v>10</v>
      </c>
      <c r="I8" s="4" t="n">
        <f aca="false">H8/G8</f>
        <v>0.26766559466596</v>
      </c>
      <c r="J8" s="4" t="n">
        <v>1</v>
      </c>
      <c r="K8" s="4" t="s">
        <v>148</v>
      </c>
      <c r="L8" s="4" t="s">
        <v>127</v>
      </c>
    </row>
    <row r="9" customFormat="false" ht="15" hidden="false" customHeight="false" outlineLevel="0" collapsed="false">
      <c r="A9" s="4" t="n">
        <v>1993</v>
      </c>
      <c r="B9" s="4" t="s">
        <v>146</v>
      </c>
      <c r="C9" s="4" t="s">
        <v>147</v>
      </c>
      <c r="D9" s="4" t="s">
        <v>110</v>
      </c>
      <c r="E9" s="4"/>
      <c r="F9" s="4" t="n">
        <v>61.5</v>
      </c>
      <c r="G9" s="4" t="n">
        <v>37.36005</v>
      </c>
      <c r="H9" s="4" t="n">
        <v>10</v>
      </c>
      <c r="I9" s="4" t="n">
        <f aca="false">H9/G9</f>
        <v>0.26766559466596</v>
      </c>
      <c r="J9" s="4" t="n">
        <v>1</v>
      </c>
      <c r="K9" s="4" t="s">
        <v>148</v>
      </c>
      <c r="L9" s="4" t="s">
        <v>127</v>
      </c>
    </row>
    <row r="10" customFormat="false" ht="15" hidden="false" customHeight="false" outlineLevel="0" collapsed="false">
      <c r="A10" s="4" t="n">
        <v>1993</v>
      </c>
      <c r="B10" s="4" t="s">
        <v>146</v>
      </c>
      <c r="C10" s="4" t="s">
        <v>147</v>
      </c>
      <c r="D10" s="4" t="s">
        <v>110</v>
      </c>
      <c r="E10" s="4"/>
      <c r="F10" s="4" t="n">
        <v>61.5</v>
      </c>
      <c r="G10" s="4" t="n">
        <v>37.36005</v>
      </c>
      <c r="H10" s="4" t="n">
        <v>10</v>
      </c>
      <c r="I10" s="4" t="n">
        <f aca="false">H10/G10</f>
        <v>0.26766559466596</v>
      </c>
      <c r="J10" s="4" t="n">
        <v>0.944</v>
      </c>
      <c r="K10" s="4" t="s">
        <v>148</v>
      </c>
      <c r="L10" s="4" t="s">
        <v>127</v>
      </c>
    </row>
    <row r="11" customFormat="false" ht="15" hidden="false" customHeight="false" outlineLevel="0" collapsed="false">
      <c r="A11" s="4" t="n">
        <v>1993</v>
      </c>
      <c r="B11" s="4" t="s">
        <v>146</v>
      </c>
      <c r="C11" s="4" t="s">
        <v>147</v>
      </c>
      <c r="D11" s="4" t="s">
        <v>110</v>
      </c>
      <c r="E11" s="4"/>
      <c r="F11" s="4" t="n">
        <v>61.5</v>
      </c>
      <c r="G11" s="4" t="n">
        <v>37.36005</v>
      </c>
      <c r="H11" s="4" t="n">
        <v>15</v>
      </c>
      <c r="I11" s="4" t="n">
        <f aca="false">H11/G11</f>
        <v>0.40149839199894</v>
      </c>
      <c r="J11" s="4" t="n">
        <v>0.948</v>
      </c>
      <c r="K11" s="4" t="s">
        <v>148</v>
      </c>
      <c r="L11" s="4" t="s">
        <v>127</v>
      </c>
    </row>
    <row r="12" customFormat="false" ht="15" hidden="false" customHeight="false" outlineLevel="0" collapsed="false">
      <c r="A12" s="4" t="n">
        <v>1993</v>
      </c>
      <c r="B12" s="4" t="s">
        <v>146</v>
      </c>
      <c r="C12" s="4" t="s">
        <v>147</v>
      </c>
      <c r="D12" s="4" t="s">
        <v>110</v>
      </c>
      <c r="E12" s="4"/>
      <c r="F12" s="4" t="n">
        <v>61.5</v>
      </c>
      <c r="G12" s="4" t="n">
        <v>37.36005</v>
      </c>
      <c r="H12" s="4" t="n">
        <v>15</v>
      </c>
      <c r="I12" s="4" t="n">
        <f aca="false">H12/G12</f>
        <v>0.40149839199894</v>
      </c>
      <c r="J12" s="4" t="n">
        <v>0.922</v>
      </c>
      <c r="K12" s="4" t="s">
        <v>148</v>
      </c>
      <c r="L12" s="4" t="s">
        <v>127</v>
      </c>
    </row>
    <row r="13" customFormat="false" ht="15" hidden="false" customHeight="false" outlineLevel="0" collapsed="false">
      <c r="A13" s="4" t="n">
        <v>1993</v>
      </c>
      <c r="B13" s="4" t="s">
        <v>146</v>
      </c>
      <c r="C13" s="4" t="s">
        <v>147</v>
      </c>
      <c r="D13" s="4" t="s">
        <v>110</v>
      </c>
      <c r="E13" s="4"/>
      <c r="F13" s="4" t="n">
        <v>61.5</v>
      </c>
      <c r="G13" s="4" t="n">
        <v>37.36005</v>
      </c>
      <c r="H13" s="4" t="n">
        <v>15</v>
      </c>
      <c r="I13" s="4" t="n">
        <f aca="false">H13/G13</f>
        <v>0.40149839199894</v>
      </c>
      <c r="J13" s="4" t="n">
        <v>0.862</v>
      </c>
      <c r="K13" s="4" t="s">
        <v>148</v>
      </c>
      <c r="L13" s="4" t="s">
        <v>127</v>
      </c>
    </row>
    <row r="14" customFormat="false" ht="15" hidden="false" customHeight="false" outlineLevel="0" collapsed="false">
      <c r="A14" s="4" t="n">
        <v>1993</v>
      </c>
      <c r="B14" s="4" t="s">
        <v>146</v>
      </c>
      <c r="C14" s="4" t="s">
        <v>147</v>
      </c>
      <c r="D14" s="4" t="s">
        <v>110</v>
      </c>
      <c r="E14" s="4"/>
      <c r="F14" s="4" t="n">
        <v>61.5</v>
      </c>
      <c r="G14" s="4" t="n">
        <v>37.36005</v>
      </c>
      <c r="H14" s="4" t="n">
        <v>20</v>
      </c>
      <c r="I14" s="4" t="n">
        <f aca="false">H14/G14</f>
        <v>0.53533118933192</v>
      </c>
      <c r="J14" s="4" t="n">
        <v>1</v>
      </c>
      <c r="K14" s="4" t="s">
        <v>148</v>
      </c>
      <c r="L14" s="4" t="s">
        <v>127</v>
      </c>
    </row>
    <row r="15" customFormat="false" ht="15" hidden="false" customHeight="false" outlineLevel="0" collapsed="false">
      <c r="A15" s="4" t="n">
        <v>1993</v>
      </c>
      <c r="B15" s="4" t="s">
        <v>146</v>
      </c>
      <c r="C15" s="4" t="s">
        <v>147</v>
      </c>
      <c r="D15" s="4" t="s">
        <v>110</v>
      </c>
      <c r="E15" s="4"/>
      <c r="F15" s="4" t="n">
        <v>61.5</v>
      </c>
      <c r="G15" s="4" t="n">
        <v>37.36005</v>
      </c>
      <c r="H15" s="4" t="n">
        <v>20</v>
      </c>
      <c r="I15" s="4" t="n">
        <f aca="false">H15/G15</f>
        <v>0.53533118933192</v>
      </c>
      <c r="J15" s="4" t="n">
        <v>0.862</v>
      </c>
      <c r="K15" s="4" t="s">
        <v>148</v>
      </c>
      <c r="L15" s="4" t="s">
        <v>127</v>
      </c>
    </row>
    <row r="16" customFormat="false" ht="15" hidden="false" customHeight="false" outlineLevel="0" collapsed="false">
      <c r="A16" s="4" t="n">
        <v>1993</v>
      </c>
      <c r="B16" s="4" t="s">
        <v>146</v>
      </c>
      <c r="C16" s="4" t="s">
        <v>147</v>
      </c>
      <c r="D16" s="4" t="s">
        <v>110</v>
      </c>
      <c r="E16" s="4"/>
      <c r="F16" s="4" t="n">
        <v>61.5</v>
      </c>
      <c r="G16" s="4" t="n">
        <v>37.36005</v>
      </c>
      <c r="H16" s="4" t="n">
        <v>20</v>
      </c>
      <c r="I16" s="4" t="n">
        <f aca="false">H16/G16</f>
        <v>0.53533118933192</v>
      </c>
      <c r="J16" s="4" t="n">
        <v>0.599</v>
      </c>
      <c r="K16" s="4" t="s">
        <v>148</v>
      </c>
      <c r="L16" s="4" t="s">
        <v>127</v>
      </c>
    </row>
    <row r="17" customFormat="false" ht="15" hidden="false" customHeight="false" outlineLevel="0" collapsed="false">
      <c r="A17" s="4" t="n">
        <v>1993</v>
      </c>
      <c r="B17" s="4" t="s">
        <v>146</v>
      </c>
      <c r="C17" s="4" t="s">
        <v>147</v>
      </c>
      <c r="D17" s="4" t="s">
        <v>110</v>
      </c>
      <c r="E17" s="4"/>
      <c r="F17" s="4" t="n">
        <v>61.5</v>
      </c>
      <c r="G17" s="4" t="n">
        <v>37.36005</v>
      </c>
      <c r="H17" s="4" t="n">
        <v>25</v>
      </c>
      <c r="I17" s="4" t="n">
        <f aca="false">H17/G17</f>
        <v>0.6691639866649</v>
      </c>
      <c r="J17" s="4" t="n">
        <v>0.941</v>
      </c>
      <c r="K17" s="4" t="s">
        <v>148</v>
      </c>
      <c r="L17" s="4" t="s">
        <v>127</v>
      </c>
    </row>
    <row r="18" customFormat="false" ht="15" hidden="false" customHeight="false" outlineLevel="0" collapsed="false">
      <c r="A18" s="4" t="n">
        <v>1993</v>
      </c>
      <c r="B18" s="4" t="s">
        <v>146</v>
      </c>
      <c r="C18" s="4" t="s">
        <v>147</v>
      </c>
      <c r="D18" s="4" t="s">
        <v>110</v>
      </c>
      <c r="E18" s="4"/>
      <c r="F18" s="4" t="n">
        <v>61.5</v>
      </c>
      <c r="G18" s="4" t="n">
        <v>37.36005</v>
      </c>
      <c r="H18" s="4" t="n">
        <v>25</v>
      </c>
      <c r="I18" s="4" t="n">
        <f aca="false">H18/G18</f>
        <v>0.6691639866649</v>
      </c>
      <c r="J18" s="4" t="n">
        <v>0.677</v>
      </c>
      <c r="K18" s="4" t="s">
        <v>148</v>
      </c>
      <c r="L18" s="4" t="s">
        <v>127</v>
      </c>
    </row>
    <row r="19" customFormat="false" ht="15" hidden="false" customHeight="false" outlineLevel="0" collapsed="false">
      <c r="A19" s="4" t="n">
        <v>1993</v>
      </c>
      <c r="B19" s="4" t="s">
        <v>146</v>
      </c>
      <c r="C19" s="4" t="s">
        <v>147</v>
      </c>
      <c r="D19" s="4" t="s">
        <v>110</v>
      </c>
      <c r="E19" s="4"/>
      <c r="F19" s="4" t="n">
        <v>61.5</v>
      </c>
      <c r="G19" s="4" t="n">
        <v>37.36005</v>
      </c>
      <c r="H19" s="4" t="n">
        <v>25</v>
      </c>
      <c r="I19" s="4" t="n">
        <f aca="false">H19/G19</f>
        <v>0.6691639866649</v>
      </c>
      <c r="J19" s="4" t="n">
        <v>0.32</v>
      </c>
      <c r="K19" s="4" t="s">
        <v>148</v>
      </c>
      <c r="L19" s="4" t="s">
        <v>127</v>
      </c>
    </row>
    <row r="20" customFormat="false" ht="15" hidden="false" customHeight="false" outlineLevel="0" collapsed="false">
      <c r="A20" s="4" t="n">
        <v>1993</v>
      </c>
      <c r="B20" s="4" t="s">
        <v>146</v>
      </c>
      <c r="C20" s="4" t="s">
        <v>147</v>
      </c>
      <c r="D20" s="4" t="s">
        <v>110</v>
      </c>
      <c r="E20" s="4"/>
      <c r="F20" s="4" t="n">
        <v>61.5</v>
      </c>
      <c r="G20" s="4" t="n">
        <v>37.36005</v>
      </c>
      <c r="H20" s="4" t="n">
        <v>30</v>
      </c>
      <c r="I20" s="4" t="n">
        <f aca="false">H20/G20</f>
        <v>0.80299678399788</v>
      </c>
      <c r="J20" s="4" t="n">
        <v>0.941</v>
      </c>
      <c r="K20" s="4" t="s">
        <v>148</v>
      </c>
      <c r="L20" s="4" t="s">
        <v>127</v>
      </c>
    </row>
    <row r="21" customFormat="false" ht="15" hidden="false" customHeight="false" outlineLevel="0" collapsed="false">
      <c r="A21" s="4" t="n">
        <v>1993</v>
      </c>
      <c r="B21" s="4" t="s">
        <v>146</v>
      </c>
      <c r="C21" s="4" t="s">
        <v>147</v>
      </c>
      <c r="D21" s="4" t="s">
        <v>110</v>
      </c>
      <c r="E21" s="4"/>
      <c r="F21" s="4" t="n">
        <v>61.5</v>
      </c>
      <c r="G21" s="4" t="n">
        <v>37.36005</v>
      </c>
      <c r="H21" s="4" t="n">
        <v>30</v>
      </c>
      <c r="I21" s="4" t="n">
        <f aca="false">H21/G21</f>
        <v>0.80299678399788</v>
      </c>
      <c r="J21" s="4" t="n">
        <v>0.654</v>
      </c>
      <c r="K21" s="4" t="s">
        <v>148</v>
      </c>
      <c r="L21" s="4" t="s">
        <v>127</v>
      </c>
    </row>
    <row r="22" customFormat="false" ht="15" hidden="false" customHeight="false" outlineLevel="0" collapsed="false">
      <c r="A22" s="4" t="n">
        <v>1993</v>
      </c>
      <c r="B22" s="4" t="s">
        <v>146</v>
      </c>
      <c r="C22" s="4" t="s">
        <v>147</v>
      </c>
      <c r="D22" s="4" t="s">
        <v>110</v>
      </c>
      <c r="E22" s="4"/>
      <c r="F22" s="4" t="n">
        <v>61.5</v>
      </c>
      <c r="G22" s="4" t="n">
        <v>37.36005</v>
      </c>
      <c r="H22" s="4" t="n">
        <v>30</v>
      </c>
      <c r="I22" s="4" t="n">
        <f aca="false">H22/G22</f>
        <v>0.80299678399788</v>
      </c>
      <c r="J22" s="4" t="n">
        <v>0.193</v>
      </c>
      <c r="K22" s="4" t="s">
        <v>148</v>
      </c>
      <c r="L22" s="4" t="s">
        <v>127</v>
      </c>
    </row>
    <row r="23" customFormat="false" ht="15" hidden="false" customHeight="false" outlineLevel="0" collapsed="false">
      <c r="A23" s="4" t="n">
        <v>1993</v>
      </c>
      <c r="B23" s="4" t="s">
        <v>146</v>
      </c>
      <c r="C23" s="4" t="s">
        <v>147</v>
      </c>
      <c r="D23" s="4" t="s">
        <v>110</v>
      </c>
      <c r="E23" s="4"/>
      <c r="F23" s="4" t="n">
        <v>61.5</v>
      </c>
      <c r="G23" s="4" t="n">
        <v>37.36005</v>
      </c>
      <c r="H23" s="4" t="n">
        <v>35</v>
      </c>
      <c r="I23" s="4" t="n">
        <f aca="false">H23/G23</f>
        <v>0.93682958133086</v>
      </c>
      <c r="J23" s="4" t="n">
        <v>0.918</v>
      </c>
      <c r="K23" s="4" t="s">
        <v>148</v>
      </c>
      <c r="L23" s="4" t="s">
        <v>127</v>
      </c>
    </row>
    <row r="24" customFormat="false" ht="15" hidden="false" customHeight="false" outlineLevel="0" collapsed="false">
      <c r="A24" s="4" t="n">
        <v>1993</v>
      </c>
      <c r="B24" s="4" t="s">
        <v>146</v>
      </c>
      <c r="C24" s="4" t="s">
        <v>147</v>
      </c>
      <c r="D24" s="4" t="s">
        <v>110</v>
      </c>
      <c r="E24" s="4"/>
      <c r="F24" s="4" t="n">
        <v>61.5</v>
      </c>
      <c r="G24" s="4" t="n">
        <v>37.36005</v>
      </c>
      <c r="H24" s="4" t="n">
        <v>35</v>
      </c>
      <c r="I24" s="4" t="n">
        <f aca="false">H24/G24</f>
        <v>0.93682958133086</v>
      </c>
      <c r="J24" s="4" t="n">
        <v>0.654</v>
      </c>
      <c r="K24" s="4" t="s">
        <v>148</v>
      </c>
      <c r="L24" s="4" t="s">
        <v>127</v>
      </c>
    </row>
    <row r="25" customFormat="false" ht="15" hidden="false" customHeight="false" outlineLevel="0" collapsed="false">
      <c r="A25" s="4" t="n">
        <v>1993</v>
      </c>
      <c r="B25" s="4" t="s">
        <v>146</v>
      </c>
      <c r="C25" s="4" t="s">
        <v>147</v>
      </c>
      <c r="D25" s="4" t="s">
        <v>110</v>
      </c>
      <c r="E25" s="4"/>
      <c r="F25" s="4" t="n">
        <v>61.5</v>
      </c>
      <c r="G25" s="4" t="n">
        <v>37.36005</v>
      </c>
      <c r="H25" s="4" t="n">
        <v>35</v>
      </c>
      <c r="I25" s="4" t="n">
        <f aca="false">H25/G25</f>
        <v>0.93682958133086</v>
      </c>
      <c r="J25" s="4" t="n">
        <v>0.26</v>
      </c>
      <c r="K25" s="4" t="s">
        <v>148</v>
      </c>
      <c r="L25" s="4" t="s">
        <v>127</v>
      </c>
    </row>
    <row r="26" customFormat="false" ht="15" hidden="false" customHeight="false" outlineLevel="0" collapsed="false">
      <c r="A26" s="4" t="n">
        <v>1993</v>
      </c>
      <c r="B26" s="4" t="s">
        <v>146</v>
      </c>
      <c r="C26" s="4" t="s">
        <v>147</v>
      </c>
      <c r="D26" s="4" t="s">
        <v>110</v>
      </c>
      <c r="E26" s="4"/>
      <c r="F26" s="4" t="n">
        <v>61.5</v>
      </c>
      <c r="G26" s="4" t="n">
        <v>37.36005</v>
      </c>
      <c r="H26" s="4" t="n">
        <v>40</v>
      </c>
      <c r="I26" s="4" t="n">
        <f aca="false">H26/G26</f>
        <v>1.07066237866384</v>
      </c>
      <c r="J26" s="4" t="n">
        <v>0.933</v>
      </c>
      <c r="K26" s="4" t="s">
        <v>148</v>
      </c>
      <c r="L26" s="4" t="s">
        <v>127</v>
      </c>
    </row>
    <row r="27" customFormat="false" ht="15" hidden="false" customHeight="false" outlineLevel="0" collapsed="false">
      <c r="A27" s="4" t="n">
        <v>1993</v>
      </c>
      <c r="B27" s="4" t="s">
        <v>146</v>
      </c>
      <c r="C27" s="4" t="s">
        <v>147</v>
      </c>
      <c r="D27" s="4" t="s">
        <v>110</v>
      </c>
      <c r="E27" s="4"/>
      <c r="F27" s="4" t="n">
        <v>61.5</v>
      </c>
      <c r="G27" s="4" t="n">
        <v>37.36005</v>
      </c>
      <c r="H27" s="4" t="n">
        <v>40</v>
      </c>
      <c r="I27" s="4" t="n">
        <f aca="false">H27/G27</f>
        <v>1.07066237866384</v>
      </c>
      <c r="J27" s="4" t="n">
        <v>0.595</v>
      </c>
      <c r="K27" s="4" t="s">
        <v>148</v>
      </c>
      <c r="L27" s="4" t="s">
        <v>127</v>
      </c>
    </row>
    <row r="28" customFormat="false" ht="15" hidden="false" customHeight="false" outlineLevel="0" collapsed="false">
      <c r="A28" s="4" t="n">
        <v>1993</v>
      </c>
      <c r="B28" s="4" t="s">
        <v>146</v>
      </c>
      <c r="C28" s="4" t="s">
        <v>147</v>
      </c>
      <c r="D28" s="4" t="s">
        <v>110</v>
      </c>
      <c r="E28" s="4"/>
      <c r="F28" s="4" t="n">
        <v>61.5</v>
      </c>
      <c r="G28" s="4" t="n">
        <v>37.36005</v>
      </c>
      <c r="H28" s="4" t="n">
        <v>40</v>
      </c>
      <c r="I28" s="4" t="n">
        <f aca="false">H28/G28</f>
        <v>1.07066237866384</v>
      </c>
      <c r="J28" s="4" t="n">
        <v>0.1</v>
      </c>
      <c r="K28" s="4" t="s">
        <v>148</v>
      </c>
      <c r="L28" s="4" t="s">
        <v>127</v>
      </c>
    </row>
    <row r="29" customFormat="false" ht="15" hidden="false" customHeight="false" outlineLevel="0" collapsed="false">
      <c r="A29" s="4" t="n">
        <v>1993</v>
      </c>
      <c r="B29" s="4" t="s">
        <v>146</v>
      </c>
      <c r="C29" s="4" t="s">
        <v>147</v>
      </c>
      <c r="D29" s="4" t="s">
        <v>110</v>
      </c>
      <c r="E29" s="4"/>
      <c r="F29" s="4" t="n">
        <v>98</v>
      </c>
      <c r="G29" s="4" t="n">
        <v>47.3501</v>
      </c>
      <c r="H29" s="4" t="n">
        <v>0</v>
      </c>
      <c r="I29" s="4" t="n">
        <f aca="false">H29/G29</f>
        <v>0</v>
      </c>
      <c r="J29" s="4" t="n">
        <v>1</v>
      </c>
      <c r="K29" s="4" t="s">
        <v>148</v>
      </c>
      <c r="L29" s="4" t="s">
        <v>127</v>
      </c>
    </row>
    <row r="30" customFormat="false" ht="15" hidden="false" customHeight="false" outlineLevel="0" collapsed="false">
      <c r="A30" s="4" t="n">
        <v>1993</v>
      </c>
      <c r="B30" s="4" t="s">
        <v>146</v>
      </c>
      <c r="C30" s="4" t="s">
        <v>147</v>
      </c>
      <c r="D30" s="4" t="s">
        <v>110</v>
      </c>
      <c r="E30" s="4"/>
      <c r="F30" s="4" t="n">
        <v>98</v>
      </c>
      <c r="G30" s="4" t="n">
        <v>47.3501</v>
      </c>
      <c r="H30" s="4" t="n">
        <v>0</v>
      </c>
      <c r="I30" s="4" t="n">
        <f aca="false">H30/G30</f>
        <v>0</v>
      </c>
      <c r="J30" s="4" t="n">
        <v>1</v>
      </c>
      <c r="K30" s="4" t="s">
        <v>148</v>
      </c>
      <c r="L30" s="4" t="s">
        <v>127</v>
      </c>
    </row>
    <row r="31" customFormat="false" ht="15" hidden="false" customHeight="false" outlineLevel="0" collapsed="false">
      <c r="A31" s="4" t="n">
        <v>1993</v>
      </c>
      <c r="B31" s="4" t="s">
        <v>146</v>
      </c>
      <c r="C31" s="4" t="s">
        <v>147</v>
      </c>
      <c r="D31" s="4" t="s">
        <v>110</v>
      </c>
      <c r="E31" s="4"/>
      <c r="F31" s="4" t="n">
        <v>98</v>
      </c>
      <c r="G31" s="4" t="n">
        <v>47.3501</v>
      </c>
      <c r="H31" s="4" t="n">
        <v>0</v>
      </c>
      <c r="I31" s="4" t="n">
        <f aca="false">H31/G31</f>
        <v>0</v>
      </c>
      <c r="J31" s="4" t="n">
        <v>1</v>
      </c>
      <c r="K31" s="4" t="s">
        <v>148</v>
      </c>
      <c r="L31" s="4" t="s">
        <v>127</v>
      </c>
    </row>
    <row r="32" customFormat="false" ht="15" hidden="false" customHeight="false" outlineLevel="0" collapsed="false">
      <c r="A32" s="4" t="n">
        <v>1993</v>
      </c>
      <c r="B32" s="4" t="s">
        <v>146</v>
      </c>
      <c r="C32" s="4" t="s">
        <v>147</v>
      </c>
      <c r="D32" s="4" t="s">
        <v>110</v>
      </c>
      <c r="E32" s="4"/>
      <c r="F32" s="4" t="n">
        <v>98</v>
      </c>
      <c r="G32" s="4" t="n">
        <v>47.3501</v>
      </c>
      <c r="H32" s="4" t="n">
        <v>5</v>
      </c>
      <c r="I32" s="4" t="n">
        <f aca="false">H32/G32</f>
        <v>0.105596397895675</v>
      </c>
      <c r="J32" s="4" t="n">
        <v>1</v>
      </c>
      <c r="K32" s="4" t="s">
        <v>148</v>
      </c>
      <c r="L32" s="4" t="s">
        <v>127</v>
      </c>
    </row>
    <row r="33" customFormat="false" ht="15" hidden="false" customHeight="false" outlineLevel="0" collapsed="false">
      <c r="A33" s="4" t="n">
        <v>1993</v>
      </c>
      <c r="B33" s="4" t="s">
        <v>146</v>
      </c>
      <c r="C33" s="4" t="s">
        <v>147</v>
      </c>
      <c r="D33" s="4" t="s">
        <v>110</v>
      </c>
      <c r="E33" s="4"/>
      <c r="F33" s="4" t="n">
        <v>98</v>
      </c>
      <c r="G33" s="4" t="n">
        <v>47.3501</v>
      </c>
      <c r="H33" s="4" t="n">
        <v>5</v>
      </c>
      <c r="I33" s="4" t="n">
        <f aca="false">H33/G33</f>
        <v>0.105596397895675</v>
      </c>
      <c r="J33" s="4" t="n">
        <v>1</v>
      </c>
      <c r="K33" s="4" t="s">
        <v>148</v>
      </c>
      <c r="L33" s="4" t="s">
        <v>127</v>
      </c>
    </row>
    <row r="34" customFormat="false" ht="15" hidden="false" customHeight="false" outlineLevel="0" collapsed="false">
      <c r="A34" s="4" t="n">
        <v>1993</v>
      </c>
      <c r="B34" s="4" t="s">
        <v>146</v>
      </c>
      <c r="C34" s="4" t="s">
        <v>147</v>
      </c>
      <c r="D34" s="4" t="s">
        <v>110</v>
      </c>
      <c r="E34" s="4"/>
      <c r="F34" s="4" t="n">
        <v>98</v>
      </c>
      <c r="G34" s="4" t="n">
        <v>47.3501</v>
      </c>
      <c r="H34" s="4" t="n">
        <v>5</v>
      </c>
      <c r="I34" s="4" t="n">
        <f aca="false">H34/G34</f>
        <v>0.105596397895675</v>
      </c>
      <c r="J34" s="4" t="n">
        <v>0.899</v>
      </c>
      <c r="K34" s="4" t="s">
        <v>148</v>
      </c>
      <c r="L34" s="4" t="s">
        <v>127</v>
      </c>
    </row>
    <row r="35" customFormat="false" ht="15" hidden="false" customHeight="false" outlineLevel="0" collapsed="false">
      <c r="A35" s="4" t="n">
        <v>1993</v>
      </c>
      <c r="B35" s="4" t="s">
        <v>146</v>
      </c>
      <c r="C35" s="4" t="s">
        <v>147</v>
      </c>
      <c r="D35" s="4" t="s">
        <v>110</v>
      </c>
      <c r="E35" s="4"/>
      <c r="F35" s="4" t="n">
        <v>98</v>
      </c>
      <c r="G35" s="4" t="n">
        <v>47.3501</v>
      </c>
      <c r="H35" s="4" t="n">
        <v>10</v>
      </c>
      <c r="I35" s="4" t="n">
        <f aca="false">H35/G35</f>
        <v>0.21119279579135</v>
      </c>
      <c r="J35" s="4" t="n">
        <v>1</v>
      </c>
      <c r="K35" s="4" t="s">
        <v>148</v>
      </c>
      <c r="L35" s="4" t="s">
        <v>127</v>
      </c>
    </row>
    <row r="36" customFormat="false" ht="15" hidden="false" customHeight="false" outlineLevel="0" collapsed="false">
      <c r="A36" s="4" t="n">
        <v>1993</v>
      </c>
      <c r="B36" s="4" t="s">
        <v>146</v>
      </c>
      <c r="C36" s="4" t="s">
        <v>147</v>
      </c>
      <c r="D36" s="4" t="s">
        <v>110</v>
      </c>
      <c r="E36" s="4"/>
      <c r="F36" s="4" t="n">
        <v>98</v>
      </c>
      <c r="G36" s="4" t="n">
        <v>47.3501</v>
      </c>
      <c r="H36" s="4" t="n">
        <v>10</v>
      </c>
      <c r="I36" s="4" t="n">
        <f aca="false">H36/G36</f>
        <v>0.21119279579135</v>
      </c>
      <c r="J36" s="4" t="n">
        <v>1</v>
      </c>
      <c r="K36" s="4" t="s">
        <v>148</v>
      </c>
      <c r="L36" s="4" t="s">
        <v>127</v>
      </c>
    </row>
    <row r="37" customFormat="false" ht="15" hidden="false" customHeight="false" outlineLevel="0" collapsed="false">
      <c r="A37" s="4" t="n">
        <v>1993</v>
      </c>
      <c r="B37" s="4" t="s">
        <v>146</v>
      </c>
      <c r="C37" s="4" t="s">
        <v>147</v>
      </c>
      <c r="D37" s="4" t="s">
        <v>110</v>
      </c>
      <c r="E37" s="4"/>
      <c r="F37" s="4" t="n">
        <v>98</v>
      </c>
      <c r="G37" s="4" t="n">
        <v>47.3501</v>
      </c>
      <c r="H37" s="4" t="n">
        <v>10</v>
      </c>
      <c r="I37" s="4" t="n">
        <f aca="false">H37/G37</f>
        <v>0.21119279579135</v>
      </c>
      <c r="J37" s="4" t="n">
        <v>0.959</v>
      </c>
      <c r="K37" s="4" t="s">
        <v>148</v>
      </c>
      <c r="L37" s="4" t="s">
        <v>127</v>
      </c>
    </row>
    <row r="38" customFormat="false" ht="15" hidden="false" customHeight="false" outlineLevel="0" collapsed="false">
      <c r="A38" s="4" t="n">
        <v>1993</v>
      </c>
      <c r="B38" s="4" t="s">
        <v>146</v>
      </c>
      <c r="C38" s="4" t="s">
        <v>147</v>
      </c>
      <c r="D38" s="4" t="s">
        <v>110</v>
      </c>
      <c r="E38" s="4"/>
      <c r="F38" s="4" t="n">
        <v>98</v>
      </c>
      <c r="G38" s="4" t="n">
        <v>47.3501</v>
      </c>
      <c r="H38" s="4" t="n">
        <v>15</v>
      </c>
      <c r="I38" s="4" t="n">
        <f aca="false">H38/G38</f>
        <v>0.316789193687025</v>
      </c>
      <c r="J38" s="4" t="n">
        <v>0.981</v>
      </c>
      <c r="K38" s="4" t="s">
        <v>148</v>
      </c>
      <c r="L38" s="4" t="s">
        <v>127</v>
      </c>
    </row>
    <row r="39" customFormat="false" ht="15" hidden="false" customHeight="false" outlineLevel="0" collapsed="false">
      <c r="A39" s="4" t="n">
        <v>1993</v>
      </c>
      <c r="B39" s="4" t="s">
        <v>146</v>
      </c>
      <c r="C39" s="4" t="s">
        <v>147</v>
      </c>
      <c r="D39" s="4" t="s">
        <v>110</v>
      </c>
      <c r="E39" s="4"/>
      <c r="F39" s="4" t="n">
        <v>98</v>
      </c>
      <c r="G39" s="4" t="n">
        <v>47.3501</v>
      </c>
      <c r="H39" s="4" t="n">
        <v>15</v>
      </c>
      <c r="I39" s="4" t="n">
        <f aca="false">H39/G39</f>
        <v>0.316789193687025</v>
      </c>
      <c r="J39" s="4" t="n">
        <v>0.922</v>
      </c>
      <c r="K39" s="4" t="s">
        <v>148</v>
      </c>
      <c r="L39" s="4" t="s">
        <v>127</v>
      </c>
    </row>
    <row r="40" customFormat="false" ht="15" hidden="false" customHeight="false" outlineLevel="0" collapsed="false">
      <c r="A40" s="4" t="n">
        <v>1993</v>
      </c>
      <c r="B40" s="4" t="s">
        <v>146</v>
      </c>
      <c r="C40" s="4" t="s">
        <v>147</v>
      </c>
      <c r="D40" s="4" t="s">
        <v>110</v>
      </c>
      <c r="E40" s="4"/>
      <c r="F40" s="4" t="n">
        <v>98</v>
      </c>
      <c r="G40" s="4" t="n">
        <v>47.3501</v>
      </c>
      <c r="H40" s="4" t="n">
        <v>15</v>
      </c>
      <c r="I40" s="4" t="n">
        <f aca="false">H40/G40</f>
        <v>0.316789193687025</v>
      </c>
      <c r="J40" s="4" t="n">
        <v>0.806</v>
      </c>
      <c r="K40" s="4" t="s">
        <v>148</v>
      </c>
      <c r="L40" s="4" t="s">
        <v>127</v>
      </c>
    </row>
    <row r="41" customFormat="false" ht="15" hidden="false" customHeight="false" outlineLevel="0" collapsed="false">
      <c r="A41" s="4" t="n">
        <v>1993</v>
      </c>
      <c r="B41" s="4" t="s">
        <v>146</v>
      </c>
      <c r="C41" s="4" t="s">
        <v>147</v>
      </c>
      <c r="D41" s="4" t="s">
        <v>110</v>
      </c>
      <c r="E41" s="4"/>
      <c r="F41" s="4" t="n">
        <v>98</v>
      </c>
      <c r="G41" s="4" t="n">
        <v>47.3501</v>
      </c>
      <c r="H41" s="4" t="n">
        <v>20</v>
      </c>
      <c r="I41" s="4" t="n">
        <f aca="false">H41/G41</f>
        <v>0.4223855915827</v>
      </c>
      <c r="J41" s="4" t="n">
        <v>1</v>
      </c>
      <c r="K41" s="4" t="s">
        <v>148</v>
      </c>
      <c r="L41" s="4" t="s">
        <v>127</v>
      </c>
    </row>
    <row r="42" customFormat="false" ht="15" hidden="false" customHeight="false" outlineLevel="0" collapsed="false">
      <c r="A42" s="4" t="n">
        <v>1993</v>
      </c>
      <c r="B42" s="4" t="s">
        <v>146</v>
      </c>
      <c r="C42" s="4" t="s">
        <v>147</v>
      </c>
      <c r="D42" s="4" t="s">
        <v>110</v>
      </c>
      <c r="E42" s="4"/>
      <c r="F42" s="4" t="n">
        <v>98</v>
      </c>
      <c r="G42" s="4" t="n">
        <v>47.3501</v>
      </c>
      <c r="H42" s="4" t="n">
        <v>20</v>
      </c>
      <c r="I42" s="4" t="n">
        <f aca="false">H42/G42</f>
        <v>0.4223855915827</v>
      </c>
      <c r="J42" s="4" t="n">
        <v>0.963</v>
      </c>
      <c r="K42" s="4" t="s">
        <v>148</v>
      </c>
      <c r="L42" s="4" t="s">
        <v>127</v>
      </c>
    </row>
    <row r="43" customFormat="false" ht="15" hidden="false" customHeight="false" outlineLevel="0" collapsed="false">
      <c r="A43" s="4" t="n">
        <v>1993</v>
      </c>
      <c r="B43" s="4" t="s">
        <v>146</v>
      </c>
      <c r="C43" s="4" t="s">
        <v>147</v>
      </c>
      <c r="D43" s="4" t="s">
        <v>110</v>
      </c>
      <c r="E43" s="4"/>
      <c r="F43" s="4" t="n">
        <v>98</v>
      </c>
      <c r="G43" s="4" t="n">
        <v>47.3501</v>
      </c>
      <c r="H43" s="4" t="n">
        <v>20</v>
      </c>
      <c r="I43" s="4" t="n">
        <f aca="false">H43/G43</f>
        <v>0.4223855915827</v>
      </c>
      <c r="J43" s="4" t="n">
        <v>0.772</v>
      </c>
      <c r="K43" s="4" t="s">
        <v>148</v>
      </c>
      <c r="L43" s="4" t="s">
        <v>127</v>
      </c>
    </row>
    <row r="44" customFormat="false" ht="15" hidden="false" customHeight="false" outlineLevel="0" collapsed="false">
      <c r="A44" s="4" t="n">
        <v>1993</v>
      </c>
      <c r="B44" s="4" t="s">
        <v>146</v>
      </c>
      <c r="C44" s="4" t="s">
        <v>147</v>
      </c>
      <c r="D44" s="4" t="s">
        <v>110</v>
      </c>
      <c r="E44" s="4"/>
      <c r="F44" s="4" t="n">
        <v>98</v>
      </c>
      <c r="G44" s="4" t="n">
        <v>47.3501</v>
      </c>
      <c r="H44" s="4" t="n">
        <v>25</v>
      </c>
      <c r="I44" s="4" t="n">
        <f aca="false">H44/G44</f>
        <v>0.527981989478375</v>
      </c>
      <c r="J44" s="4" t="n">
        <v>0.985</v>
      </c>
      <c r="K44" s="4" t="s">
        <v>148</v>
      </c>
      <c r="L44" s="4" t="s">
        <v>127</v>
      </c>
    </row>
    <row r="45" customFormat="false" ht="15" hidden="false" customHeight="false" outlineLevel="0" collapsed="false">
      <c r="A45" s="4" t="n">
        <v>1993</v>
      </c>
      <c r="B45" s="4" t="s">
        <v>146</v>
      </c>
      <c r="C45" s="4" t="s">
        <v>147</v>
      </c>
      <c r="D45" s="4" t="s">
        <v>110</v>
      </c>
      <c r="E45" s="4"/>
      <c r="F45" s="4" t="n">
        <v>98</v>
      </c>
      <c r="G45" s="4" t="n">
        <v>47.3501</v>
      </c>
      <c r="H45" s="4" t="n">
        <v>25</v>
      </c>
      <c r="I45" s="4" t="n">
        <f aca="false">H45/G45</f>
        <v>0.527981989478375</v>
      </c>
      <c r="J45" s="4" t="n">
        <v>0.862</v>
      </c>
      <c r="K45" s="4" t="s">
        <v>148</v>
      </c>
      <c r="L45" s="4" t="s">
        <v>127</v>
      </c>
    </row>
    <row r="46" customFormat="false" ht="15" hidden="false" customHeight="false" outlineLevel="0" collapsed="false">
      <c r="A46" s="4" t="n">
        <v>1993</v>
      </c>
      <c r="B46" s="4" t="s">
        <v>146</v>
      </c>
      <c r="C46" s="4" t="s">
        <v>147</v>
      </c>
      <c r="D46" s="4" t="s">
        <v>110</v>
      </c>
      <c r="E46" s="4"/>
      <c r="F46" s="4" t="n">
        <v>98</v>
      </c>
      <c r="G46" s="4" t="n">
        <v>47.3501</v>
      </c>
      <c r="H46" s="4" t="n">
        <v>25</v>
      </c>
      <c r="I46" s="4" t="n">
        <f aca="false">H46/G46</f>
        <v>0.527981989478375</v>
      </c>
      <c r="J46" s="4" t="n">
        <v>0.642</v>
      </c>
      <c r="K46" s="4" t="s">
        <v>148</v>
      </c>
      <c r="L46" s="4" t="s">
        <v>127</v>
      </c>
    </row>
    <row r="47" customFormat="false" ht="15" hidden="false" customHeight="false" outlineLevel="0" collapsed="false">
      <c r="A47" s="4" t="n">
        <v>1993</v>
      </c>
      <c r="B47" s="4" t="s">
        <v>146</v>
      </c>
      <c r="C47" s="4" t="s">
        <v>147</v>
      </c>
      <c r="D47" s="4" t="s">
        <v>110</v>
      </c>
      <c r="E47" s="4"/>
      <c r="F47" s="4" t="n">
        <v>98</v>
      </c>
      <c r="G47" s="4" t="n">
        <v>47.3501</v>
      </c>
      <c r="H47" s="4" t="n">
        <v>30</v>
      </c>
      <c r="I47" s="4" t="n">
        <f aca="false">H47/G47</f>
        <v>0.63357838737405</v>
      </c>
      <c r="J47" s="4" t="n">
        <v>0.989</v>
      </c>
      <c r="K47" s="4" t="s">
        <v>148</v>
      </c>
      <c r="L47" s="4" t="s">
        <v>127</v>
      </c>
    </row>
    <row r="48" customFormat="false" ht="15" hidden="false" customHeight="false" outlineLevel="0" collapsed="false">
      <c r="A48" s="4" t="n">
        <v>1993</v>
      </c>
      <c r="B48" s="4" t="s">
        <v>146</v>
      </c>
      <c r="C48" s="4" t="s">
        <v>147</v>
      </c>
      <c r="D48" s="4" t="s">
        <v>110</v>
      </c>
      <c r="E48" s="4"/>
      <c r="F48" s="4" t="n">
        <v>98</v>
      </c>
      <c r="G48" s="4" t="n">
        <v>47.3501</v>
      </c>
      <c r="H48" s="4" t="n">
        <v>30</v>
      </c>
      <c r="I48" s="4" t="n">
        <f aca="false">H48/G48</f>
        <v>0.63357838737405</v>
      </c>
      <c r="J48" s="4" t="n">
        <v>0.817</v>
      </c>
      <c r="K48" s="4" t="s">
        <v>148</v>
      </c>
      <c r="L48" s="4" t="s">
        <v>127</v>
      </c>
    </row>
    <row r="49" customFormat="false" ht="15" hidden="false" customHeight="false" outlineLevel="0" collapsed="false">
      <c r="A49" s="4" t="n">
        <v>1993</v>
      </c>
      <c r="B49" s="4" t="s">
        <v>146</v>
      </c>
      <c r="C49" s="4" t="s">
        <v>147</v>
      </c>
      <c r="D49" s="4" t="s">
        <v>110</v>
      </c>
      <c r="E49" s="4"/>
      <c r="F49" s="4" t="n">
        <v>98</v>
      </c>
      <c r="G49" s="4" t="n">
        <v>47.3501</v>
      </c>
      <c r="H49" s="4" t="n">
        <v>30</v>
      </c>
      <c r="I49" s="4" t="n">
        <f aca="false">H49/G49</f>
        <v>0.63357838737405</v>
      </c>
      <c r="J49" s="4" t="n">
        <v>0.451</v>
      </c>
      <c r="K49" s="4" t="s">
        <v>148</v>
      </c>
      <c r="L49" s="4" t="s">
        <v>127</v>
      </c>
    </row>
    <row r="50" customFormat="false" ht="15" hidden="false" customHeight="false" outlineLevel="0" collapsed="false">
      <c r="A50" s="4" t="n">
        <v>1993</v>
      </c>
      <c r="B50" s="4" t="s">
        <v>146</v>
      </c>
      <c r="C50" s="4" t="s">
        <v>147</v>
      </c>
      <c r="D50" s="4" t="s">
        <v>110</v>
      </c>
      <c r="E50" s="4"/>
      <c r="F50" s="4" t="n">
        <v>98</v>
      </c>
      <c r="G50" s="4" t="n">
        <v>47.3501</v>
      </c>
      <c r="H50" s="4" t="n">
        <v>35</v>
      </c>
      <c r="I50" s="4" t="n">
        <f aca="false">H50/G50</f>
        <v>0.739174785269725</v>
      </c>
      <c r="J50" s="4" t="n">
        <v>0.929</v>
      </c>
      <c r="K50" s="4" t="s">
        <v>148</v>
      </c>
      <c r="L50" s="4" t="s">
        <v>127</v>
      </c>
    </row>
    <row r="51" customFormat="false" ht="15" hidden="false" customHeight="false" outlineLevel="0" collapsed="false">
      <c r="A51" s="4" t="n">
        <v>1993</v>
      </c>
      <c r="B51" s="4" t="s">
        <v>146</v>
      </c>
      <c r="C51" s="4" t="s">
        <v>147</v>
      </c>
      <c r="D51" s="4" t="s">
        <v>110</v>
      </c>
      <c r="E51" s="4"/>
      <c r="F51" s="4" t="n">
        <v>98</v>
      </c>
      <c r="G51" s="4" t="n">
        <v>47.3501</v>
      </c>
      <c r="H51" s="4" t="n">
        <v>35</v>
      </c>
      <c r="I51" s="4" t="n">
        <f aca="false">H51/G51</f>
        <v>0.739174785269725</v>
      </c>
      <c r="J51" s="4" t="n">
        <v>0.724</v>
      </c>
      <c r="K51" s="4" t="s">
        <v>148</v>
      </c>
      <c r="L51" s="4" t="s">
        <v>127</v>
      </c>
    </row>
    <row r="52" customFormat="false" ht="15" hidden="false" customHeight="false" outlineLevel="0" collapsed="false">
      <c r="A52" s="4" t="n">
        <v>1993</v>
      </c>
      <c r="B52" s="4" t="s">
        <v>146</v>
      </c>
      <c r="C52" s="4" t="s">
        <v>147</v>
      </c>
      <c r="D52" s="4" t="s">
        <v>110</v>
      </c>
      <c r="E52" s="4"/>
      <c r="F52" s="4" t="n">
        <v>98</v>
      </c>
      <c r="G52" s="4" t="n">
        <v>47.3501</v>
      </c>
      <c r="H52" s="4" t="n">
        <v>35</v>
      </c>
      <c r="I52" s="4" t="n">
        <f aca="false">H52/G52</f>
        <v>0.739174785269725</v>
      </c>
      <c r="J52" s="4" t="n">
        <v>0.362</v>
      </c>
      <c r="K52" s="4" t="s">
        <v>148</v>
      </c>
      <c r="L52" s="4" t="s">
        <v>127</v>
      </c>
    </row>
    <row r="53" customFormat="false" ht="15" hidden="false" customHeight="false" outlineLevel="0" collapsed="false">
      <c r="A53" s="4" t="n">
        <v>1993</v>
      </c>
      <c r="B53" s="4" t="s">
        <v>146</v>
      </c>
      <c r="C53" s="4" t="s">
        <v>147</v>
      </c>
      <c r="D53" s="4" t="s">
        <v>110</v>
      </c>
      <c r="E53" s="4"/>
      <c r="F53" s="4" t="n">
        <v>98</v>
      </c>
      <c r="G53" s="4" t="n">
        <v>47.3501</v>
      </c>
      <c r="H53" s="4" t="n">
        <v>40</v>
      </c>
      <c r="I53" s="4" t="n">
        <f aca="false">H53/G53</f>
        <v>0.8447711831654</v>
      </c>
      <c r="J53" s="4" t="n">
        <v>1</v>
      </c>
      <c r="K53" s="4" t="s">
        <v>148</v>
      </c>
      <c r="L53" s="4" t="s">
        <v>127</v>
      </c>
    </row>
    <row r="54" customFormat="false" ht="15" hidden="false" customHeight="false" outlineLevel="0" collapsed="false">
      <c r="A54" s="4" t="n">
        <v>1993</v>
      </c>
      <c r="B54" s="4" t="s">
        <v>146</v>
      </c>
      <c r="C54" s="4" t="s">
        <v>147</v>
      </c>
      <c r="D54" s="4" t="s">
        <v>110</v>
      </c>
      <c r="E54" s="4"/>
      <c r="F54" s="4" t="n">
        <v>98</v>
      </c>
      <c r="G54" s="4" t="n">
        <v>47.3501</v>
      </c>
      <c r="H54" s="4" t="n">
        <v>40</v>
      </c>
      <c r="I54" s="4" t="n">
        <f aca="false">H54/G54</f>
        <v>0.8447711831654</v>
      </c>
      <c r="J54" s="4" t="n">
        <v>0.784</v>
      </c>
      <c r="K54" s="4" t="s">
        <v>148</v>
      </c>
      <c r="L54" s="4" t="s">
        <v>127</v>
      </c>
    </row>
    <row r="55" customFormat="false" ht="15" hidden="false" customHeight="false" outlineLevel="0" collapsed="false">
      <c r="A55" s="4" t="n">
        <v>1993</v>
      </c>
      <c r="B55" s="4" t="s">
        <v>146</v>
      </c>
      <c r="C55" s="4" t="s">
        <v>147</v>
      </c>
      <c r="D55" s="4" t="s">
        <v>110</v>
      </c>
      <c r="E55" s="4"/>
      <c r="F55" s="4" t="n">
        <v>98</v>
      </c>
      <c r="G55" s="4" t="n">
        <v>47.3501</v>
      </c>
      <c r="H55" s="4" t="n">
        <v>40</v>
      </c>
      <c r="I55" s="4" t="n">
        <f aca="false">H55/G55</f>
        <v>0.8447711831654</v>
      </c>
      <c r="J55" s="4" t="n">
        <v>0.112</v>
      </c>
      <c r="K55" s="4" t="s">
        <v>148</v>
      </c>
      <c r="L55" s="4" t="s">
        <v>127</v>
      </c>
    </row>
    <row r="56" customFormat="false" ht="15" hidden="false" customHeight="false" outlineLevel="0" collapsed="false">
      <c r="A56" s="4" t="n">
        <v>1993</v>
      </c>
      <c r="B56" s="4" t="s">
        <v>146</v>
      </c>
      <c r="C56" s="4" t="s">
        <v>147</v>
      </c>
      <c r="D56" s="4" t="s">
        <v>110</v>
      </c>
      <c r="E56" s="4"/>
      <c r="F56" s="4" t="n">
        <v>61.5</v>
      </c>
      <c r="G56" s="4" t="n">
        <v>37.36005</v>
      </c>
      <c r="H56" s="4" t="n">
        <v>0</v>
      </c>
      <c r="I56" s="4" t="n">
        <f aca="false">H56/G56</f>
        <v>0</v>
      </c>
      <c r="J56" s="4" t="n">
        <v>1</v>
      </c>
      <c r="K56" s="4" t="s">
        <v>148</v>
      </c>
      <c r="L56" s="4" t="s">
        <v>127</v>
      </c>
    </row>
    <row r="57" customFormat="false" ht="15" hidden="false" customHeight="false" outlineLevel="0" collapsed="false">
      <c r="A57" s="4" t="n">
        <v>1993</v>
      </c>
      <c r="B57" s="4" t="s">
        <v>146</v>
      </c>
      <c r="C57" s="4" t="s">
        <v>147</v>
      </c>
      <c r="D57" s="4" t="s">
        <v>110</v>
      </c>
      <c r="E57" s="4"/>
      <c r="F57" s="4" t="n">
        <v>61.5</v>
      </c>
      <c r="G57" s="4" t="n">
        <v>37.36005</v>
      </c>
      <c r="H57" s="4" t="n">
        <v>0</v>
      </c>
      <c r="I57" s="4" t="n">
        <f aca="false">H57/G57</f>
        <v>0</v>
      </c>
      <c r="J57" s="4" t="n">
        <v>1</v>
      </c>
      <c r="K57" s="4" t="s">
        <v>148</v>
      </c>
      <c r="L57" s="4" t="s">
        <v>127</v>
      </c>
    </row>
    <row r="58" customFormat="false" ht="15" hidden="false" customHeight="false" outlineLevel="0" collapsed="false">
      <c r="A58" s="4" t="n">
        <v>1993</v>
      </c>
      <c r="B58" s="4" t="s">
        <v>146</v>
      </c>
      <c r="C58" s="4" t="s">
        <v>147</v>
      </c>
      <c r="D58" s="4" t="s">
        <v>110</v>
      </c>
      <c r="E58" s="4"/>
      <c r="F58" s="4" t="n">
        <v>61.5</v>
      </c>
      <c r="G58" s="4" t="n">
        <v>37.36005</v>
      </c>
      <c r="H58" s="4" t="n">
        <v>0</v>
      </c>
      <c r="I58" s="4" t="n">
        <f aca="false">H58/G58</f>
        <v>0</v>
      </c>
      <c r="J58" s="4" t="n">
        <v>1</v>
      </c>
      <c r="K58" s="4" t="s">
        <v>148</v>
      </c>
      <c r="L58" s="4" t="s">
        <v>127</v>
      </c>
    </row>
    <row r="59" customFormat="false" ht="15" hidden="false" customHeight="false" outlineLevel="0" collapsed="false">
      <c r="A59" s="4" t="n">
        <v>1993</v>
      </c>
      <c r="B59" s="4" t="s">
        <v>146</v>
      </c>
      <c r="C59" s="4" t="s">
        <v>147</v>
      </c>
      <c r="D59" s="4" t="s">
        <v>110</v>
      </c>
      <c r="E59" s="4"/>
      <c r="F59" s="4" t="n">
        <v>61.5</v>
      </c>
      <c r="G59" s="4" t="n">
        <v>37.36005</v>
      </c>
      <c r="H59" s="4" t="n">
        <v>5</v>
      </c>
      <c r="I59" s="4" t="n">
        <f aca="false">H59/G59</f>
        <v>0.13383279733298</v>
      </c>
      <c r="J59" s="4" t="n">
        <v>1</v>
      </c>
      <c r="K59" s="4" t="s">
        <v>148</v>
      </c>
      <c r="L59" s="4" t="s">
        <v>127</v>
      </c>
    </row>
    <row r="60" customFormat="false" ht="15" hidden="false" customHeight="false" outlineLevel="0" collapsed="false">
      <c r="A60" s="4" t="n">
        <v>1993</v>
      </c>
      <c r="B60" s="4" t="s">
        <v>146</v>
      </c>
      <c r="C60" s="4" t="s">
        <v>147</v>
      </c>
      <c r="D60" s="4" t="s">
        <v>110</v>
      </c>
      <c r="E60" s="4"/>
      <c r="F60" s="4" t="n">
        <v>61.5</v>
      </c>
      <c r="G60" s="4" t="n">
        <v>37.36005</v>
      </c>
      <c r="H60" s="4" t="n">
        <v>5</v>
      </c>
      <c r="I60" s="4" t="n">
        <f aca="false">H60/G60</f>
        <v>0.13383279733298</v>
      </c>
      <c r="J60" s="4" t="n">
        <v>1</v>
      </c>
      <c r="K60" s="4" t="s">
        <v>148</v>
      </c>
      <c r="L60" s="4" t="s">
        <v>127</v>
      </c>
    </row>
    <row r="61" customFormat="false" ht="15" hidden="false" customHeight="false" outlineLevel="0" collapsed="false">
      <c r="A61" s="4" t="n">
        <v>1993</v>
      </c>
      <c r="B61" s="4" t="s">
        <v>146</v>
      </c>
      <c r="C61" s="4" t="s">
        <v>147</v>
      </c>
      <c r="D61" s="4" t="s">
        <v>110</v>
      </c>
      <c r="E61" s="4"/>
      <c r="F61" s="4" t="n">
        <v>61.5</v>
      </c>
      <c r="G61" s="4" t="n">
        <v>37.36005</v>
      </c>
      <c r="H61" s="4" t="n">
        <v>5</v>
      </c>
      <c r="I61" s="4" t="n">
        <f aca="false">H61/G61</f>
        <v>0.13383279733298</v>
      </c>
      <c r="J61" s="4" t="n">
        <v>1</v>
      </c>
      <c r="K61" s="4" t="s">
        <v>148</v>
      </c>
      <c r="L61" s="4" t="s">
        <v>127</v>
      </c>
    </row>
    <row r="62" customFormat="false" ht="15" hidden="false" customHeight="false" outlineLevel="0" collapsed="false">
      <c r="A62" s="4" t="n">
        <v>1993</v>
      </c>
      <c r="B62" s="4" t="s">
        <v>146</v>
      </c>
      <c r="C62" s="4" t="s">
        <v>147</v>
      </c>
      <c r="D62" s="4" t="s">
        <v>110</v>
      </c>
      <c r="E62" s="4"/>
      <c r="F62" s="4" t="n">
        <v>61.5</v>
      </c>
      <c r="G62" s="4" t="n">
        <v>37.36005</v>
      </c>
      <c r="H62" s="4" t="n">
        <v>10</v>
      </c>
      <c r="I62" s="4" t="n">
        <f aca="false">H62/G62</f>
        <v>0.26766559466596</v>
      </c>
      <c r="J62" s="4" t="n">
        <v>1</v>
      </c>
      <c r="K62" s="4" t="s">
        <v>148</v>
      </c>
      <c r="L62" s="4" t="s">
        <v>127</v>
      </c>
    </row>
    <row r="63" customFormat="false" ht="15" hidden="false" customHeight="false" outlineLevel="0" collapsed="false">
      <c r="A63" s="4" t="n">
        <v>1993</v>
      </c>
      <c r="B63" s="4" t="s">
        <v>146</v>
      </c>
      <c r="C63" s="4" t="s">
        <v>147</v>
      </c>
      <c r="D63" s="4" t="s">
        <v>110</v>
      </c>
      <c r="E63" s="4"/>
      <c r="F63" s="4" t="n">
        <v>61.5</v>
      </c>
      <c r="G63" s="4" t="n">
        <v>37.36005</v>
      </c>
      <c r="H63" s="4" t="n">
        <v>10</v>
      </c>
      <c r="I63" s="4" t="n">
        <f aca="false">H63/G63</f>
        <v>0.26766559466596</v>
      </c>
      <c r="J63" s="4" t="n">
        <v>1</v>
      </c>
      <c r="K63" s="4" t="s">
        <v>148</v>
      </c>
      <c r="L63" s="4" t="s">
        <v>127</v>
      </c>
    </row>
    <row r="64" customFormat="false" ht="15" hidden="false" customHeight="false" outlineLevel="0" collapsed="false">
      <c r="A64" s="4" t="n">
        <v>1993</v>
      </c>
      <c r="B64" s="4" t="s">
        <v>146</v>
      </c>
      <c r="C64" s="4" t="s">
        <v>147</v>
      </c>
      <c r="D64" s="4" t="s">
        <v>110</v>
      </c>
      <c r="E64" s="4"/>
      <c r="F64" s="4" t="n">
        <v>61.5</v>
      </c>
      <c r="G64" s="4" t="n">
        <v>37.36005</v>
      </c>
      <c r="H64" s="4" t="n">
        <v>10</v>
      </c>
      <c r="I64" s="4" t="n">
        <f aca="false">H64/G64</f>
        <v>0.26766559466596</v>
      </c>
      <c r="J64" s="4" t="n">
        <v>0.929</v>
      </c>
      <c r="K64" s="4" t="s">
        <v>148</v>
      </c>
      <c r="L64" s="4" t="s">
        <v>127</v>
      </c>
    </row>
    <row r="65" customFormat="false" ht="15" hidden="false" customHeight="false" outlineLevel="0" collapsed="false">
      <c r="A65" s="4" t="n">
        <v>1993</v>
      </c>
      <c r="B65" s="4" t="s">
        <v>146</v>
      </c>
      <c r="C65" s="4" t="s">
        <v>147</v>
      </c>
      <c r="D65" s="4" t="s">
        <v>110</v>
      </c>
      <c r="E65" s="4"/>
      <c r="F65" s="4" t="n">
        <v>61.5</v>
      </c>
      <c r="G65" s="4" t="n">
        <v>37.36005</v>
      </c>
      <c r="H65" s="4" t="n">
        <v>15</v>
      </c>
      <c r="I65" s="4" t="n">
        <f aca="false">H65/G65</f>
        <v>0.40149839199894</v>
      </c>
      <c r="J65" s="4" t="n">
        <v>1</v>
      </c>
      <c r="K65" s="4" t="s">
        <v>148</v>
      </c>
      <c r="L65" s="4" t="s">
        <v>127</v>
      </c>
    </row>
    <row r="66" customFormat="false" ht="15" hidden="false" customHeight="false" outlineLevel="0" collapsed="false">
      <c r="A66" s="4" t="n">
        <v>1993</v>
      </c>
      <c r="B66" s="4" t="s">
        <v>146</v>
      </c>
      <c r="C66" s="4" t="s">
        <v>147</v>
      </c>
      <c r="D66" s="4" t="s">
        <v>110</v>
      </c>
      <c r="E66" s="4"/>
      <c r="F66" s="4" t="n">
        <v>61.5</v>
      </c>
      <c r="G66" s="4" t="n">
        <v>37.36005</v>
      </c>
      <c r="H66" s="4" t="n">
        <v>15</v>
      </c>
      <c r="I66" s="4" t="n">
        <f aca="false">H66/G66</f>
        <v>0.40149839199894</v>
      </c>
      <c r="J66" s="4" t="n">
        <v>0.929</v>
      </c>
      <c r="K66" s="4" t="s">
        <v>148</v>
      </c>
      <c r="L66" s="4" t="s">
        <v>127</v>
      </c>
    </row>
    <row r="67" customFormat="false" ht="15" hidden="false" customHeight="false" outlineLevel="0" collapsed="false">
      <c r="A67" s="4" t="n">
        <v>1993</v>
      </c>
      <c r="B67" s="4" t="s">
        <v>146</v>
      </c>
      <c r="C67" s="4" t="s">
        <v>147</v>
      </c>
      <c r="D67" s="4" t="s">
        <v>110</v>
      </c>
      <c r="E67" s="4"/>
      <c r="F67" s="4" t="n">
        <v>61.5</v>
      </c>
      <c r="G67" s="4" t="n">
        <v>37.36005</v>
      </c>
      <c r="H67" s="4" t="n">
        <v>15</v>
      </c>
      <c r="I67" s="4" t="n">
        <f aca="false">H67/G67</f>
        <v>0.40149839199894</v>
      </c>
      <c r="J67" s="4" t="n">
        <v>0.866</v>
      </c>
      <c r="K67" s="4" t="s">
        <v>148</v>
      </c>
      <c r="L67" s="4" t="s">
        <v>127</v>
      </c>
    </row>
    <row r="68" customFormat="false" ht="15" hidden="false" customHeight="false" outlineLevel="0" collapsed="false">
      <c r="A68" s="4" t="n">
        <v>1993</v>
      </c>
      <c r="B68" s="4" t="s">
        <v>146</v>
      </c>
      <c r="C68" s="4" t="s">
        <v>147</v>
      </c>
      <c r="D68" s="4" t="s">
        <v>110</v>
      </c>
      <c r="E68" s="4"/>
      <c r="F68" s="4" t="n">
        <v>61.5</v>
      </c>
      <c r="G68" s="4" t="n">
        <v>37.36005</v>
      </c>
      <c r="H68" s="4" t="n">
        <v>20</v>
      </c>
      <c r="I68" s="4" t="n">
        <f aca="false">H68/G68</f>
        <v>0.53533118933192</v>
      </c>
      <c r="J68" s="4" t="n">
        <v>0.929</v>
      </c>
      <c r="K68" s="4" t="s">
        <v>148</v>
      </c>
      <c r="L68" s="4" t="s">
        <v>127</v>
      </c>
    </row>
    <row r="69" customFormat="false" ht="15" hidden="false" customHeight="false" outlineLevel="0" collapsed="false">
      <c r="A69" s="4" t="n">
        <v>1993</v>
      </c>
      <c r="B69" s="4" t="s">
        <v>146</v>
      </c>
      <c r="C69" s="4" t="s">
        <v>147</v>
      </c>
      <c r="D69" s="4" t="s">
        <v>110</v>
      </c>
      <c r="E69" s="4"/>
      <c r="F69" s="4" t="n">
        <v>61.5</v>
      </c>
      <c r="G69" s="4" t="n">
        <v>37.36005</v>
      </c>
      <c r="H69" s="4" t="n">
        <v>20</v>
      </c>
      <c r="I69" s="4" t="n">
        <f aca="false">H69/G69</f>
        <v>0.53533118933192</v>
      </c>
      <c r="J69" s="4" t="n">
        <v>0.772</v>
      </c>
      <c r="K69" s="4" t="s">
        <v>148</v>
      </c>
      <c r="L69" s="4" t="s">
        <v>127</v>
      </c>
    </row>
    <row r="70" customFormat="false" ht="15" hidden="false" customHeight="false" outlineLevel="0" collapsed="false">
      <c r="A70" s="4" t="n">
        <v>1993</v>
      </c>
      <c r="B70" s="4" t="s">
        <v>146</v>
      </c>
      <c r="C70" s="4" t="s">
        <v>147</v>
      </c>
      <c r="D70" s="4" t="s">
        <v>110</v>
      </c>
      <c r="E70" s="4"/>
      <c r="F70" s="4" t="n">
        <v>61.5</v>
      </c>
      <c r="G70" s="4" t="n">
        <v>37.36005</v>
      </c>
      <c r="H70" s="4" t="n">
        <v>20</v>
      </c>
      <c r="I70" s="4" t="n">
        <f aca="false">H70/G70</f>
        <v>0.53533118933192</v>
      </c>
      <c r="J70" s="4" t="n">
        <v>0.679</v>
      </c>
      <c r="K70" s="4" t="s">
        <v>148</v>
      </c>
      <c r="L70" s="4" t="s">
        <v>127</v>
      </c>
    </row>
    <row r="71" customFormat="false" ht="15" hidden="false" customHeight="false" outlineLevel="0" collapsed="false">
      <c r="A71" s="4" t="n">
        <v>1993</v>
      </c>
      <c r="B71" s="4" t="s">
        <v>146</v>
      </c>
      <c r="C71" s="4" t="s">
        <v>147</v>
      </c>
      <c r="D71" s="4" t="s">
        <v>110</v>
      </c>
      <c r="E71" s="4"/>
      <c r="F71" s="4" t="n">
        <v>61.5</v>
      </c>
      <c r="G71" s="4" t="n">
        <v>37.36005</v>
      </c>
      <c r="H71" s="4" t="n">
        <v>25</v>
      </c>
      <c r="I71" s="4" t="n">
        <f aca="false">H71/G71</f>
        <v>0.6691639866649</v>
      </c>
      <c r="J71" s="4" t="n">
        <v>0.903</v>
      </c>
      <c r="K71" s="4" t="s">
        <v>148</v>
      </c>
      <c r="L71" s="4" t="s">
        <v>127</v>
      </c>
    </row>
    <row r="72" customFormat="false" ht="15" hidden="false" customHeight="false" outlineLevel="0" collapsed="false">
      <c r="A72" s="4" t="n">
        <v>1993</v>
      </c>
      <c r="B72" s="4" t="s">
        <v>146</v>
      </c>
      <c r="C72" s="4" t="s">
        <v>147</v>
      </c>
      <c r="D72" s="4" t="s">
        <v>110</v>
      </c>
      <c r="E72" s="4"/>
      <c r="F72" s="4" t="n">
        <v>61.5</v>
      </c>
      <c r="G72" s="4" t="n">
        <v>37.36005</v>
      </c>
      <c r="H72" s="4" t="n">
        <v>25</v>
      </c>
      <c r="I72" s="4" t="n">
        <f aca="false">H72/G72</f>
        <v>0.6691639866649</v>
      </c>
      <c r="J72" s="4" t="n">
        <v>0.5</v>
      </c>
      <c r="K72" s="4" t="s">
        <v>148</v>
      </c>
      <c r="L72" s="4" t="s">
        <v>127</v>
      </c>
    </row>
    <row r="73" customFormat="false" ht="15" hidden="false" customHeight="false" outlineLevel="0" collapsed="false">
      <c r="A73" s="4" t="n">
        <v>1993</v>
      </c>
      <c r="B73" s="4" t="s">
        <v>146</v>
      </c>
      <c r="C73" s="4" t="s">
        <v>147</v>
      </c>
      <c r="D73" s="4" t="s">
        <v>110</v>
      </c>
      <c r="E73" s="4"/>
      <c r="F73" s="4" t="n">
        <v>61.5</v>
      </c>
      <c r="G73" s="4" t="n">
        <v>37.36005</v>
      </c>
      <c r="H73" s="4" t="n">
        <v>25</v>
      </c>
      <c r="I73" s="4" t="n">
        <f aca="false">H73/G73</f>
        <v>0.6691639866649</v>
      </c>
      <c r="J73" s="4" t="n">
        <v>0.31</v>
      </c>
      <c r="K73" s="4" t="s">
        <v>148</v>
      </c>
      <c r="L73" s="4" t="s">
        <v>127</v>
      </c>
    </row>
    <row r="74" customFormat="false" ht="15" hidden="false" customHeight="false" outlineLevel="0" collapsed="false">
      <c r="A74" s="4" t="n">
        <v>1993</v>
      </c>
      <c r="B74" s="4" t="s">
        <v>146</v>
      </c>
      <c r="C74" s="4" t="s">
        <v>147</v>
      </c>
      <c r="D74" s="4" t="s">
        <v>110</v>
      </c>
      <c r="E74" s="4"/>
      <c r="F74" s="4" t="n">
        <v>61.5</v>
      </c>
      <c r="G74" s="4" t="n">
        <v>37.36005</v>
      </c>
      <c r="H74" s="4" t="n">
        <v>30</v>
      </c>
      <c r="I74" s="4" t="n">
        <f aca="false">H74/G74</f>
        <v>0.80299678399788</v>
      </c>
      <c r="J74" s="4" t="n">
        <v>0.869</v>
      </c>
      <c r="K74" s="4" t="s">
        <v>148</v>
      </c>
      <c r="L74" s="4" t="s">
        <v>127</v>
      </c>
    </row>
    <row r="75" customFormat="false" ht="15" hidden="false" customHeight="false" outlineLevel="0" collapsed="false">
      <c r="A75" s="4" t="n">
        <v>1993</v>
      </c>
      <c r="B75" s="4" t="s">
        <v>146</v>
      </c>
      <c r="C75" s="4" t="s">
        <v>147</v>
      </c>
      <c r="D75" s="4" t="s">
        <v>110</v>
      </c>
      <c r="E75" s="4"/>
      <c r="F75" s="4" t="n">
        <v>61.5</v>
      </c>
      <c r="G75" s="4" t="n">
        <v>37.36005</v>
      </c>
      <c r="H75" s="4" t="n">
        <v>30</v>
      </c>
      <c r="I75" s="4" t="n">
        <f aca="false">H75/G75</f>
        <v>0.80299678399788</v>
      </c>
      <c r="J75" s="4" t="n">
        <v>0.44</v>
      </c>
      <c r="K75" s="4" t="s">
        <v>148</v>
      </c>
      <c r="L75" s="4" t="s">
        <v>127</v>
      </c>
    </row>
    <row r="76" customFormat="false" ht="15" hidden="false" customHeight="false" outlineLevel="0" collapsed="false">
      <c r="A76" s="4" t="n">
        <v>1993</v>
      </c>
      <c r="B76" s="4" t="s">
        <v>146</v>
      </c>
      <c r="C76" s="4" t="s">
        <v>147</v>
      </c>
      <c r="D76" s="4" t="s">
        <v>110</v>
      </c>
      <c r="E76" s="4"/>
      <c r="F76" s="4" t="n">
        <v>61.5</v>
      </c>
      <c r="G76" s="4" t="n">
        <v>37.36005</v>
      </c>
      <c r="H76" s="4" t="n">
        <v>30</v>
      </c>
      <c r="I76" s="4" t="n">
        <f aca="false">H76/G76</f>
        <v>0.80299678399788</v>
      </c>
      <c r="J76" s="4" t="n">
        <v>0.216</v>
      </c>
      <c r="K76" s="4" t="s">
        <v>148</v>
      </c>
      <c r="L76" s="4" t="s">
        <v>127</v>
      </c>
    </row>
    <row r="77" customFormat="false" ht="15" hidden="false" customHeight="false" outlineLevel="0" collapsed="false">
      <c r="A77" s="4" t="n">
        <v>1993</v>
      </c>
      <c r="B77" s="4" t="s">
        <v>146</v>
      </c>
      <c r="C77" s="4" t="s">
        <v>147</v>
      </c>
      <c r="D77" s="4" t="s">
        <v>110</v>
      </c>
      <c r="E77" s="4"/>
      <c r="F77" s="4" t="n">
        <v>61.5</v>
      </c>
      <c r="G77" s="4" t="n">
        <v>37.36005</v>
      </c>
      <c r="H77" s="4" t="n">
        <v>35</v>
      </c>
      <c r="I77" s="4" t="n">
        <f aca="false">H77/G77</f>
        <v>0.93682958133086</v>
      </c>
      <c r="J77" s="4" t="n">
        <v>0.679</v>
      </c>
      <c r="K77" s="4" t="s">
        <v>148</v>
      </c>
      <c r="L77" s="4" t="s">
        <v>127</v>
      </c>
    </row>
    <row r="78" customFormat="false" ht="15" hidden="false" customHeight="false" outlineLevel="0" collapsed="false">
      <c r="A78" s="4" t="n">
        <v>1993</v>
      </c>
      <c r="B78" s="4" t="s">
        <v>146</v>
      </c>
      <c r="C78" s="4" t="s">
        <v>147</v>
      </c>
      <c r="D78" s="4" t="s">
        <v>110</v>
      </c>
      <c r="E78" s="4"/>
      <c r="F78" s="4" t="n">
        <v>61.5</v>
      </c>
      <c r="G78" s="4" t="n">
        <v>37.36005</v>
      </c>
      <c r="H78" s="4" t="n">
        <v>35</v>
      </c>
      <c r="I78" s="4" t="n">
        <f aca="false">H78/G78</f>
        <v>0.93682958133086</v>
      </c>
      <c r="J78" s="4" t="n">
        <v>0.34</v>
      </c>
      <c r="K78" s="4" t="s">
        <v>148</v>
      </c>
      <c r="L78" s="4" t="s">
        <v>127</v>
      </c>
    </row>
    <row r="79" customFormat="false" ht="15" hidden="false" customHeight="false" outlineLevel="0" collapsed="false">
      <c r="A79" s="4" t="n">
        <v>1993</v>
      </c>
      <c r="B79" s="4" t="s">
        <v>146</v>
      </c>
      <c r="C79" s="4" t="s">
        <v>147</v>
      </c>
      <c r="D79" s="4" t="s">
        <v>110</v>
      </c>
      <c r="E79" s="4"/>
      <c r="F79" s="4" t="n">
        <v>61.5</v>
      </c>
      <c r="G79" s="4" t="n">
        <v>37.36005</v>
      </c>
      <c r="H79" s="4" t="n">
        <v>35</v>
      </c>
      <c r="I79" s="4" t="n">
        <f aca="false">H79/G79</f>
        <v>0.93682958133086</v>
      </c>
      <c r="J79" s="4" t="n">
        <v>0.104</v>
      </c>
      <c r="K79" s="4" t="s">
        <v>148</v>
      </c>
      <c r="L79" s="4" t="s">
        <v>127</v>
      </c>
    </row>
    <row r="80" customFormat="false" ht="15" hidden="false" customHeight="false" outlineLevel="0" collapsed="false">
      <c r="A80" s="4" t="n">
        <v>1993</v>
      </c>
      <c r="B80" s="4" t="s">
        <v>146</v>
      </c>
      <c r="C80" s="4" t="s">
        <v>147</v>
      </c>
      <c r="D80" s="4" t="s">
        <v>110</v>
      </c>
      <c r="E80" s="4"/>
      <c r="F80" s="4" t="n">
        <v>98</v>
      </c>
      <c r="G80" s="4" t="n">
        <v>47.3501</v>
      </c>
      <c r="H80" s="4" t="n">
        <v>0</v>
      </c>
      <c r="I80" s="4" t="n">
        <f aca="false">H80/G80</f>
        <v>0</v>
      </c>
      <c r="J80" s="4" t="n">
        <v>1</v>
      </c>
      <c r="K80" s="4" t="s">
        <v>148</v>
      </c>
      <c r="L80" s="4" t="s">
        <v>127</v>
      </c>
    </row>
    <row r="81" customFormat="false" ht="15" hidden="false" customHeight="false" outlineLevel="0" collapsed="false">
      <c r="A81" s="4" t="n">
        <v>1993</v>
      </c>
      <c r="B81" s="4" t="s">
        <v>146</v>
      </c>
      <c r="C81" s="4" t="s">
        <v>147</v>
      </c>
      <c r="D81" s="4" t="s">
        <v>110</v>
      </c>
      <c r="E81" s="4"/>
      <c r="F81" s="4" t="n">
        <v>98</v>
      </c>
      <c r="G81" s="4" t="n">
        <v>47.3501</v>
      </c>
      <c r="H81" s="4" t="n">
        <v>0</v>
      </c>
      <c r="I81" s="4" t="n">
        <f aca="false">H81/G81</f>
        <v>0</v>
      </c>
      <c r="J81" s="4" t="n">
        <v>1</v>
      </c>
      <c r="K81" s="4" t="s">
        <v>148</v>
      </c>
      <c r="L81" s="4" t="s">
        <v>127</v>
      </c>
    </row>
    <row r="82" customFormat="false" ht="15" hidden="false" customHeight="false" outlineLevel="0" collapsed="false">
      <c r="A82" s="4" t="n">
        <v>1993</v>
      </c>
      <c r="B82" s="4" t="s">
        <v>146</v>
      </c>
      <c r="C82" s="4" t="s">
        <v>147</v>
      </c>
      <c r="D82" s="4" t="s">
        <v>110</v>
      </c>
      <c r="E82" s="4"/>
      <c r="F82" s="4" t="n">
        <v>98</v>
      </c>
      <c r="G82" s="4" t="n">
        <v>47.3501</v>
      </c>
      <c r="H82" s="4" t="n">
        <v>0</v>
      </c>
      <c r="I82" s="4" t="n">
        <f aca="false">H82/G82</f>
        <v>0</v>
      </c>
      <c r="J82" s="4" t="n">
        <v>1</v>
      </c>
      <c r="K82" s="4" t="s">
        <v>148</v>
      </c>
      <c r="L82" s="4" t="s">
        <v>127</v>
      </c>
    </row>
    <row r="83" customFormat="false" ht="15" hidden="false" customHeight="false" outlineLevel="0" collapsed="false">
      <c r="A83" s="4" t="n">
        <v>1993</v>
      </c>
      <c r="B83" s="4" t="s">
        <v>146</v>
      </c>
      <c r="C83" s="4" t="s">
        <v>147</v>
      </c>
      <c r="D83" s="4" t="s">
        <v>110</v>
      </c>
      <c r="E83" s="4"/>
      <c r="F83" s="4" t="n">
        <v>98</v>
      </c>
      <c r="G83" s="4" t="n">
        <v>47.3501</v>
      </c>
      <c r="H83" s="4" t="n">
        <v>5</v>
      </c>
      <c r="I83" s="4" t="n">
        <f aca="false">H83/G83</f>
        <v>0.105596397895675</v>
      </c>
      <c r="J83" s="4" t="n">
        <v>1</v>
      </c>
      <c r="K83" s="4" t="s">
        <v>148</v>
      </c>
      <c r="L83" s="4" t="s">
        <v>127</v>
      </c>
    </row>
    <row r="84" customFormat="false" ht="15" hidden="false" customHeight="false" outlineLevel="0" collapsed="false">
      <c r="A84" s="4" t="n">
        <v>1993</v>
      </c>
      <c r="B84" s="4" t="s">
        <v>146</v>
      </c>
      <c r="C84" s="4" t="s">
        <v>147</v>
      </c>
      <c r="D84" s="4" t="s">
        <v>110</v>
      </c>
      <c r="E84" s="4"/>
      <c r="F84" s="4" t="n">
        <v>98</v>
      </c>
      <c r="G84" s="4" t="n">
        <v>47.3501</v>
      </c>
      <c r="H84" s="4" t="n">
        <v>5</v>
      </c>
      <c r="I84" s="4" t="n">
        <f aca="false">H84/G84</f>
        <v>0.105596397895675</v>
      </c>
      <c r="J84" s="4" t="n">
        <v>1</v>
      </c>
      <c r="K84" s="4" t="s">
        <v>148</v>
      </c>
      <c r="L84" s="4" t="s">
        <v>127</v>
      </c>
    </row>
    <row r="85" customFormat="false" ht="15" hidden="false" customHeight="false" outlineLevel="0" collapsed="false">
      <c r="A85" s="4" t="n">
        <v>1993</v>
      </c>
      <c r="B85" s="4" t="s">
        <v>146</v>
      </c>
      <c r="C85" s="4" t="s">
        <v>147</v>
      </c>
      <c r="D85" s="4" t="s">
        <v>110</v>
      </c>
      <c r="E85" s="4"/>
      <c r="F85" s="4" t="n">
        <v>98</v>
      </c>
      <c r="G85" s="4" t="n">
        <v>47.3501</v>
      </c>
      <c r="H85" s="4" t="n">
        <v>5</v>
      </c>
      <c r="I85" s="4" t="n">
        <f aca="false">H85/G85</f>
        <v>0.105596397895675</v>
      </c>
      <c r="J85" s="4" t="n">
        <v>0.966</v>
      </c>
      <c r="K85" s="4" t="s">
        <v>148</v>
      </c>
      <c r="L85" s="4" t="s">
        <v>127</v>
      </c>
    </row>
    <row r="86" customFormat="false" ht="15" hidden="false" customHeight="false" outlineLevel="0" collapsed="false">
      <c r="A86" s="4" t="n">
        <v>1993</v>
      </c>
      <c r="B86" s="4" t="s">
        <v>146</v>
      </c>
      <c r="C86" s="4" t="s">
        <v>147</v>
      </c>
      <c r="D86" s="4" t="s">
        <v>110</v>
      </c>
      <c r="E86" s="4"/>
      <c r="F86" s="4" t="n">
        <v>98</v>
      </c>
      <c r="G86" s="4" t="n">
        <v>47.3501</v>
      </c>
      <c r="H86" s="4" t="n">
        <v>10</v>
      </c>
      <c r="I86" s="4" t="n">
        <f aca="false">H86/G86</f>
        <v>0.21119279579135</v>
      </c>
      <c r="J86" s="4" t="n">
        <v>0.981</v>
      </c>
      <c r="K86" s="4" t="s">
        <v>148</v>
      </c>
      <c r="L86" s="4" t="s">
        <v>127</v>
      </c>
    </row>
    <row r="87" customFormat="false" ht="15" hidden="false" customHeight="false" outlineLevel="0" collapsed="false">
      <c r="A87" s="4" t="n">
        <v>1993</v>
      </c>
      <c r="B87" s="4" t="s">
        <v>146</v>
      </c>
      <c r="C87" s="4" t="s">
        <v>147</v>
      </c>
      <c r="D87" s="4" t="s">
        <v>110</v>
      </c>
      <c r="E87" s="4"/>
      <c r="F87" s="4" t="n">
        <v>98</v>
      </c>
      <c r="G87" s="4" t="n">
        <v>47.3501</v>
      </c>
      <c r="H87" s="4" t="n">
        <v>10</v>
      </c>
      <c r="I87" s="4" t="n">
        <f aca="false">H87/G87</f>
        <v>0.21119279579135</v>
      </c>
      <c r="J87" s="4" t="n">
        <v>1</v>
      </c>
      <c r="K87" s="4" t="s">
        <v>148</v>
      </c>
      <c r="L87" s="4" t="s">
        <v>127</v>
      </c>
    </row>
    <row r="88" customFormat="false" ht="15" hidden="false" customHeight="false" outlineLevel="0" collapsed="false">
      <c r="A88" s="4" t="n">
        <v>1993</v>
      </c>
      <c r="B88" s="4" t="s">
        <v>146</v>
      </c>
      <c r="C88" s="4" t="s">
        <v>147</v>
      </c>
      <c r="D88" s="4" t="s">
        <v>110</v>
      </c>
      <c r="E88" s="4"/>
      <c r="F88" s="4" t="n">
        <v>98</v>
      </c>
      <c r="G88" s="4" t="n">
        <v>47.3501</v>
      </c>
      <c r="H88" s="4" t="n">
        <v>10</v>
      </c>
      <c r="I88" s="4" t="n">
        <f aca="false">H88/G88</f>
        <v>0.21119279579135</v>
      </c>
      <c r="J88" s="4" t="n">
        <v>0.963</v>
      </c>
      <c r="K88" s="4" t="s">
        <v>148</v>
      </c>
      <c r="L88" s="4" t="s">
        <v>127</v>
      </c>
    </row>
    <row r="89" customFormat="false" ht="15" hidden="false" customHeight="false" outlineLevel="0" collapsed="false">
      <c r="A89" s="4" t="n">
        <v>1993</v>
      </c>
      <c r="B89" s="4" t="s">
        <v>146</v>
      </c>
      <c r="C89" s="4" t="s">
        <v>147</v>
      </c>
      <c r="D89" s="4" t="s">
        <v>110</v>
      </c>
      <c r="E89" s="4"/>
      <c r="F89" s="4" t="n">
        <v>98</v>
      </c>
      <c r="G89" s="4" t="n">
        <v>47.3501</v>
      </c>
      <c r="H89" s="4" t="n">
        <v>15</v>
      </c>
      <c r="I89" s="4" t="n">
        <f aca="false">H89/G89</f>
        <v>0.316789193687025</v>
      </c>
      <c r="J89" s="4" t="n">
        <v>1</v>
      </c>
      <c r="K89" s="4" t="s">
        <v>148</v>
      </c>
      <c r="L89" s="4" t="s">
        <v>127</v>
      </c>
    </row>
    <row r="90" customFormat="false" ht="15" hidden="false" customHeight="false" outlineLevel="0" collapsed="false">
      <c r="A90" s="4" t="n">
        <v>1993</v>
      </c>
      <c r="B90" s="4" t="s">
        <v>146</v>
      </c>
      <c r="C90" s="4" t="s">
        <v>147</v>
      </c>
      <c r="D90" s="4" t="s">
        <v>110</v>
      </c>
      <c r="E90" s="4"/>
      <c r="F90" s="4" t="n">
        <v>98</v>
      </c>
      <c r="G90" s="4" t="n">
        <v>47.3501</v>
      </c>
      <c r="H90" s="4" t="n">
        <v>15</v>
      </c>
      <c r="I90" s="4" t="n">
        <f aca="false">H90/G90</f>
        <v>0.316789193687025</v>
      </c>
      <c r="J90" s="4" t="n">
        <v>0.989</v>
      </c>
      <c r="K90" s="4" t="s">
        <v>148</v>
      </c>
      <c r="L90" s="4" t="s">
        <v>127</v>
      </c>
    </row>
    <row r="91" customFormat="false" ht="15" hidden="false" customHeight="false" outlineLevel="0" collapsed="false">
      <c r="A91" s="4" t="n">
        <v>1993</v>
      </c>
      <c r="B91" s="4" t="s">
        <v>146</v>
      </c>
      <c r="C91" s="4" t="s">
        <v>147</v>
      </c>
      <c r="D91" s="4" t="s">
        <v>110</v>
      </c>
      <c r="E91" s="4"/>
      <c r="F91" s="4" t="n">
        <v>98</v>
      </c>
      <c r="G91" s="4" t="n">
        <v>47.3501</v>
      </c>
      <c r="H91" s="4" t="n">
        <v>15</v>
      </c>
      <c r="I91" s="4" t="n">
        <f aca="false">H91/G91</f>
        <v>0.316789193687025</v>
      </c>
      <c r="J91" s="4" t="n">
        <v>0.873</v>
      </c>
      <c r="K91" s="4" t="s">
        <v>148</v>
      </c>
      <c r="L91" s="4" t="s">
        <v>127</v>
      </c>
    </row>
    <row r="92" customFormat="false" ht="15" hidden="false" customHeight="false" outlineLevel="0" collapsed="false">
      <c r="A92" s="4" t="n">
        <v>1993</v>
      </c>
      <c r="B92" s="4" t="s">
        <v>146</v>
      </c>
      <c r="C92" s="4" t="s">
        <v>147</v>
      </c>
      <c r="D92" s="4" t="s">
        <v>110</v>
      </c>
      <c r="E92" s="4"/>
      <c r="F92" s="4" t="n">
        <v>98</v>
      </c>
      <c r="G92" s="4" t="n">
        <v>47.3501</v>
      </c>
      <c r="H92" s="4" t="n">
        <v>20</v>
      </c>
      <c r="I92" s="4" t="n">
        <f aca="false">H92/G92</f>
        <v>0.4223855915827</v>
      </c>
      <c r="J92" s="4" t="n">
        <v>1</v>
      </c>
      <c r="K92" s="4" t="s">
        <v>148</v>
      </c>
      <c r="L92" s="4" t="s">
        <v>127</v>
      </c>
    </row>
    <row r="93" customFormat="false" ht="15" hidden="false" customHeight="false" outlineLevel="0" collapsed="false">
      <c r="A93" s="4" t="n">
        <v>1993</v>
      </c>
      <c r="B93" s="4" t="s">
        <v>146</v>
      </c>
      <c r="C93" s="4" t="s">
        <v>147</v>
      </c>
      <c r="D93" s="4" t="s">
        <v>110</v>
      </c>
      <c r="E93" s="4"/>
      <c r="F93" s="4" t="n">
        <v>98</v>
      </c>
      <c r="G93" s="4" t="n">
        <v>47.3501</v>
      </c>
      <c r="H93" s="4" t="n">
        <v>20</v>
      </c>
      <c r="I93" s="4" t="n">
        <f aca="false">H93/G93</f>
        <v>0.4223855915827</v>
      </c>
      <c r="J93" s="4" t="n">
        <v>0.873</v>
      </c>
      <c r="K93" s="4" t="s">
        <v>148</v>
      </c>
      <c r="L93" s="4" t="s">
        <v>127</v>
      </c>
    </row>
    <row r="94" customFormat="false" ht="15" hidden="false" customHeight="false" outlineLevel="0" collapsed="false">
      <c r="A94" s="4" t="n">
        <v>1993</v>
      </c>
      <c r="B94" s="4" t="s">
        <v>146</v>
      </c>
      <c r="C94" s="4" t="s">
        <v>147</v>
      </c>
      <c r="D94" s="4" t="s">
        <v>110</v>
      </c>
      <c r="E94" s="4"/>
      <c r="F94" s="4" t="n">
        <v>98</v>
      </c>
      <c r="G94" s="4" t="n">
        <v>47.3501</v>
      </c>
      <c r="H94" s="4" t="n">
        <v>20</v>
      </c>
      <c r="I94" s="4" t="n">
        <f aca="false">H94/G94</f>
        <v>0.4223855915827</v>
      </c>
      <c r="J94" s="4" t="n">
        <v>0.723</v>
      </c>
      <c r="K94" s="4" t="s">
        <v>148</v>
      </c>
      <c r="L94" s="4" t="s">
        <v>127</v>
      </c>
    </row>
    <row r="95" customFormat="false" ht="15" hidden="false" customHeight="false" outlineLevel="0" collapsed="false">
      <c r="A95" s="4" t="n">
        <v>1993</v>
      </c>
      <c r="B95" s="4" t="s">
        <v>146</v>
      </c>
      <c r="C95" s="4" t="s">
        <v>147</v>
      </c>
      <c r="D95" s="4" t="s">
        <v>110</v>
      </c>
      <c r="E95" s="4"/>
      <c r="F95" s="4" t="n">
        <v>98</v>
      </c>
      <c r="G95" s="4" t="n">
        <v>47.3501</v>
      </c>
      <c r="H95" s="4" t="n">
        <v>25</v>
      </c>
      <c r="I95" s="4" t="n">
        <f aca="false">H95/G95</f>
        <v>0.527981989478375</v>
      </c>
      <c r="J95" s="4" t="n">
        <v>0.97</v>
      </c>
      <c r="K95" s="4" t="s">
        <v>148</v>
      </c>
      <c r="L95" s="4" t="s">
        <v>127</v>
      </c>
    </row>
    <row r="96" customFormat="false" ht="15" hidden="false" customHeight="false" outlineLevel="0" collapsed="false">
      <c r="A96" s="4" t="n">
        <v>1993</v>
      </c>
      <c r="B96" s="4" t="s">
        <v>146</v>
      </c>
      <c r="C96" s="4" t="s">
        <v>147</v>
      </c>
      <c r="D96" s="4" t="s">
        <v>110</v>
      </c>
      <c r="E96" s="4"/>
      <c r="F96" s="4" t="n">
        <v>98</v>
      </c>
      <c r="G96" s="4" t="n">
        <v>47.3501</v>
      </c>
      <c r="H96" s="4" t="n">
        <v>25</v>
      </c>
      <c r="I96" s="4" t="n">
        <f aca="false">H96/G96</f>
        <v>0.527981989478375</v>
      </c>
      <c r="J96" s="4" t="n">
        <v>0.779</v>
      </c>
      <c r="K96" s="4" t="s">
        <v>148</v>
      </c>
      <c r="L96" s="4" t="s">
        <v>127</v>
      </c>
    </row>
    <row r="97" customFormat="false" ht="15" hidden="false" customHeight="false" outlineLevel="0" collapsed="false">
      <c r="A97" s="4" t="n">
        <v>1993</v>
      </c>
      <c r="B97" s="4" t="s">
        <v>146</v>
      </c>
      <c r="C97" s="4" t="s">
        <v>147</v>
      </c>
      <c r="D97" s="4" t="s">
        <v>110</v>
      </c>
      <c r="E97" s="4"/>
      <c r="F97" s="4" t="n">
        <v>98</v>
      </c>
      <c r="G97" s="4" t="n">
        <v>47.3501</v>
      </c>
      <c r="H97" s="4" t="n">
        <v>25</v>
      </c>
      <c r="I97" s="4" t="n">
        <f aca="false">H97/G97</f>
        <v>0.527981989478375</v>
      </c>
      <c r="J97" s="4" t="n">
        <v>0.633</v>
      </c>
      <c r="K97" s="4" t="s">
        <v>148</v>
      </c>
      <c r="L97" s="4" t="s">
        <v>127</v>
      </c>
    </row>
    <row r="98" customFormat="false" ht="15" hidden="false" customHeight="false" outlineLevel="0" collapsed="false">
      <c r="A98" s="4" t="n">
        <v>1993</v>
      </c>
      <c r="B98" s="4" t="s">
        <v>146</v>
      </c>
      <c r="C98" s="4" t="s">
        <v>147</v>
      </c>
      <c r="D98" s="4" t="s">
        <v>110</v>
      </c>
      <c r="E98" s="4"/>
      <c r="F98" s="4" t="n">
        <v>98</v>
      </c>
      <c r="G98" s="4" t="n">
        <v>47.3501</v>
      </c>
      <c r="H98" s="4" t="n">
        <v>30</v>
      </c>
      <c r="I98" s="4" t="n">
        <f aca="false">H98/G98</f>
        <v>0.63357838737405</v>
      </c>
      <c r="J98" s="4" t="n">
        <v>0.914</v>
      </c>
      <c r="K98" s="4" t="s">
        <v>148</v>
      </c>
      <c r="L98" s="4" t="s">
        <v>127</v>
      </c>
    </row>
    <row r="99" customFormat="false" ht="15" hidden="false" customHeight="false" outlineLevel="0" collapsed="false">
      <c r="A99" s="4" t="n">
        <v>1993</v>
      </c>
      <c r="B99" s="4" t="s">
        <v>146</v>
      </c>
      <c r="C99" s="4" t="s">
        <v>147</v>
      </c>
      <c r="D99" s="4" t="s">
        <v>110</v>
      </c>
      <c r="E99" s="4"/>
      <c r="F99" s="4" t="n">
        <v>98</v>
      </c>
      <c r="G99" s="4" t="n">
        <v>47.3501</v>
      </c>
      <c r="H99" s="4" t="n">
        <v>30</v>
      </c>
      <c r="I99" s="4" t="n">
        <f aca="false">H99/G99</f>
        <v>0.63357838737405</v>
      </c>
      <c r="J99" s="4" t="n">
        <v>0.64</v>
      </c>
      <c r="K99" s="4" t="s">
        <v>148</v>
      </c>
      <c r="L99" s="4" t="s">
        <v>127</v>
      </c>
    </row>
    <row r="100" customFormat="false" ht="15" hidden="false" customHeight="false" outlineLevel="0" collapsed="false">
      <c r="A100" s="4" t="n">
        <v>1993</v>
      </c>
      <c r="B100" s="4" t="s">
        <v>146</v>
      </c>
      <c r="C100" s="4" t="s">
        <v>147</v>
      </c>
      <c r="D100" s="4" t="s">
        <v>110</v>
      </c>
      <c r="E100" s="4"/>
      <c r="F100" s="4" t="n">
        <v>98</v>
      </c>
      <c r="G100" s="4" t="n">
        <v>47.3501</v>
      </c>
      <c r="H100" s="4" t="n">
        <v>30</v>
      </c>
      <c r="I100" s="4" t="n">
        <f aca="false">H100/G100</f>
        <v>0.63357838737405</v>
      </c>
      <c r="J100" s="4" t="n">
        <v>0.341</v>
      </c>
      <c r="K100" s="4" t="s">
        <v>148</v>
      </c>
      <c r="L100" s="4" t="s">
        <v>127</v>
      </c>
    </row>
    <row r="101" customFormat="false" ht="15" hidden="false" customHeight="false" outlineLevel="0" collapsed="false">
      <c r="A101" s="4" t="n">
        <v>1993</v>
      </c>
      <c r="B101" s="4" t="s">
        <v>146</v>
      </c>
      <c r="C101" s="4" t="s">
        <v>147</v>
      </c>
      <c r="D101" s="4" t="s">
        <v>110</v>
      </c>
      <c r="E101" s="4"/>
      <c r="F101" s="4" t="n">
        <v>98</v>
      </c>
      <c r="G101" s="4" t="n">
        <v>47.3501</v>
      </c>
      <c r="H101" s="4" t="n">
        <v>35</v>
      </c>
      <c r="I101" s="4" t="n">
        <f aca="false">H101/G101</f>
        <v>0.739174785269725</v>
      </c>
      <c r="J101" s="4" t="n">
        <v>0.906</v>
      </c>
      <c r="K101" s="4" t="s">
        <v>148</v>
      </c>
      <c r="L101" s="4" t="s">
        <v>127</v>
      </c>
    </row>
    <row r="102" customFormat="false" ht="15" hidden="false" customHeight="false" outlineLevel="0" collapsed="false">
      <c r="A102" s="4" t="n">
        <v>1993</v>
      </c>
      <c r="B102" s="4" t="s">
        <v>146</v>
      </c>
      <c r="C102" s="4" t="s">
        <v>147</v>
      </c>
      <c r="D102" s="4" t="s">
        <v>110</v>
      </c>
      <c r="E102" s="4"/>
      <c r="F102" s="4" t="n">
        <v>98</v>
      </c>
      <c r="G102" s="4" t="n">
        <v>47.3501</v>
      </c>
      <c r="H102" s="4" t="n">
        <v>35</v>
      </c>
      <c r="I102" s="4" t="n">
        <f aca="false">H102/G102</f>
        <v>0.739174785269725</v>
      </c>
      <c r="J102" s="4" t="n">
        <v>0.536</v>
      </c>
      <c r="K102" s="4" t="s">
        <v>148</v>
      </c>
      <c r="L102" s="4" t="s">
        <v>127</v>
      </c>
    </row>
    <row r="103" customFormat="false" ht="15" hidden="false" customHeight="false" outlineLevel="0" collapsed="false">
      <c r="A103" s="4" t="n">
        <v>1993</v>
      </c>
      <c r="B103" s="4" t="s">
        <v>146</v>
      </c>
      <c r="C103" s="4" t="s">
        <v>147</v>
      </c>
      <c r="D103" s="4" t="s">
        <v>110</v>
      </c>
      <c r="E103" s="4"/>
      <c r="F103" s="4" t="n">
        <v>98</v>
      </c>
      <c r="G103" s="4" t="n">
        <v>47.3501</v>
      </c>
      <c r="H103" s="4" t="n">
        <v>35</v>
      </c>
      <c r="I103" s="4" t="n">
        <f aca="false">H103/G103</f>
        <v>0.739174785269725</v>
      </c>
      <c r="J103" s="4" t="n">
        <v>0.232</v>
      </c>
      <c r="K103" s="4" t="s">
        <v>148</v>
      </c>
      <c r="L103" s="4" t="s">
        <v>127</v>
      </c>
    </row>
    <row r="104" customFormat="false" ht="15" hidden="false" customHeight="false" outlineLevel="0" collapsed="false">
      <c r="A104" s="4" t="n">
        <v>1993</v>
      </c>
      <c r="B104" s="4" t="s">
        <v>146</v>
      </c>
      <c r="C104" s="4" t="s">
        <v>147</v>
      </c>
      <c r="D104" s="4" t="s">
        <v>110</v>
      </c>
      <c r="E104" s="4"/>
      <c r="F104" s="4" t="n">
        <v>98</v>
      </c>
      <c r="G104" s="4" t="n">
        <v>47.3501</v>
      </c>
      <c r="H104" s="4" t="n">
        <v>40</v>
      </c>
      <c r="I104" s="4" t="n">
        <f aca="false">H104/G104</f>
        <v>0.8447711831654</v>
      </c>
      <c r="J104" s="4" t="n">
        <v>1</v>
      </c>
      <c r="K104" s="4" t="s">
        <v>148</v>
      </c>
      <c r="L104" s="4" t="s">
        <v>127</v>
      </c>
    </row>
    <row r="105" customFormat="false" ht="15" hidden="false" customHeight="false" outlineLevel="0" collapsed="false">
      <c r="A105" s="4" t="n">
        <v>1993</v>
      </c>
      <c r="B105" s="4" t="s">
        <v>146</v>
      </c>
      <c r="C105" s="4" t="s">
        <v>147</v>
      </c>
      <c r="D105" s="4" t="s">
        <v>110</v>
      </c>
      <c r="E105" s="4"/>
      <c r="F105" s="4" t="n">
        <v>98</v>
      </c>
      <c r="G105" s="4" t="n">
        <v>47.3501</v>
      </c>
      <c r="H105" s="4" t="n">
        <v>40</v>
      </c>
      <c r="I105" s="4" t="n">
        <f aca="false">H105/G105</f>
        <v>0.8447711831654</v>
      </c>
      <c r="J105" s="4" t="n">
        <v>0.61</v>
      </c>
      <c r="K105" s="4" t="s">
        <v>148</v>
      </c>
      <c r="L105" s="4" t="s">
        <v>127</v>
      </c>
    </row>
    <row r="106" customFormat="false" ht="15" hidden="false" customHeight="false" outlineLevel="0" collapsed="false">
      <c r="A106" s="4" t="n">
        <v>1993</v>
      </c>
      <c r="B106" s="4" t="s">
        <v>146</v>
      </c>
      <c r="C106" s="4" t="s">
        <v>147</v>
      </c>
      <c r="D106" s="4" t="s">
        <v>110</v>
      </c>
      <c r="E106" s="4"/>
      <c r="F106" s="4" t="n">
        <v>98</v>
      </c>
      <c r="G106" s="4" t="n">
        <v>47.3501</v>
      </c>
      <c r="H106" s="4" t="n">
        <v>40</v>
      </c>
      <c r="I106" s="4" t="n">
        <f aca="false">H106/G106</f>
        <v>0.8447711831654</v>
      </c>
      <c r="J106" s="4" t="n">
        <v>0.487</v>
      </c>
      <c r="K106" s="4" t="s">
        <v>148</v>
      </c>
      <c r="L106" s="4" t="s">
        <v>127</v>
      </c>
    </row>
    <row r="107" customFormat="false" ht="15" hidden="false" customHeight="false" outlineLevel="0" collapsed="false">
      <c r="A107" s="4" t="n">
        <v>2008</v>
      </c>
      <c r="B107" s="4" t="s">
        <v>149</v>
      </c>
      <c r="C107" s="4" t="s">
        <v>150</v>
      </c>
      <c r="D107" s="4" t="s">
        <v>110</v>
      </c>
      <c r="E107" s="4" t="n">
        <v>19</v>
      </c>
      <c r="F107" s="4" t="n">
        <v>75</v>
      </c>
      <c r="G107" s="4" t="n">
        <v>41.055</v>
      </c>
      <c r="H107" s="4" t="n">
        <v>28.9</v>
      </c>
      <c r="I107" s="4" t="n">
        <f aca="false">H107/G107</f>
        <v>0.703933747412008</v>
      </c>
      <c r="J107" s="4" t="n">
        <v>0.70022</v>
      </c>
      <c r="K107" s="4" t="s">
        <v>151</v>
      </c>
      <c r="L107" s="4" t="s">
        <v>127</v>
      </c>
    </row>
    <row r="108" customFormat="false" ht="15" hidden="false" customHeight="false" outlineLevel="0" collapsed="false">
      <c r="A108" s="4" t="n">
        <v>2008</v>
      </c>
      <c r="B108" s="4" t="s">
        <v>149</v>
      </c>
      <c r="C108" s="4" t="s">
        <v>150</v>
      </c>
      <c r="D108" s="4" t="s">
        <v>110</v>
      </c>
      <c r="E108" s="4" t="n">
        <v>19</v>
      </c>
      <c r="F108" s="4" t="n">
        <v>75</v>
      </c>
      <c r="G108" s="4" t="n">
        <v>41.055</v>
      </c>
      <c r="H108" s="4" t="n">
        <v>28.9</v>
      </c>
      <c r="I108" s="4" t="n">
        <f aca="false">H108/G108</f>
        <v>0.703933747412008</v>
      </c>
      <c r="J108" s="4" t="n">
        <v>0.67208</v>
      </c>
      <c r="K108" s="4" t="s">
        <v>151</v>
      </c>
      <c r="L108" s="4" t="s">
        <v>127</v>
      </c>
    </row>
    <row r="109" customFormat="false" ht="15" hidden="false" customHeight="false" outlineLevel="0" collapsed="false">
      <c r="A109" s="4" t="n">
        <v>2008</v>
      </c>
      <c r="B109" s="4" t="s">
        <v>149</v>
      </c>
      <c r="C109" s="4" t="s">
        <v>150</v>
      </c>
      <c r="D109" s="4" t="s">
        <v>110</v>
      </c>
      <c r="E109" s="4" t="n">
        <v>19</v>
      </c>
      <c r="F109" s="4" t="n">
        <v>75</v>
      </c>
      <c r="G109" s="4" t="n">
        <v>41.055</v>
      </c>
      <c r="H109" s="4" t="n">
        <v>28.9</v>
      </c>
      <c r="I109" s="4" t="n">
        <f aca="false">H109/G109</f>
        <v>0.703933747412008</v>
      </c>
      <c r="J109" s="4" t="n">
        <v>0.65909</v>
      </c>
      <c r="K109" s="4" t="s">
        <v>151</v>
      </c>
      <c r="L109" s="4" t="s">
        <v>127</v>
      </c>
    </row>
    <row r="110" customFormat="false" ht="15" hidden="false" customHeight="false" outlineLevel="0" collapsed="false">
      <c r="A110" s="4" t="n">
        <v>2008</v>
      </c>
      <c r="B110" s="4" t="s">
        <v>149</v>
      </c>
      <c r="C110" s="4" t="s">
        <v>150</v>
      </c>
      <c r="D110" s="4" t="s">
        <v>110</v>
      </c>
      <c r="E110" s="4" t="n">
        <v>19</v>
      </c>
      <c r="F110" s="4" t="n">
        <v>75</v>
      </c>
      <c r="G110" s="4" t="n">
        <v>41.055</v>
      </c>
      <c r="H110" s="4" t="n">
        <v>28.9</v>
      </c>
      <c r="I110" s="4" t="n">
        <f aca="false">H110/G110</f>
        <v>0.703933747412008</v>
      </c>
      <c r="J110" s="4" t="n">
        <v>0.54978</v>
      </c>
      <c r="K110" s="4" t="s">
        <v>151</v>
      </c>
      <c r="L110" s="4" t="s">
        <v>127</v>
      </c>
    </row>
    <row r="111" customFormat="false" ht="15" hidden="false" customHeight="false" outlineLevel="0" collapsed="false">
      <c r="A111" s="4" t="n">
        <v>2008</v>
      </c>
      <c r="B111" s="4" t="s">
        <v>149</v>
      </c>
      <c r="C111" s="4" t="s">
        <v>150</v>
      </c>
      <c r="D111" s="4" t="s">
        <v>110</v>
      </c>
      <c r="E111" s="4" t="n">
        <v>19</v>
      </c>
      <c r="F111" s="4" t="n">
        <v>75</v>
      </c>
      <c r="G111" s="4" t="n">
        <v>41.055</v>
      </c>
      <c r="H111" s="4" t="n">
        <v>30</v>
      </c>
      <c r="I111" s="4" t="n">
        <f aca="false">H111/G111</f>
        <v>0.730727073438071</v>
      </c>
      <c r="J111" s="4" t="n">
        <v>0.69048</v>
      </c>
      <c r="K111" s="4" t="s">
        <v>151</v>
      </c>
      <c r="L111" s="4" t="s">
        <v>127</v>
      </c>
    </row>
    <row r="112" customFormat="false" ht="15" hidden="false" customHeight="false" outlineLevel="0" collapsed="false">
      <c r="A112" s="4" t="n">
        <v>2008</v>
      </c>
      <c r="B112" s="4" t="s">
        <v>149</v>
      </c>
      <c r="C112" s="4" t="s">
        <v>150</v>
      </c>
      <c r="D112" s="4" t="s">
        <v>110</v>
      </c>
      <c r="E112" s="4" t="n">
        <v>19</v>
      </c>
      <c r="F112" s="4" t="n">
        <v>75</v>
      </c>
      <c r="G112" s="4" t="n">
        <v>41.055</v>
      </c>
      <c r="H112" s="4" t="n">
        <v>30</v>
      </c>
      <c r="I112" s="4" t="n">
        <f aca="false">H112/G112</f>
        <v>0.730727073438071</v>
      </c>
      <c r="J112" s="4" t="n">
        <v>0.68182</v>
      </c>
      <c r="K112" s="4" t="s">
        <v>151</v>
      </c>
      <c r="L112" s="4" t="s">
        <v>127</v>
      </c>
    </row>
    <row r="113" customFormat="false" ht="15" hidden="false" customHeight="false" outlineLevel="0" collapsed="false">
      <c r="A113" s="4" t="n">
        <v>2008</v>
      </c>
      <c r="B113" s="4" t="s">
        <v>149</v>
      </c>
      <c r="C113" s="4" t="s">
        <v>150</v>
      </c>
      <c r="D113" s="4" t="s">
        <v>110</v>
      </c>
      <c r="E113" s="4" t="n">
        <v>19</v>
      </c>
      <c r="F113" s="4" t="n">
        <v>75</v>
      </c>
      <c r="G113" s="4" t="n">
        <v>41.055</v>
      </c>
      <c r="H113" s="4" t="n">
        <v>30</v>
      </c>
      <c r="I113" s="4" t="n">
        <f aca="false">H113/G113</f>
        <v>0.730727073438071</v>
      </c>
      <c r="J113" s="4" t="n">
        <v>0.6526</v>
      </c>
      <c r="K113" s="4" t="s">
        <v>151</v>
      </c>
      <c r="L113" s="4" t="s">
        <v>127</v>
      </c>
    </row>
    <row r="114" customFormat="false" ht="15" hidden="false" customHeight="false" outlineLevel="0" collapsed="false">
      <c r="A114" s="4" t="n">
        <v>2008</v>
      </c>
      <c r="B114" s="4" t="s">
        <v>149</v>
      </c>
      <c r="C114" s="4" t="s">
        <v>150</v>
      </c>
      <c r="D114" s="4" t="s">
        <v>110</v>
      </c>
      <c r="E114" s="4" t="n">
        <v>19</v>
      </c>
      <c r="F114" s="4" t="n">
        <v>75</v>
      </c>
      <c r="G114" s="4" t="n">
        <v>41.055</v>
      </c>
      <c r="H114" s="4" t="n">
        <v>30</v>
      </c>
      <c r="I114" s="4" t="n">
        <f aca="false">H114/G114</f>
        <v>0.730727073438071</v>
      </c>
      <c r="J114" s="4" t="n">
        <v>0.62987</v>
      </c>
      <c r="K114" s="4" t="s">
        <v>151</v>
      </c>
      <c r="L114" s="4" t="s">
        <v>127</v>
      </c>
    </row>
    <row r="115" customFormat="false" ht="15" hidden="false" customHeight="false" outlineLevel="0" collapsed="false">
      <c r="A115" s="4" t="n">
        <v>2008</v>
      </c>
      <c r="B115" s="4" t="s">
        <v>149</v>
      </c>
      <c r="C115" s="4" t="s">
        <v>150</v>
      </c>
      <c r="D115" s="4" t="s">
        <v>110</v>
      </c>
      <c r="E115" s="4" t="n">
        <v>19</v>
      </c>
      <c r="F115" s="4" t="n">
        <v>75</v>
      </c>
      <c r="G115" s="4" t="n">
        <v>41.055</v>
      </c>
      <c r="H115" s="4" t="n">
        <v>30</v>
      </c>
      <c r="I115" s="4" t="n">
        <f aca="false">H115/G115</f>
        <v>0.730727073438071</v>
      </c>
      <c r="J115" s="4" t="n">
        <v>0.58874</v>
      </c>
      <c r="K115" s="4" t="s">
        <v>151</v>
      </c>
      <c r="L115" s="4" t="s">
        <v>127</v>
      </c>
    </row>
    <row r="116" customFormat="false" ht="15" hidden="false" customHeight="false" outlineLevel="0" collapsed="false">
      <c r="A116" s="4" t="n">
        <v>2008</v>
      </c>
      <c r="B116" s="4" t="s">
        <v>149</v>
      </c>
      <c r="C116" s="4" t="s">
        <v>150</v>
      </c>
      <c r="D116" s="4" t="s">
        <v>110</v>
      </c>
      <c r="E116" s="4" t="n">
        <v>19</v>
      </c>
      <c r="F116" s="4" t="n">
        <v>75</v>
      </c>
      <c r="G116" s="4" t="n">
        <v>41.055</v>
      </c>
      <c r="H116" s="4" t="n">
        <v>39.9</v>
      </c>
      <c r="I116" s="4" t="n">
        <f aca="false">H116/G116</f>
        <v>0.971867007672634</v>
      </c>
      <c r="J116" s="4" t="n">
        <v>0.56061</v>
      </c>
      <c r="K116" s="4" t="s">
        <v>151</v>
      </c>
      <c r="L116" s="4" t="s">
        <v>127</v>
      </c>
    </row>
    <row r="117" customFormat="false" ht="15" hidden="false" customHeight="false" outlineLevel="0" collapsed="false">
      <c r="A117" s="4" t="n">
        <v>2008</v>
      </c>
      <c r="B117" s="4" t="s">
        <v>149</v>
      </c>
      <c r="C117" s="4" t="s">
        <v>150</v>
      </c>
      <c r="D117" s="4" t="s">
        <v>110</v>
      </c>
      <c r="E117" s="4" t="n">
        <v>19</v>
      </c>
      <c r="F117" s="4" t="n">
        <v>75</v>
      </c>
      <c r="G117" s="4" t="n">
        <v>41.055</v>
      </c>
      <c r="H117" s="4" t="n">
        <v>40</v>
      </c>
      <c r="I117" s="4" t="n">
        <f aca="false">H117/G117</f>
        <v>0.974302764584095</v>
      </c>
      <c r="J117" s="4" t="n">
        <v>0.54113</v>
      </c>
      <c r="K117" s="4" t="s">
        <v>151</v>
      </c>
      <c r="L117" s="4" t="s">
        <v>127</v>
      </c>
    </row>
    <row r="118" customFormat="false" ht="15" hidden="false" customHeight="false" outlineLevel="0" collapsed="false">
      <c r="A118" s="4" t="n">
        <v>2008</v>
      </c>
      <c r="B118" s="4" t="s">
        <v>149</v>
      </c>
      <c r="C118" s="4" t="s">
        <v>150</v>
      </c>
      <c r="D118" s="4" t="s">
        <v>110</v>
      </c>
      <c r="E118" s="4" t="n">
        <v>19</v>
      </c>
      <c r="F118" s="4" t="n">
        <v>75</v>
      </c>
      <c r="G118" s="4" t="n">
        <v>41.055</v>
      </c>
      <c r="H118" s="4" t="n">
        <v>39</v>
      </c>
      <c r="I118" s="4" t="n">
        <f aca="false">H118/G118</f>
        <v>0.949945195469492</v>
      </c>
      <c r="J118" s="4" t="n">
        <v>0.49134</v>
      </c>
      <c r="K118" s="4" t="s">
        <v>151</v>
      </c>
      <c r="L118" s="4" t="s">
        <v>127</v>
      </c>
    </row>
    <row r="119" customFormat="false" ht="15" hidden="false" customHeight="false" outlineLevel="0" collapsed="false">
      <c r="A119" s="4" t="n">
        <v>2008</v>
      </c>
      <c r="B119" s="4" t="s">
        <v>149</v>
      </c>
      <c r="C119" s="4" t="s">
        <v>150</v>
      </c>
      <c r="D119" s="4" t="s">
        <v>110</v>
      </c>
      <c r="E119" s="4" t="n">
        <v>19</v>
      </c>
      <c r="F119" s="4" t="n">
        <v>75</v>
      </c>
      <c r="G119" s="4" t="n">
        <v>41.055</v>
      </c>
      <c r="H119" s="4" t="n">
        <v>39</v>
      </c>
      <c r="I119" s="4" t="n">
        <f aca="false">H119/G119</f>
        <v>0.949945195469492</v>
      </c>
      <c r="J119" s="4" t="n">
        <v>0.4513</v>
      </c>
      <c r="K119" s="4" t="s">
        <v>151</v>
      </c>
      <c r="L119" s="4" t="s">
        <v>127</v>
      </c>
    </row>
    <row r="120" customFormat="false" ht="15" hidden="false" customHeight="false" outlineLevel="0" collapsed="false">
      <c r="A120" s="4" t="n">
        <v>2008</v>
      </c>
      <c r="B120" s="4" t="s">
        <v>149</v>
      </c>
      <c r="C120" s="4" t="s">
        <v>150</v>
      </c>
      <c r="D120" s="4" t="s">
        <v>110</v>
      </c>
      <c r="E120" s="4" t="n">
        <v>19</v>
      </c>
      <c r="F120" s="4" t="n">
        <v>75</v>
      </c>
      <c r="G120" s="4" t="n">
        <v>41.055</v>
      </c>
      <c r="H120" s="4" t="n">
        <v>39.1</v>
      </c>
      <c r="I120" s="4" t="n">
        <f aca="false">H120/G120</f>
        <v>0.952380952380952</v>
      </c>
      <c r="J120" s="4" t="n">
        <v>0.41126</v>
      </c>
      <c r="K120" s="4" t="s">
        <v>151</v>
      </c>
      <c r="L120" s="4" t="s">
        <v>127</v>
      </c>
    </row>
    <row r="121" customFormat="false" ht="15" hidden="false" customHeight="false" outlineLevel="0" collapsed="false">
      <c r="A121" s="4" t="n">
        <v>2008</v>
      </c>
      <c r="B121" s="4" t="s">
        <v>149</v>
      </c>
      <c r="C121" s="4" t="s">
        <v>150</v>
      </c>
      <c r="D121" s="4" t="s">
        <v>110</v>
      </c>
      <c r="E121" s="4" t="n">
        <v>19</v>
      </c>
      <c r="F121" s="4" t="n">
        <v>75</v>
      </c>
      <c r="G121" s="4" t="n">
        <v>41.055</v>
      </c>
      <c r="H121" s="4" t="n">
        <v>39</v>
      </c>
      <c r="I121" s="4" t="n">
        <f aca="false">H121/G121</f>
        <v>0.949945195469492</v>
      </c>
      <c r="J121" s="4" t="n">
        <v>0.36255</v>
      </c>
      <c r="K121" s="4" t="s">
        <v>151</v>
      </c>
      <c r="L121" s="4" t="s">
        <v>127</v>
      </c>
    </row>
    <row r="122" customFormat="false" ht="15" hidden="false" customHeight="false" outlineLevel="0" collapsed="false">
      <c r="A122" s="4" t="n">
        <v>2008</v>
      </c>
      <c r="B122" s="4" t="s">
        <v>149</v>
      </c>
      <c r="C122" s="4" t="s">
        <v>150</v>
      </c>
      <c r="D122" s="4" t="s">
        <v>110</v>
      </c>
      <c r="E122" s="4" t="n">
        <v>19</v>
      </c>
      <c r="F122" s="4" t="n">
        <v>75</v>
      </c>
      <c r="G122" s="4" t="n">
        <v>41.055</v>
      </c>
      <c r="H122" s="4" t="n">
        <v>40</v>
      </c>
      <c r="I122" s="4" t="n">
        <f aca="false">H122/G122</f>
        <v>0.974302764584095</v>
      </c>
      <c r="J122" s="4" t="n">
        <v>0.36039</v>
      </c>
      <c r="K122" s="4" t="s">
        <v>151</v>
      </c>
      <c r="L122" s="4" t="s">
        <v>127</v>
      </c>
    </row>
    <row r="123" customFormat="false" ht="15" hidden="false" customHeight="false" outlineLevel="0" collapsed="false">
      <c r="A123" s="4" t="n">
        <v>2008</v>
      </c>
      <c r="B123" s="4" t="s">
        <v>149</v>
      </c>
      <c r="C123" s="4" t="s">
        <v>150</v>
      </c>
      <c r="D123" s="4" t="s">
        <v>110</v>
      </c>
      <c r="E123" s="4" t="n">
        <v>19</v>
      </c>
      <c r="F123" s="4" t="n">
        <v>75</v>
      </c>
      <c r="G123" s="4" t="n">
        <v>41.055</v>
      </c>
      <c r="H123" s="4" t="n">
        <v>40</v>
      </c>
      <c r="I123" s="4" t="n">
        <f aca="false">H123/G123</f>
        <v>0.974302764584095</v>
      </c>
      <c r="J123" s="4" t="n">
        <v>0.33983</v>
      </c>
      <c r="K123" s="4" t="s">
        <v>151</v>
      </c>
      <c r="L123" s="4" t="s">
        <v>127</v>
      </c>
    </row>
    <row r="124" customFormat="false" ht="15" hidden="false" customHeight="false" outlineLevel="0" collapsed="false">
      <c r="A124" s="4" t="n">
        <v>2008</v>
      </c>
      <c r="B124" s="4" t="s">
        <v>149</v>
      </c>
      <c r="C124" s="4" t="s">
        <v>150</v>
      </c>
      <c r="D124" s="4" t="s">
        <v>110</v>
      </c>
      <c r="E124" s="4" t="n">
        <v>19</v>
      </c>
      <c r="F124" s="4" t="n">
        <v>75</v>
      </c>
      <c r="G124" s="4" t="n">
        <v>41.055</v>
      </c>
      <c r="H124" s="4" t="n">
        <v>40</v>
      </c>
      <c r="I124" s="4" t="n">
        <f aca="false">H124/G124</f>
        <v>0.974302764584095</v>
      </c>
      <c r="J124" s="4" t="n">
        <v>0.29113</v>
      </c>
      <c r="K124" s="4" t="s">
        <v>151</v>
      </c>
      <c r="L124" s="4" t="s">
        <v>127</v>
      </c>
    </row>
    <row r="125" customFormat="false" ht="15" hidden="false" customHeight="false" outlineLevel="0" collapsed="false">
      <c r="A125" s="4" t="n">
        <v>2008</v>
      </c>
      <c r="B125" s="4" t="s">
        <v>149</v>
      </c>
      <c r="C125" s="4" t="s">
        <v>150</v>
      </c>
      <c r="D125" s="4" t="s">
        <v>110</v>
      </c>
      <c r="E125" s="4" t="n">
        <v>19</v>
      </c>
      <c r="F125" s="4" t="n">
        <v>75</v>
      </c>
      <c r="G125" s="4" t="n">
        <v>41.055</v>
      </c>
      <c r="H125" s="4" t="n">
        <v>48</v>
      </c>
      <c r="I125" s="4" t="n">
        <f aca="false">H125/G125</f>
        <v>1.16916331750091</v>
      </c>
      <c r="J125" s="4" t="n">
        <v>0.38961</v>
      </c>
      <c r="K125" s="4" t="s">
        <v>151</v>
      </c>
      <c r="L125" s="4" t="s">
        <v>127</v>
      </c>
    </row>
    <row r="126" customFormat="false" ht="15" hidden="false" customHeight="false" outlineLevel="0" collapsed="false">
      <c r="A126" s="4" t="n">
        <v>2008</v>
      </c>
      <c r="B126" s="4" t="s">
        <v>149</v>
      </c>
      <c r="C126" s="4" t="s">
        <v>150</v>
      </c>
      <c r="D126" s="4" t="s">
        <v>110</v>
      </c>
      <c r="E126" s="4" t="n">
        <v>19</v>
      </c>
      <c r="F126" s="4" t="n">
        <v>75</v>
      </c>
      <c r="G126" s="4" t="n">
        <v>41.055</v>
      </c>
      <c r="H126" s="4" t="n">
        <v>48</v>
      </c>
      <c r="I126" s="4" t="n">
        <f aca="false">H126/G126</f>
        <v>1.16916331750091</v>
      </c>
      <c r="J126" s="4" t="n">
        <v>0.34091</v>
      </c>
      <c r="K126" s="4" t="s">
        <v>151</v>
      </c>
      <c r="L126" s="4" t="s">
        <v>127</v>
      </c>
    </row>
    <row r="127" customFormat="false" ht="15" hidden="false" customHeight="false" outlineLevel="0" collapsed="false">
      <c r="A127" s="4" t="n">
        <v>2008</v>
      </c>
      <c r="B127" s="4" t="s">
        <v>149</v>
      </c>
      <c r="C127" s="4" t="s">
        <v>150</v>
      </c>
      <c r="D127" s="4" t="s">
        <v>110</v>
      </c>
      <c r="E127" s="4" t="n">
        <v>19</v>
      </c>
      <c r="F127" s="4" t="n">
        <v>75</v>
      </c>
      <c r="G127" s="4" t="n">
        <v>41.055</v>
      </c>
      <c r="H127" s="4" t="n">
        <v>48</v>
      </c>
      <c r="I127" s="4" t="n">
        <f aca="false">H127/G127</f>
        <v>1.16916331750091</v>
      </c>
      <c r="J127" s="4" t="n">
        <v>0.33117</v>
      </c>
      <c r="K127" s="4" t="s">
        <v>151</v>
      </c>
      <c r="L127" s="4" t="s">
        <v>127</v>
      </c>
    </row>
    <row r="128" customFormat="false" ht="15" hidden="false" customHeight="false" outlineLevel="0" collapsed="false">
      <c r="A128" s="4" t="n">
        <v>2008</v>
      </c>
      <c r="B128" s="4" t="s">
        <v>149</v>
      </c>
      <c r="C128" s="4" t="s">
        <v>150</v>
      </c>
      <c r="D128" s="4" t="s">
        <v>110</v>
      </c>
      <c r="E128" s="4" t="n">
        <v>19</v>
      </c>
      <c r="F128" s="4" t="n">
        <v>75</v>
      </c>
      <c r="G128" s="4" t="n">
        <v>41.055</v>
      </c>
      <c r="H128" s="4" t="n">
        <v>48</v>
      </c>
      <c r="I128" s="4" t="n">
        <f aca="false">H128/G128</f>
        <v>1.16916331750091</v>
      </c>
      <c r="J128" s="4" t="n">
        <v>0.29221</v>
      </c>
      <c r="K128" s="4" t="s">
        <v>151</v>
      </c>
      <c r="L128" s="4" t="s">
        <v>127</v>
      </c>
    </row>
    <row r="129" customFormat="false" ht="15" hidden="false" customHeight="false" outlineLevel="0" collapsed="false">
      <c r="A129" s="4" t="n">
        <v>2008</v>
      </c>
      <c r="B129" s="4" t="s">
        <v>149</v>
      </c>
      <c r="C129" s="4" t="s">
        <v>150</v>
      </c>
      <c r="D129" s="4" t="s">
        <v>110</v>
      </c>
      <c r="E129" s="4" t="n">
        <v>19</v>
      </c>
      <c r="F129" s="4" t="n">
        <v>75</v>
      </c>
      <c r="G129" s="4" t="n">
        <v>41.055</v>
      </c>
      <c r="H129" s="4" t="n">
        <v>48</v>
      </c>
      <c r="I129" s="4" t="n">
        <f aca="false">H129/G129</f>
        <v>1.16916331750091</v>
      </c>
      <c r="J129" s="4" t="n">
        <v>0.20887</v>
      </c>
      <c r="K129" s="4" t="s">
        <v>151</v>
      </c>
      <c r="L129" s="4" t="s">
        <v>127</v>
      </c>
    </row>
    <row r="130" customFormat="false" ht="15" hidden="false" customHeight="false" outlineLevel="0" collapsed="false">
      <c r="A130" s="4" t="n">
        <v>2008</v>
      </c>
      <c r="B130" s="4" t="s">
        <v>149</v>
      </c>
      <c r="C130" s="4" t="s">
        <v>150</v>
      </c>
      <c r="D130" s="4" t="s">
        <v>110</v>
      </c>
      <c r="E130" s="4" t="n">
        <v>19</v>
      </c>
      <c r="F130" s="4" t="n">
        <v>75</v>
      </c>
      <c r="G130" s="4" t="n">
        <v>41.055</v>
      </c>
      <c r="H130" s="4" t="n">
        <v>49</v>
      </c>
      <c r="I130" s="4" t="n">
        <f aca="false">H130/G130</f>
        <v>1.19352088661552</v>
      </c>
      <c r="J130" s="4" t="n">
        <v>0.22078</v>
      </c>
      <c r="K130" s="4" t="s">
        <v>151</v>
      </c>
      <c r="L130" s="4" t="s">
        <v>127</v>
      </c>
    </row>
    <row r="131" customFormat="false" ht="15" hidden="false" customHeight="false" outlineLevel="0" collapsed="false">
      <c r="A131" s="4" t="n">
        <v>2008</v>
      </c>
      <c r="B131" s="4" t="s">
        <v>149</v>
      </c>
      <c r="C131" s="4" t="s">
        <v>150</v>
      </c>
      <c r="D131" s="4" t="s">
        <v>110</v>
      </c>
      <c r="E131" s="4" t="n">
        <v>19</v>
      </c>
      <c r="F131" s="4" t="n">
        <v>75</v>
      </c>
      <c r="G131" s="4" t="n">
        <v>41.055</v>
      </c>
      <c r="H131" s="4" t="n">
        <v>49</v>
      </c>
      <c r="I131" s="4" t="n">
        <f aca="false">H131/G131</f>
        <v>1.19352088661552</v>
      </c>
      <c r="J131" s="4" t="n">
        <v>0.24134</v>
      </c>
      <c r="K131" s="4" t="s">
        <v>151</v>
      </c>
      <c r="L131" s="4" t="s">
        <v>127</v>
      </c>
    </row>
    <row r="132" customFormat="false" ht="15" hidden="false" customHeight="false" outlineLevel="0" collapsed="false">
      <c r="A132" s="4" t="n">
        <v>2008</v>
      </c>
      <c r="B132" s="4" t="s">
        <v>149</v>
      </c>
      <c r="C132" s="4" t="s">
        <v>150</v>
      </c>
      <c r="D132" s="4" t="s">
        <v>110</v>
      </c>
      <c r="E132" s="4" t="n">
        <v>19</v>
      </c>
      <c r="F132" s="4" t="n">
        <v>75</v>
      </c>
      <c r="G132" s="4" t="n">
        <v>41.055</v>
      </c>
      <c r="H132" s="4" t="n">
        <v>49</v>
      </c>
      <c r="I132" s="4" t="n">
        <f aca="false">H132/G132</f>
        <v>1.19352088661552</v>
      </c>
      <c r="J132" s="4" t="n">
        <v>0.25216</v>
      </c>
      <c r="K132" s="4" t="s">
        <v>151</v>
      </c>
      <c r="L132" s="4" t="s">
        <v>127</v>
      </c>
    </row>
    <row r="133" customFormat="false" ht="15" hidden="false" customHeight="false" outlineLevel="0" collapsed="false">
      <c r="A133" s="4" t="n">
        <v>2008</v>
      </c>
      <c r="B133" s="4" t="s">
        <v>149</v>
      </c>
      <c r="C133" s="4" t="s">
        <v>150</v>
      </c>
      <c r="D133" s="4" t="s">
        <v>110</v>
      </c>
      <c r="E133" s="4" t="n">
        <v>19</v>
      </c>
      <c r="F133" s="4" t="n">
        <v>75</v>
      </c>
      <c r="G133" s="4" t="n">
        <v>41.055</v>
      </c>
      <c r="H133" s="4" t="n">
        <v>49</v>
      </c>
      <c r="I133" s="4" t="n">
        <f aca="false">H133/G133</f>
        <v>1.19352088661552</v>
      </c>
      <c r="J133" s="4" t="n">
        <v>0.29221</v>
      </c>
      <c r="K133" s="4" t="s">
        <v>151</v>
      </c>
      <c r="L133" s="4" t="s">
        <v>127</v>
      </c>
    </row>
    <row r="134" customFormat="false" ht="15" hidden="false" customHeight="false" outlineLevel="0" collapsed="false">
      <c r="A134" s="4" t="n">
        <v>2008</v>
      </c>
      <c r="B134" s="4" t="s">
        <v>149</v>
      </c>
      <c r="C134" s="4" t="s">
        <v>150</v>
      </c>
      <c r="D134" s="4" t="s">
        <v>110</v>
      </c>
      <c r="E134" s="4" t="n">
        <v>19</v>
      </c>
      <c r="F134" s="4" t="n">
        <v>75</v>
      </c>
      <c r="G134" s="4" t="n">
        <v>41.055</v>
      </c>
      <c r="H134" s="4" t="n">
        <v>49</v>
      </c>
      <c r="I134" s="4" t="n">
        <f aca="false">H134/G134</f>
        <v>1.19352088661552</v>
      </c>
      <c r="J134" s="4" t="n">
        <v>0.35065</v>
      </c>
      <c r="K134" s="4" t="s">
        <v>151</v>
      </c>
      <c r="L134" s="4" t="s">
        <v>127</v>
      </c>
    </row>
    <row r="135" customFormat="false" ht="15" hidden="false" customHeight="false" outlineLevel="0" collapsed="false">
      <c r="A135" s="4" t="n">
        <v>2008</v>
      </c>
      <c r="B135" s="4" t="s">
        <v>149</v>
      </c>
      <c r="C135" s="4" t="s">
        <v>150</v>
      </c>
      <c r="D135" s="4" t="s">
        <v>110</v>
      </c>
      <c r="E135" s="4" t="n">
        <v>19</v>
      </c>
      <c r="F135" s="4" t="n">
        <v>75</v>
      </c>
      <c r="G135" s="4" t="n">
        <v>41.055</v>
      </c>
      <c r="H135" s="4" t="n">
        <v>54</v>
      </c>
      <c r="I135" s="4" t="n">
        <f aca="false">H135/G135</f>
        <v>1.31530873218853</v>
      </c>
      <c r="J135" s="4" t="n">
        <v>0.36147</v>
      </c>
      <c r="K135" s="4" t="s">
        <v>151</v>
      </c>
      <c r="L135" s="4" t="s">
        <v>127</v>
      </c>
    </row>
    <row r="136" customFormat="false" ht="15" hidden="false" customHeight="false" outlineLevel="0" collapsed="false">
      <c r="A136" s="4" t="n">
        <v>2008</v>
      </c>
      <c r="B136" s="4" t="s">
        <v>149</v>
      </c>
      <c r="C136" s="4" t="s">
        <v>150</v>
      </c>
      <c r="D136" s="4" t="s">
        <v>110</v>
      </c>
      <c r="E136" s="4" t="n">
        <v>19</v>
      </c>
      <c r="F136" s="4" t="n">
        <v>75</v>
      </c>
      <c r="G136" s="4" t="n">
        <v>41.055</v>
      </c>
      <c r="H136" s="4" t="n">
        <v>54</v>
      </c>
      <c r="I136" s="4" t="n">
        <f aca="false">H136/G136</f>
        <v>1.31530873218853</v>
      </c>
      <c r="J136" s="4" t="n">
        <v>0.26948</v>
      </c>
      <c r="K136" s="4" t="s">
        <v>151</v>
      </c>
      <c r="L136" s="4" t="s">
        <v>127</v>
      </c>
    </row>
    <row r="137" customFormat="false" ht="15" hidden="false" customHeight="false" outlineLevel="0" collapsed="false">
      <c r="A137" s="4" t="n">
        <v>2008</v>
      </c>
      <c r="B137" s="4" t="s">
        <v>149</v>
      </c>
      <c r="C137" s="4" t="s">
        <v>150</v>
      </c>
      <c r="D137" s="4" t="s">
        <v>110</v>
      </c>
      <c r="E137" s="4" t="n">
        <v>19</v>
      </c>
      <c r="F137" s="4" t="n">
        <v>75</v>
      </c>
      <c r="G137" s="4" t="n">
        <v>41.055</v>
      </c>
      <c r="H137" s="4" t="n">
        <v>54</v>
      </c>
      <c r="I137" s="4" t="n">
        <f aca="false">H137/G137</f>
        <v>1.31530873218853</v>
      </c>
      <c r="J137" s="4" t="n">
        <v>0.25216</v>
      </c>
      <c r="K137" s="4" t="s">
        <v>151</v>
      </c>
      <c r="L137" s="4" t="s">
        <v>127</v>
      </c>
    </row>
    <row r="138" customFormat="false" ht="15" hidden="false" customHeight="false" outlineLevel="0" collapsed="false">
      <c r="A138" s="4" t="n">
        <v>2008</v>
      </c>
      <c r="B138" s="4" t="s">
        <v>149</v>
      </c>
      <c r="C138" s="4" t="s">
        <v>150</v>
      </c>
      <c r="D138" s="4" t="s">
        <v>110</v>
      </c>
      <c r="E138" s="4" t="n">
        <v>19</v>
      </c>
      <c r="F138" s="4" t="n">
        <v>75</v>
      </c>
      <c r="G138" s="4" t="n">
        <v>41.055</v>
      </c>
      <c r="H138" s="4" t="n">
        <v>54</v>
      </c>
      <c r="I138" s="4" t="n">
        <f aca="false">H138/G138</f>
        <v>1.31530873218853</v>
      </c>
      <c r="J138" s="4" t="n">
        <v>0.19048</v>
      </c>
      <c r="K138" s="4" t="s">
        <v>151</v>
      </c>
      <c r="L138" s="4" t="s">
        <v>127</v>
      </c>
    </row>
    <row r="139" customFormat="false" ht="15" hidden="false" customHeight="false" outlineLevel="0" collapsed="false">
      <c r="A139" s="4" t="n">
        <v>2008</v>
      </c>
      <c r="B139" s="4" t="s">
        <v>149</v>
      </c>
      <c r="C139" s="4" t="s">
        <v>150</v>
      </c>
      <c r="D139" s="4" t="s">
        <v>110</v>
      </c>
      <c r="E139" s="4" t="n">
        <v>19</v>
      </c>
      <c r="F139" s="4" t="n">
        <v>75</v>
      </c>
      <c r="G139" s="4" t="n">
        <v>41.055</v>
      </c>
      <c r="H139" s="4" t="n">
        <v>54</v>
      </c>
      <c r="I139" s="4" t="n">
        <f aca="false">H139/G139</f>
        <v>1.31530873218853</v>
      </c>
      <c r="J139" s="4" t="n">
        <v>0.13961</v>
      </c>
      <c r="K139" s="4" t="s">
        <v>151</v>
      </c>
      <c r="L139" s="4" t="s">
        <v>127</v>
      </c>
    </row>
    <row r="140" customFormat="false" ht="15" hidden="false" customHeight="false" outlineLevel="0" collapsed="false">
      <c r="A140" s="4" t="n">
        <v>2008</v>
      </c>
      <c r="B140" s="4" t="s">
        <v>149</v>
      </c>
      <c r="C140" s="4" t="s">
        <v>150</v>
      </c>
      <c r="D140" s="4" t="s">
        <v>110</v>
      </c>
      <c r="E140" s="4" t="n">
        <v>19</v>
      </c>
      <c r="F140" s="4" t="n">
        <v>75</v>
      </c>
      <c r="G140" s="4" t="n">
        <v>41.055</v>
      </c>
      <c r="H140" s="4" t="n">
        <v>55.1</v>
      </c>
      <c r="I140" s="4" t="n">
        <f aca="false">H140/G140</f>
        <v>1.34210205821459</v>
      </c>
      <c r="J140" s="4" t="n">
        <v>0.17208</v>
      </c>
      <c r="K140" s="4" t="s">
        <v>151</v>
      </c>
      <c r="L140" s="4" t="s">
        <v>127</v>
      </c>
    </row>
    <row r="141" customFormat="false" ht="15" hidden="false" customHeight="false" outlineLevel="0" collapsed="false">
      <c r="A141" s="4" t="n">
        <v>2008</v>
      </c>
      <c r="B141" s="4" t="s">
        <v>149</v>
      </c>
      <c r="C141" s="4" t="s">
        <v>150</v>
      </c>
      <c r="D141" s="4" t="s">
        <v>110</v>
      </c>
      <c r="E141" s="4" t="n">
        <v>19</v>
      </c>
      <c r="F141" s="4" t="n">
        <v>75</v>
      </c>
      <c r="G141" s="4" t="n">
        <v>41.055</v>
      </c>
      <c r="H141" s="4" t="n">
        <v>55.1</v>
      </c>
      <c r="I141" s="4" t="n">
        <f aca="false">H141/G141</f>
        <v>1.34210205821459</v>
      </c>
      <c r="J141" s="4" t="n">
        <v>0.2987</v>
      </c>
      <c r="K141" s="4" t="s">
        <v>151</v>
      </c>
      <c r="L141" s="4" t="s">
        <v>127</v>
      </c>
    </row>
    <row r="142" customFormat="false" ht="15" hidden="false" customHeight="false" outlineLevel="0" collapsed="false">
      <c r="A142" s="4" t="n">
        <v>2008</v>
      </c>
      <c r="B142" s="4" t="s">
        <v>149</v>
      </c>
      <c r="C142" s="4" t="s">
        <v>150</v>
      </c>
      <c r="D142" s="4" t="s">
        <v>110</v>
      </c>
      <c r="E142" s="4" t="n">
        <v>19</v>
      </c>
      <c r="F142" s="4" t="n">
        <v>75</v>
      </c>
      <c r="G142" s="4" t="n">
        <v>41.055</v>
      </c>
      <c r="H142" s="4" t="n">
        <v>55.1</v>
      </c>
      <c r="I142" s="4" t="n">
        <f aca="false">H142/G142</f>
        <v>1.34210205821459</v>
      </c>
      <c r="J142" s="4" t="n">
        <v>0.24026</v>
      </c>
      <c r="K142" s="4" t="s">
        <v>151</v>
      </c>
      <c r="L142" s="4" t="s">
        <v>127</v>
      </c>
    </row>
    <row r="143" customFormat="false" ht="15" hidden="false" customHeight="false" outlineLevel="0" collapsed="false">
      <c r="A143" s="4" t="n">
        <v>2008</v>
      </c>
      <c r="B143" s="4" t="s">
        <v>149</v>
      </c>
      <c r="C143" s="4" t="s">
        <v>150</v>
      </c>
      <c r="D143" s="4" t="s">
        <v>110</v>
      </c>
      <c r="E143" s="4" t="n">
        <v>19</v>
      </c>
      <c r="F143" s="4" t="n">
        <v>75</v>
      </c>
      <c r="G143" s="4" t="n">
        <v>41.055</v>
      </c>
      <c r="H143" s="4" t="n">
        <v>61.1</v>
      </c>
      <c r="I143" s="4" t="n">
        <f aca="false">H143/G143</f>
        <v>1.4882474729022</v>
      </c>
      <c r="J143" s="4" t="n">
        <v>0.0184</v>
      </c>
      <c r="K143" s="4" t="s">
        <v>151</v>
      </c>
      <c r="L143" s="4" t="s">
        <v>127</v>
      </c>
    </row>
    <row r="144" customFormat="false" ht="15" hidden="false" customHeight="false" outlineLevel="0" collapsed="false">
      <c r="A144" s="4" t="n">
        <v>2008</v>
      </c>
      <c r="B144" s="4" t="s">
        <v>149</v>
      </c>
      <c r="C144" s="4" t="s">
        <v>150</v>
      </c>
      <c r="D144" s="4" t="s">
        <v>110</v>
      </c>
      <c r="E144" s="4" t="n">
        <v>19</v>
      </c>
      <c r="F144" s="4" t="n">
        <v>75</v>
      </c>
      <c r="G144" s="4" t="n">
        <v>41.055</v>
      </c>
      <c r="H144" s="4" t="n">
        <v>61.1</v>
      </c>
      <c r="I144" s="4" t="n">
        <f aca="false">H144/G144</f>
        <v>1.4882474729022</v>
      </c>
      <c r="J144" s="4" t="n">
        <v>0.03139</v>
      </c>
      <c r="K144" s="4" t="s">
        <v>151</v>
      </c>
      <c r="L144" s="4" t="s">
        <v>127</v>
      </c>
    </row>
    <row r="145" customFormat="false" ht="15" hidden="false" customHeight="false" outlineLevel="0" collapsed="false">
      <c r="A145" s="4" t="n">
        <v>2008</v>
      </c>
      <c r="B145" s="4" t="s">
        <v>149</v>
      </c>
      <c r="C145" s="4" t="s">
        <v>150</v>
      </c>
      <c r="D145" s="4" t="s">
        <v>110</v>
      </c>
      <c r="E145" s="4" t="n">
        <v>19</v>
      </c>
      <c r="F145" s="4" t="n">
        <v>75</v>
      </c>
      <c r="G145" s="4" t="n">
        <v>41.055</v>
      </c>
      <c r="H145" s="4" t="n">
        <v>61.1</v>
      </c>
      <c r="I145" s="4" t="n">
        <f aca="false">H145/G145</f>
        <v>1.4882474729022</v>
      </c>
      <c r="J145" s="4" t="n">
        <v>0.05195</v>
      </c>
      <c r="K145" s="4" t="s">
        <v>151</v>
      </c>
      <c r="L145" s="4" t="s">
        <v>127</v>
      </c>
    </row>
    <row r="146" customFormat="false" ht="15" hidden="false" customHeight="false" outlineLevel="0" collapsed="false">
      <c r="A146" s="4" t="n">
        <v>2008</v>
      </c>
      <c r="B146" s="4" t="s">
        <v>149</v>
      </c>
      <c r="C146" s="4" t="s">
        <v>150</v>
      </c>
      <c r="D146" s="4" t="s">
        <v>110</v>
      </c>
      <c r="E146" s="4" t="n">
        <v>19</v>
      </c>
      <c r="F146" s="4" t="n">
        <v>75</v>
      </c>
      <c r="G146" s="4" t="n">
        <v>41.055</v>
      </c>
      <c r="H146" s="4" t="n">
        <v>61</v>
      </c>
      <c r="I146" s="4" t="n">
        <f aca="false">H146/G146</f>
        <v>1.48581171599074</v>
      </c>
      <c r="J146" s="4" t="n">
        <v>0.09957</v>
      </c>
      <c r="K146" s="4" t="s">
        <v>151</v>
      </c>
      <c r="L146" s="4" t="s">
        <v>127</v>
      </c>
    </row>
    <row r="147" customFormat="false" ht="15" hidden="false" customHeight="false" outlineLevel="0" collapsed="false">
      <c r="A147" s="4" t="n">
        <v>2008</v>
      </c>
      <c r="B147" s="4" t="s">
        <v>149</v>
      </c>
      <c r="C147" s="4" t="s">
        <v>150</v>
      </c>
      <c r="D147" s="4" t="s">
        <v>110</v>
      </c>
      <c r="E147" s="4" t="n">
        <v>19</v>
      </c>
      <c r="F147" s="4" t="n">
        <v>75</v>
      </c>
      <c r="G147" s="4" t="n">
        <v>41.055</v>
      </c>
      <c r="H147" s="4" t="n">
        <v>61</v>
      </c>
      <c r="I147" s="4" t="n">
        <f aca="false">H147/G147</f>
        <v>1.48581171599074</v>
      </c>
      <c r="J147" s="4" t="n">
        <v>0.15043</v>
      </c>
      <c r="K147" s="4" t="s">
        <v>151</v>
      </c>
      <c r="L147" s="4" t="s">
        <v>127</v>
      </c>
    </row>
    <row r="148" customFormat="false" ht="15" hidden="false" customHeight="false" outlineLevel="0" collapsed="false">
      <c r="A148" s="4" t="n">
        <v>2008</v>
      </c>
      <c r="B148" s="4" t="s">
        <v>149</v>
      </c>
      <c r="C148" s="4" t="s">
        <v>150</v>
      </c>
      <c r="D148" s="4" t="s">
        <v>110</v>
      </c>
      <c r="E148" s="4" t="n">
        <v>19</v>
      </c>
      <c r="F148" s="4" t="n">
        <v>75</v>
      </c>
      <c r="G148" s="4" t="n">
        <v>41.055</v>
      </c>
      <c r="H148" s="4" t="n">
        <v>62.1</v>
      </c>
      <c r="I148" s="4" t="n">
        <f aca="false">H148/G148</f>
        <v>1.51260504201681</v>
      </c>
      <c r="J148" s="4" t="n">
        <v>0.08874</v>
      </c>
      <c r="K148" s="4" t="s">
        <v>151</v>
      </c>
      <c r="L148" s="4" t="s">
        <v>127</v>
      </c>
    </row>
    <row r="149" customFormat="false" ht="15" hidden="false" customHeight="false" outlineLevel="0" collapsed="false">
      <c r="A149" s="4" t="n">
        <v>2008</v>
      </c>
      <c r="B149" s="4" t="s">
        <v>149</v>
      </c>
      <c r="C149" s="4" t="s">
        <v>150</v>
      </c>
      <c r="D149" s="4" t="s">
        <v>110</v>
      </c>
      <c r="E149" s="4" t="n">
        <v>19</v>
      </c>
      <c r="F149" s="4" t="n">
        <v>75</v>
      </c>
      <c r="G149" s="4" t="n">
        <v>41.055</v>
      </c>
      <c r="H149" s="4" t="n">
        <v>62.1</v>
      </c>
      <c r="I149" s="4" t="n">
        <f aca="false">H149/G149</f>
        <v>1.51260504201681</v>
      </c>
      <c r="J149" s="4" t="n">
        <v>0.11905</v>
      </c>
      <c r="K149" s="4" t="s">
        <v>151</v>
      </c>
      <c r="L149" s="4" t="s">
        <v>127</v>
      </c>
    </row>
    <row r="150" customFormat="false" ht="15" hidden="false" customHeight="false" outlineLevel="0" collapsed="false">
      <c r="A150" s="4" t="n">
        <v>2008</v>
      </c>
      <c r="B150" s="4" t="s">
        <v>149</v>
      </c>
      <c r="C150" s="4" t="s">
        <v>150</v>
      </c>
      <c r="D150" s="4" t="s">
        <v>110</v>
      </c>
      <c r="E150" s="4" t="n">
        <v>19</v>
      </c>
      <c r="F150" s="4" t="n">
        <v>75</v>
      </c>
      <c r="G150" s="4" t="n">
        <v>41.055</v>
      </c>
      <c r="H150" s="4" t="n">
        <v>62.1</v>
      </c>
      <c r="I150" s="4" t="n">
        <f aca="false">H150/G150</f>
        <v>1.51260504201681</v>
      </c>
      <c r="J150" s="4" t="n">
        <v>0.13203</v>
      </c>
      <c r="K150" s="4" t="s">
        <v>151</v>
      </c>
      <c r="L150" s="4" t="s">
        <v>127</v>
      </c>
    </row>
    <row r="151" customFormat="false" ht="15" hidden="false" customHeight="false" outlineLevel="0" collapsed="false">
      <c r="A151" s="4" t="n">
        <v>2008</v>
      </c>
      <c r="B151" s="4" t="s">
        <v>149</v>
      </c>
      <c r="C151" s="4" t="s">
        <v>150</v>
      </c>
      <c r="D151" s="4" t="s">
        <v>110</v>
      </c>
      <c r="E151" s="4" t="n">
        <v>19</v>
      </c>
      <c r="F151" s="4" t="n">
        <v>75</v>
      </c>
      <c r="G151" s="4" t="n">
        <v>41.055</v>
      </c>
      <c r="H151" s="4" t="n">
        <v>62.1</v>
      </c>
      <c r="I151" s="4" t="n">
        <f aca="false">H151/G151</f>
        <v>1.51260504201681</v>
      </c>
      <c r="J151" s="4" t="n">
        <v>0.16991</v>
      </c>
      <c r="K151" s="4" t="s">
        <v>151</v>
      </c>
      <c r="L151" s="4" t="s">
        <v>127</v>
      </c>
    </row>
    <row r="152" customFormat="false" ht="15" hidden="false" customHeight="false" outlineLevel="0" collapsed="false">
      <c r="A152" s="4" t="n">
        <v>2008</v>
      </c>
      <c r="B152" s="4" t="s">
        <v>149</v>
      </c>
      <c r="C152" s="4" t="s">
        <v>150</v>
      </c>
      <c r="D152" s="4" t="s">
        <v>110</v>
      </c>
      <c r="E152" s="4" t="n">
        <v>19</v>
      </c>
      <c r="F152" s="4" t="n">
        <v>75</v>
      </c>
      <c r="G152" s="4" t="n">
        <v>41.055</v>
      </c>
      <c r="H152" s="4" t="n">
        <v>62.1</v>
      </c>
      <c r="I152" s="4" t="n">
        <f aca="false">H152/G152</f>
        <v>1.51260504201681</v>
      </c>
      <c r="J152" s="4" t="n">
        <v>0.21104</v>
      </c>
      <c r="K152" s="4" t="s">
        <v>151</v>
      </c>
      <c r="L152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5" activeCellId="1" sqref="J2:J42 L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9.57"/>
    <col collapsed="false" customWidth="true" hidden="false" outlineLevel="0" max="4" min="3" style="2" width="8.85"/>
    <col collapsed="false" customWidth="true" hidden="false" outlineLevel="0" max="5" min="5" style="2" width="15.57"/>
    <col collapsed="false" customWidth="true" hidden="false" outlineLevel="0" max="6" min="6" style="31" width="8.57"/>
    <col collapsed="false" customWidth="true" hidden="false" outlineLevel="0" max="7" min="7" style="2" width="8"/>
    <col collapsed="false" customWidth="true" hidden="false" outlineLevel="0" max="8" min="8" style="31" width="27.85"/>
    <col collapsed="false" customWidth="true" hidden="false" outlineLevel="0" max="10" min="9" style="31" width="12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49</v>
      </c>
      <c r="D1" s="4" t="s">
        <v>152</v>
      </c>
      <c r="E1" s="30" t="s">
        <v>97</v>
      </c>
      <c r="F1" s="30" t="s">
        <v>153</v>
      </c>
      <c r="G1" s="30" t="s">
        <v>154</v>
      </c>
      <c r="H1" s="32" t="s">
        <v>155</v>
      </c>
      <c r="I1" s="30" t="s">
        <v>156</v>
      </c>
      <c r="J1" s="30" t="s">
        <v>157</v>
      </c>
    </row>
    <row r="2" customFormat="false" ht="15" hidden="false" customHeight="false" outlineLevel="0" collapsed="false">
      <c r="A2" s="33" t="n">
        <v>1982</v>
      </c>
      <c r="B2" s="33" t="s">
        <v>158</v>
      </c>
      <c r="C2" s="33" t="s">
        <v>57</v>
      </c>
      <c r="D2" s="33" t="s">
        <v>159</v>
      </c>
      <c r="E2" s="33" t="n">
        <v>19.9</v>
      </c>
      <c r="F2" s="33" t="n">
        <v>3.24</v>
      </c>
      <c r="G2" s="33" t="n">
        <v>8.32</v>
      </c>
      <c r="H2" s="34" t="n">
        <v>0.0337</v>
      </c>
      <c r="I2" s="33" t="n">
        <v>108.3</v>
      </c>
      <c r="J2" s="33" t="n">
        <v>28</v>
      </c>
    </row>
    <row r="3" customFormat="false" ht="15" hidden="false" customHeight="false" outlineLevel="0" collapsed="false">
      <c r="A3" s="4" t="n">
        <v>1982</v>
      </c>
      <c r="B3" s="4" t="s">
        <v>158</v>
      </c>
      <c r="C3" s="4" t="s">
        <v>57</v>
      </c>
      <c r="D3" s="4" t="s">
        <v>159</v>
      </c>
      <c r="E3" s="4" t="n">
        <v>19.9</v>
      </c>
      <c r="F3" s="4" t="n">
        <v>3.14</v>
      </c>
      <c r="G3" s="4" t="n">
        <v>7.79</v>
      </c>
      <c r="H3" s="35" t="n">
        <v>0.0325</v>
      </c>
      <c r="I3" s="4" t="n">
        <v>107.5</v>
      </c>
      <c r="J3" s="4" t="n">
        <v>28</v>
      </c>
    </row>
    <row r="4" customFormat="false" ht="15" hidden="false" customHeight="false" outlineLevel="0" collapsed="false">
      <c r="A4" s="4" t="n">
        <v>1982</v>
      </c>
      <c r="B4" s="4" t="s">
        <v>158</v>
      </c>
      <c r="C4" s="4" t="s">
        <v>57</v>
      </c>
      <c r="D4" s="4" t="s">
        <v>159</v>
      </c>
      <c r="E4" s="4" t="n">
        <v>19</v>
      </c>
      <c r="F4" s="4" t="n">
        <v>3.3</v>
      </c>
      <c r="G4" s="4" t="n">
        <v>7.65</v>
      </c>
      <c r="H4" s="35" t="n">
        <v>0.03</v>
      </c>
      <c r="I4" s="4" t="n">
        <v>100.5</v>
      </c>
      <c r="J4" s="4" t="n">
        <v>28</v>
      </c>
    </row>
    <row r="5" customFormat="false" ht="15" hidden="false" customHeight="false" outlineLevel="0" collapsed="false">
      <c r="A5" s="4" t="n">
        <v>1982</v>
      </c>
      <c r="B5" s="4" t="s">
        <v>158</v>
      </c>
      <c r="C5" s="4" t="s">
        <v>57</v>
      </c>
      <c r="D5" s="4" t="s">
        <v>159</v>
      </c>
      <c r="E5" s="4" t="n">
        <v>18.1</v>
      </c>
      <c r="F5" s="4" t="n">
        <v>3.29</v>
      </c>
      <c r="G5" s="4" t="n">
        <v>8.56</v>
      </c>
      <c r="H5" s="35" t="n">
        <v>0.0342</v>
      </c>
      <c r="I5" s="4" t="n">
        <v>111.5</v>
      </c>
      <c r="J5" s="4" t="n">
        <v>28</v>
      </c>
    </row>
    <row r="6" customFormat="false" ht="15" hidden="false" customHeight="false" outlineLevel="0" collapsed="false">
      <c r="A6" s="4" t="n">
        <v>1982</v>
      </c>
      <c r="B6" s="4" t="s">
        <v>158</v>
      </c>
      <c r="C6" s="4" t="s">
        <v>57</v>
      </c>
      <c r="D6" s="4" t="s">
        <v>159</v>
      </c>
      <c r="E6" s="4" t="n">
        <v>16</v>
      </c>
      <c r="F6" s="4" t="n">
        <v>3.27</v>
      </c>
      <c r="G6" s="4" t="n">
        <v>7.31</v>
      </c>
      <c r="H6" s="35" t="n">
        <v>0.0287</v>
      </c>
      <c r="I6" s="4" t="n">
        <v>88.6</v>
      </c>
      <c r="J6" s="4" t="n">
        <v>28</v>
      </c>
    </row>
    <row r="7" customFormat="false" ht="15" hidden="false" customHeight="false" outlineLevel="0" collapsed="false">
      <c r="A7" s="4" t="n">
        <v>1982</v>
      </c>
      <c r="B7" s="4" t="s">
        <v>158</v>
      </c>
      <c r="C7" s="4" t="s">
        <v>57</v>
      </c>
      <c r="D7" s="4" t="s">
        <v>159</v>
      </c>
      <c r="E7" s="4" t="n">
        <v>13.9</v>
      </c>
      <c r="F7" s="4" t="n">
        <v>3.35</v>
      </c>
      <c r="G7" s="4" t="n">
        <v>7.71</v>
      </c>
      <c r="H7" s="35" t="n">
        <v>0.0298</v>
      </c>
      <c r="I7" s="4" t="n">
        <v>90.5</v>
      </c>
      <c r="J7" s="4" t="n">
        <v>28</v>
      </c>
    </row>
    <row r="8" customFormat="false" ht="15" hidden="false" customHeight="false" outlineLevel="0" collapsed="false">
      <c r="A8" s="4" t="n">
        <v>1982</v>
      </c>
      <c r="B8" s="4" t="s">
        <v>158</v>
      </c>
      <c r="C8" s="4" t="s">
        <v>57</v>
      </c>
      <c r="D8" s="4" t="s">
        <v>159</v>
      </c>
      <c r="E8" s="4" t="n">
        <v>19.9</v>
      </c>
      <c r="F8" s="4" t="n">
        <v>2.64</v>
      </c>
      <c r="G8" s="4" t="n">
        <v>6.22</v>
      </c>
      <c r="H8" s="35" t="n">
        <v>0.0306</v>
      </c>
      <c r="I8" s="4" t="n">
        <v>85.1</v>
      </c>
      <c r="J8" s="4" t="n">
        <v>28</v>
      </c>
    </row>
    <row r="9" customFormat="false" ht="15" hidden="false" customHeight="false" outlineLevel="0" collapsed="false">
      <c r="A9" s="4" t="n">
        <v>1982</v>
      </c>
      <c r="B9" s="4" t="s">
        <v>158</v>
      </c>
      <c r="C9" s="4" t="s">
        <v>57</v>
      </c>
      <c r="D9" s="4" t="s">
        <v>159</v>
      </c>
      <c r="E9" s="4" t="n">
        <v>19</v>
      </c>
      <c r="F9" s="4" t="n">
        <v>2.28</v>
      </c>
      <c r="G9" s="4" t="n">
        <v>5.5</v>
      </c>
      <c r="H9" s="35" t="n">
        <v>0.0314</v>
      </c>
      <c r="I9" s="4" t="n">
        <v>90.6</v>
      </c>
      <c r="J9" s="4" t="n">
        <v>28</v>
      </c>
    </row>
    <row r="10" customFormat="false" ht="15" hidden="false" customHeight="false" outlineLevel="0" collapsed="false">
      <c r="A10" s="4" t="n">
        <v>1982</v>
      </c>
      <c r="B10" s="4" t="s">
        <v>158</v>
      </c>
      <c r="C10" s="4" t="s">
        <v>57</v>
      </c>
      <c r="D10" s="4" t="s">
        <v>159</v>
      </c>
      <c r="E10" s="4" t="n">
        <v>15.9</v>
      </c>
      <c r="F10" s="4" t="n">
        <v>2.31</v>
      </c>
      <c r="G10" s="4" t="n">
        <v>5.44</v>
      </c>
      <c r="H10" s="35" t="n">
        <v>0.0306</v>
      </c>
      <c r="I10" s="4" t="n">
        <v>90.3</v>
      </c>
      <c r="J10" s="4" t="n">
        <v>28</v>
      </c>
    </row>
    <row r="11" customFormat="false" ht="15" hidden="false" customHeight="false" outlineLevel="0" collapsed="false">
      <c r="A11" s="4" t="n">
        <v>2004</v>
      </c>
      <c r="B11" s="4" t="s">
        <v>160</v>
      </c>
      <c r="C11" s="4" t="s">
        <v>57</v>
      </c>
      <c r="D11" s="4" t="s">
        <v>161</v>
      </c>
      <c r="E11" s="4" t="n">
        <v>11.7</v>
      </c>
      <c r="F11" s="36" t="n">
        <v>400</v>
      </c>
      <c r="G11" s="4" t="n">
        <v>549</v>
      </c>
      <c r="H11" s="35" t="n">
        <f aca="false">LN(G11/F11)/J11</f>
        <v>0.00319832216567221</v>
      </c>
      <c r="I11" s="36" t="n">
        <v>648</v>
      </c>
      <c r="J11" s="36" t="n">
        <v>99</v>
      </c>
    </row>
    <row r="12" customFormat="false" ht="15" hidden="false" customHeight="false" outlineLevel="0" collapsed="false">
      <c r="A12" s="4" t="n">
        <v>2005</v>
      </c>
      <c r="B12" s="4" t="s">
        <v>160</v>
      </c>
      <c r="C12" s="4" t="s">
        <v>57</v>
      </c>
      <c r="D12" s="4" t="s">
        <v>161</v>
      </c>
      <c r="E12" s="4" t="n">
        <v>11.7</v>
      </c>
      <c r="F12" s="36" t="n">
        <v>510</v>
      </c>
      <c r="G12" s="4" t="n">
        <v>773</v>
      </c>
      <c r="H12" s="35" t="n">
        <f aca="false">LN(G12/F12)/J12</f>
        <v>0.00420069012999041</v>
      </c>
      <c r="I12" s="36" t="n">
        <v>923</v>
      </c>
      <c r="J12" s="36" t="n">
        <v>99</v>
      </c>
    </row>
    <row r="13" customFormat="false" ht="15" hidden="false" customHeight="false" outlineLevel="0" collapsed="false">
      <c r="A13" s="4" t="n">
        <v>2006</v>
      </c>
      <c r="B13" s="4" t="s">
        <v>160</v>
      </c>
      <c r="C13" s="4" t="s">
        <v>57</v>
      </c>
      <c r="D13" s="4" t="s">
        <v>161</v>
      </c>
      <c r="E13" s="4" t="n">
        <v>11.7</v>
      </c>
      <c r="F13" s="36" t="n">
        <v>485</v>
      </c>
      <c r="G13" s="4" t="n">
        <v>712</v>
      </c>
      <c r="H13" s="35" t="n">
        <f aca="false">LN(G13/F13)/J13</f>
        <v>0.00387807091388376</v>
      </c>
      <c r="I13" s="36" t="n">
        <v>908</v>
      </c>
      <c r="J13" s="36" t="n">
        <v>99</v>
      </c>
    </row>
    <row r="14" customFormat="false" ht="15" hidden="false" customHeight="false" outlineLevel="0" collapsed="false">
      <c r="A14" s="4" t="n">
        <v>2007</v>
      </c>
      <c r="B14" s="4" t="s">
        <v>160</v>
      </c>
      <c r="C14" s="4" t="s">
        <v>57</v>
      </c>
      <c r="D14" s="4" t="s">
        <v>161</v>
      </c>
      <c r="E14" s="4" t="n">
        <v>11.7</v>
      </c>
      <c r="F14" s="36" t="n">
        <v>471</v>
      </c>
      <c r="G14" s="4" t="n">
        <v>733</v>
      </c>
      <c r="H14" s="35" t="n">
        <f aca="false">LN(G14/F14)/J14</f>
        <v>0.00446755159464883</v>
      </c>
      <c r="I14" s="36" t="n">
        <v>964</v>
      </c>
      <c r="J14" s="36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62" activeCellId="1" sqref="J2:J42 F6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5" min="4" style="2" width="12.28"/>
    <col collapsed="false" customWidth="true" hidden="false" outlineLevel="0" max="1025" min="6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7" t="s">
        <v>65</v>
      </c>
      <c r="D1" s="3" t="s">
        <v>162</v>
      </c>
      <c r="E1" s="3" t="s">
        <v>55</v>
      </c>
    </row>
    <row r="2" customFormat="false" ht="15" hidden="false" customHeight="false" outlineLevel="0" collapsed="false">
      <c r="A2" s="4" t="n">
        <v>2015</v>
      </c>
      <c r="B2" s="4" t="s">
        <v>163</v>
      </c>
      <c r="C2" s="38" t="s">
        <v>57</v>
      </c>
      <c r="D2" s="24" t="n">
        <v>0.266850675282329</v>
      </c>
      <c r="E2" s="24" t="n">
        <v>0.0163637661620916</v>
      </c>
    </row>
    <row r="3" customFormat="false" ht="15" hidden="false" customHeight="false" outlineLevel="0" collapsed="false">
      <c r="A3" s="4" t="n">
        <v>2016</v>
      </c>
      <c r="B3" s="4" t="s">
        <v>163</v>
      </c>
      <c r="C3" s="38" t="s">
        <v>57</v>
      </c>
      <c r="D3" s="24" t="n">
        <v>0.752366665672874</v>
      </c>
      <c r="E3" s="24" t="n">
        <v>0.0185739093622379</v>
      </c>
    </row>
    <row r="4" customFormat="false" ht="15" hidden="false" customHeight="false" outlineLevel="0" collapsed="false">
      <c r="A4" s="4" t="n">
        <v>2017</v>
      </c>
      <c r="B4" s="4" t="s">
        <v>163</v>
      </c>
      <c r="C4" s="38" t="s">
        <v>57</v>
      </c>
      <c r="D4" s="24" t="n">
        <v>1.25620401419136</v>
      </c>
      <c r="E4" s="24" t="n">
        <v>0.0229456211867022</v>
      </c>
    </row>
    <row r="5" customFormat="false" ht="15" hidden="false" customHeight="false" outlineLevel="0" collapsed="false">
      <c r="A5" s="4" t="n">
        <v>2018</v>
      </c>
      <c r="B5" s="4" t="s">
        <v>163</v>
      </c>
      <c r="C5" s="38" t="s">
        <v>57</v>
      </c>
      <c r="D5" s="24" t="n">
        <v>1.76004136270985</v>
      </c>
      <c r="E5" s="24" t="n">
        <v>0.0273173330111669</v>
      </c>
    </row>
    <row r="6" customFormat="false" ht="15" hidden="false" customHeight="false" outlineLevel="0" collapsed="false">
      <c r="A6" s="4" t="n">
        <v>2019</v>
      </c>
      <c r="B6" s="4" t="s">
        <v>163</v>
      </c>
      <c r="C6" s="38" t="s">
        <v>57</v>
      </c>
      <c r="D6" s="24" t="n">
        <v>2.26387871122834</v>
      </c>
      <c r="E6" s="24" t="n">
        <v>0.0330248456708843</v>
      </c>
    </row>
    <row r="7" customFormat="false" ht="15" hidden="false" customHeight="false" outlineLevel="0" collapsed="false">
      <c r="A7" s="4" t="n">
        <v>2020</v>
      </c>
      <c r="B7" s="4" t="s">
        <v>163</v>
      </c>
      <c r="C7" s="38" t="s">
        <v>57</v>
      </c>
      <c r="D7" s="24" t="n">
        <v>2.76771605974683</v>
      </c>
      <c r="E7" s="24" t="n">
        <v>0.0404324684845607</v>
      </c>
    </row>
    <row r="8" customFormat="false" ht="15" hidden="false" customHeight="false" outlineLevel="0" collapsed="false">
      <c r="A8" s="4" t="n">
        <v>2021</v>
      </c>
      <c r="B8" s="4" t="s">
        <v>163</v>
      </c>
      <c r="C8" s="38" t="s">
        <v>57</v>
      </c>
      <c r="D8" s="24" t="n">
        <v>3.27155340826532</v>
      </c>
      <c r="E8" s="24" t="n">
        <v>0.0488115828147843</v>
      </c>
    </row>
    <row r="9" customFormat="false" ht="15" hidden="false" customHeight="false" outlineLevel="0" collapsed="false">
      <c r="D9" s="24" t="n">
        <v>3.77539075678381</v>
      </c>
      <c r="E9" s="24" t="n">
        <v>0.0587693708593979</v>
      </c>
    </row>
    <row r="10" customFormat="false" ht="15" hidden="false" customHeight="false" outlineLevel="0" collapsed="false">
      <c r="D10" s="24" t="n">
        <v>4.2792281053023</v>
      </c>
      <c r="E10" s="24" t="n">
        <v>0.0707915783766754</v>
      </c>
    </row>
    <row r="11" customFormat="false" ht="15" hidden="false" customHeight="false" outlineLevel="0" collapsed="false">
      <c r="D11" s="24" t="n">
        <v>4.78306545382079</v>
      </c>
      <c r="E11" s="24" t="n">
        <v>0.0847567689270485</v>
      </c>
    </row>
    <row r="12" customFormat="false" ht="15" hidden="false" customHeight="false" outlineLevel="0" collapsed="false">
      <c r="D12" s="24" t="n">
        <v>5.28690280233928</v>
      </c>
      <c r="E12" s="24" t="n">
        <v>0.101514997587495</v>
      </c>
    </row>
    <row r="13" customFormat="false" ht="15" hidden="false" customHeight="false" outlineLevel="0" collapsed="false">
      <c r="D13" s="24" t="n">
        <v>5.79074015085777</v>
      </c>
      <c r="E13" s="24" t="n">
        <v>0.120944827918449</v>
      </c>
    </row>
    <row r="14" customFormat="false" ht="15" hidden="false" customHeight="false" outlineLevel="0" collapsed="false">
      <c r="D14" s="24" t="n">
        <v>6.29457749937626</v>
      </c>
      <c r="E14" s="24" t="n">
        <v>0.143046259919909</v>
      </c>
    </row>
    <row r="15" customFormat="false" ht="15" hidden="false" customHeight="false" outlineLevel="0" collapsed="false">
      <c r="D15" s="24" t="n">
        <v>6.79841484789475</v>
      </c>
      <c r="E15" s="24" t="n">
        <v>0.16818360291058</v>
      </c>
    </row>
    <row r="16" customFormat="false" ht="15" hidden="false" customHeight="false" outlineLevel="0" collapsed="false">
      <c r="D16" s="24" t="n">
        <v>7.27935049875331</v>
      </c>
      <c r="E16" s="24" t="n">
        <v>0.196028978503628</v>
      </c>
    </row>
    <row r="17" customFormat="false" ht="15" hidden="false" customHeight="false" outlineLevel="0" collapsed="false">
      <c r="D17" s="24" t="n">
        <v>7.73738445195194</v>
      </c>
      <c r="E17" s="24" t="n">
        <v>0.225950917213297</v>
      </c>
    </row>
    <row r="18" customFormat="false" ht="15" hidden="false" customHeight="false" outlineLevel="0" collapsed="false">
      <c r="D18" s="24" t="n">
        <v>8.1496150098307</v>
      </c>
      <c r="E18" s="24" t="n">
        <v>0.254904400317407</v>
      </c>
    </row>
    <row r="19" customFormat="false" ht="15" hidden="false" customHeight="false" outlineLevel="0" collapsed="false">
      <c r="D19" s="24" t="n">
        <v>8.5160421723896</v>
      </c>
      <c r="E19" s="24" t="n">
        <v>0.282956217857721</v>
      </c>
    </row>
    <row r="20" customFormat="false" ht="15" hidden="false" customHeight="false" outlineLevel="0" collapsed="false">
      <c r="D20" s="24" t="n">
        <v>8.85956763728858</v>
      </c>
      <c r="E20" s="24" t="n">
        <v>0.310507110084815</v>
      </c>
    </row>
    <row r="21" customFormat="false" ht="15" hidden="false" customHeight="false" outlineLevel="0" collapsed="false">
      <c r="D21" s="24" t="n">
        <v>9.20309310218755</v>
      </c>
      <c r="E21" s="24" t="n">
        <v>0.339560778251569</v>
      </c>
    </row>
    <row r="22" customFormat="false" ht="15" hidden="false" customHeight="false" outlineLevel="0" collapsed="false">
      <c r="D22" s="24" t="n">
        <v>9.54661856708652</v>
      </c>
      <c r="E22" s="24" t="n">
        <v>0.370618147671203</v>
      </c>
    </row>
    <row r="23" customFormat="false" ht="15" hidden="false" customHeight="false" outlineLevel="0" collapsed="false">
      <c r="D23" s="24" t="n">
        <v>9.86724233432555</v>
      </c>
      <c r="E23" s="24" t="n">
        <v>0.399051622593018</v>
      </c>
    </row>
    <row r="24" customFormat="false" ht="15" hidden="false" customHeight="false" outlineLevel="0" collapsed="false">
      <c r="D24" s="24" t="n">
        <v>10.1878661015645</v>
      </c>
      <c r="E24" s="24" t="n">
        <v>0.43034752787609</v>
      </c>
    </row>
    <row r="25" customFormat="false" ht="15" hidden="false" customHeight="false" outlineLevel="0" collapsed="false">
      <c r="D25" s="24" t="n">
        <v>10.5084898688036</v>
      </c>
      <c r="E25" s="24" t="n">
        <v>0.461261775777661</v>
      </c>
    </row>
    <row r="26" customFormat="false" ht="15" hidden="false" customHeight="false" outlineLevel="0" collapsed="false">
      <c r="D26" s="24" t="n">
        <v>10.8291136360426</v>
      </c>
      <c r="E26" s="24" t="n">
        <v>0.492176023679232</v>
      </c>
    </row>
    <row r="27" customFormat="false" ht="15" hidden="false" customHeight="false" outlineLevel="0" collapsed="false">
      <c r="D27" s="24" t="n">
        <v>11.1497374032817</v>
      </c>
      <c r="E27" s="24" t="n">
        <v>0.522899442890052</v>
      </c>
    </row>
    <row r="28" customFormat="false" ht="15" hidden="false" customHeight="false" outlineLevel="0" collapsed="false">
      <c r="D28" s="24" t="n">
        <v>11.4703611705207</v>
      </c>
      <c r="E28" s="24" t="n">
        <v>0.554004519482373</v>
      </c>
    </row>
    <row r="29" customFormat="false" ht="15" hidden="false" customHeight="false" outlineLevel="0" collapsed="false">
      <c r="D29" s="24" t="n">
        <v>11.7909849377597</v>
      </c>
      <c r="E29" s="24" t="n">
        <v>0.584727938693194</v>
      </c>
    </row>
    <row r="30" customFormat="false" ht="15" hidden="false" customHeight="false" outlineLevel="0" collapsed="false">
      <c r="D30" s="24" t="n">
        <v>12.1116087049988</v>
      </c>
      <c r="E30" s="24" t="n">
        <v>0.614306385759511</v>
      </c>
    </row>
    <row r="31" customFormat="false" ht="15" hidden="false" customHeight="false" outlineLevel="0" collapsed="false">
      <c r="D31" s="24" t="n">
        <v>12.4322324722378</v>
      </c>
      <c r="E31" s="24" t="n">
        <v>0.643121518062827</v>
      </c>
    </row>
    <row r="32" customFormat="false" ht="15" hidden="false" customHeight="false" outlineLevel="0" collapsed="false">
      <c r="D32" s="24" t="n">
        <v>12.7528562394769</v>
      </c>
      <c r="E32" s="24" t="n">
        <v>0.671173335603142</v>
      </c>
    </row>
    <row r="33" customFormat="false" ht="15" hidden="false" customHeight="false" outlineLevel="0" collapsed="false">
      <c r="D33" s="24" t="n">
        <v>13.0963817043758</v>
      </c>
      <c r="E33" s="24" t="n">
        <v>0.699893053561083</v>
      </c>
    </row>
    <row r="34" customFormat="false" ht="15" hidden="false" customHeight="false" outlineLevel="0" collapsed="false">
      <c r="D34" s="24" t="n">
        <v>13.4628088669347</v>
      </c>
      <c r="E34" s="24" t="n">
        <v>0.728946721727837</v>
      </c>
    </row>
    <row r="35" customFormat="false" ht="15" hidden="false" customHeight="false" outlineLevel="0" collapsed="false">
      <c r="D35" s="24" t="n">
        <v>13.7834326341738</v>
      </c>
      <c r="E35" s="24" t="n">
        <v>0.756839515359192</v>
      </c>
    </row>
    <row r="36" customFormat="false" ht="15" hidden="false" customHeight="false" outlineLevel="0" collapsed="false">
      <c r="D36" s="24" t="n">
        <v>14.1727614943926</v>
      </c>
      <c r="E36" s="24" t="n">
        <v>0.781012595192814</v>
      </c>
    </row>
    <row r="37" customFormat="false" ht="15" hidden="false" customHeight="false" outlineLevel="0" collapsed="false">
      <c r="D37" s="24" t="n">
        <v>14.6765988429111</v>
      </c>
      <c r="E37" s="24" t="n">
        <v>0.811432423304713</v>
      </c>
    </row>
    <row r="38" customFormat="false" ht="15" hidden="false" customHeight="false" outlineLevel="0" collapsed="false">
      <c r="D38" s="24" t="n">
        <v>15.1804361914296</v>
      </c>
      <c r="E38" s="24" t="n">
        <v>0.837249810356968</v>
      </c>
    </row>
    <row r="39" customFormat="false" ht="15" hidden="false" customHeight="false" outlineLevel="0" collapsed="false">
      <c r="D39" s="24" t="n">
        <v>15.6384701446282</v>
      </c>
      <c r="E39" s="24" t="n">
        <v>0.863652341142106</v>
      </c>
    </row>
    <row r="40" customFormat="false" ht="15" hidden="false" customHeight="false" outlineLevel="0" collapsed="false">
      <c r="D40" s="24" t="n">
        <v>16.0965040978268</v>
      </c>
      <c r="E40" s="24" t="n">
        <v>0.882624255187757</v>
      </c>
    </row>
    <row r="41" customFormat="false" ht="15" hidden="false" customHeight="false" outlineLevel="0" collapsed="false">
      <c r="D41" s="24" t="n">
        <v>16.6003414463453</v>
      </c>
      <c r="E41" s="24" t="n">
        <v>0.9008096428271</v>
      </c>
    </row>
    <row r="42" customFormat="false" ht="15" hidden="false" customHeight="false" outlineLevel="0" collapsed="false">
      <c r="D42" s="24" t="n">
        <v>17.1041787948638</v>
      </c>
      <c r="E42" s="24" t="n">
        <v>0.916960689289705</v>
      </c>
    </row>
    <row r="43" customFormat="false" ht="15" hidden="false" customHeight="false" outlineLevel="0" collapsed="false">
      <c r="D43" s="24" t="n">
        <v>17.6080161433823</v>
      </c>
      <c r="E43" s="24" t="n">
        <v>0.930440134081804</v>
      </c>
    </row>
    <row r="44" customFormat="false" ht="15" hidden="false" customHeight="false" outlineLevel="0" collapsed="false">
      <c r="D44" s="24" t="n">
        <v>18.1118534919008</v>
      </c>
      <c r="E44" s="24" t="n">
        <v>0.941612286522102</v>
      </c>
    </row>
    <row r="45" customFormat="false" ht="15" hidden="false" customHeight="false" outlineLevel="0" collapsed="false">
      <c r="D45" s="24" t="n">
        <v>18.6156908404193</v>
      </c>
      <c r="E45" s="24" t="n">
        <v>0.950720019489737</v>
      </c>
    </row>
    <row r="46" customFormat="false" ht="15" hidden="false" customHeight="false" outlineLevel="0" collapsed="false">
      <c r="D46" s="24" t="n">
        <v>19.1195281889378</v>
      </c>
      <c r="E46" s="24" t="n">
        <v>0.95952416135845</v>
      </c>
    </row>
    <row r="47" customFormat="false" ht="15" hidden="false" customHeight="false" outlineLevel="0" collapsed="false">
      <c r="D47" s="24" t="n">
        <v>19.6233655374563</v>
      </c>
      <c r="E47" s="24" t="n">
        <v>0.964158985468646</v>
      </c>
    </row>
    <row r="48" customFormat="false" ht="15" hidden="false" customHeight="false" outlineLevel="0" collapsed="false">
      <c r="D48" s="24" t="n">
        <v>20.1272028859748</v>
      </c>
      <c r="E48" s="24" t="n">
        <v>0.96672534222486</v>
      </c>
    </row>
    <row r="49" customFormat="false" ht="15" hidden="false" customHeight="false" outlineLevel="0" collapsed="false">
      <c r="D49" s="24" t="n">
        <v>20.6310402344933</v>
      </c>
      <c r="E49" s="24" t="n">
        <v>0.963592282083994</v>
      </c>
    </row>
    <row r="50" customFormat="false" ht="15" hidden="false" customHeight="false" outlineLevel="0" collapsed="false">
      <c r="D50" s="24" t="n">
        <v>21.1348775830117</v>
      </c>
      <c r="E50" s="24" t="n">
        <v>0.955820349951612</v>
      </c>
    </row>
    <row r="51" customFormat="false" ht="15" hidden="false" customHeight="false" outlineLevel="0" collapsed="false">
      <c r="D51" s="24" t="n">
        <v>21.6387149315302</v>
      </c>
      <c r="E51" s="24" t="n">
        <v>0.939183557730733</v>
      </c>
    </row>
    <row r="52" customFormat="false" ht="15" hidden="false" customHeight="false" outlineLevel="0" collapsed="false">
      <c r="D52" s="24" t="n">
        <v>22.0738471870689</v>
      </c>
      <c r="E52" s="24" t="n">
        <v>0.912285386366319</v>
      </c>
    </row>
    <row r="53" customFormat="false" ht="15" hidden="false" customHeight="false" outlineLevel="0" collapsed="false">
      <c r="D53" s="24" t="n">
        <v>22.394470954308</v>
      </c>
      <c r="E53" s="24" t="n">
        <v>0.882229867573125</v>
      </c>
    </row>
    <row r="54" customFormat="false" ht="15" hidden="false" customHeight="false" outlineLevel="0" collapsed="false">
      <c r="D54" s="24" t="n">
        <v>22.6998269231071</v>
      </c>
      <c r="E54" s="24" t="n">
        <v>0.848834846691799</v>
      </c>
    </row>
    <row r="55" customFormat="false" ht="15" hidden="false" customHeight="false" outlineLevel="0" collapsed="false">
      <c r="D55" s="24" t="n">
        <v>22.8525049075066</v>
      </c>
      <c r="E55" s="24" t="n">
        <v>0.820679133530965</v>
      </c>
    </row>
    <row r="56" customFormat="false" ht="15" hidden="false" customHeight="false" outlineLevel="0" collapsed="false">
      <c r="D56" s="24" t="n">
        <v>23.04487916785</v>
      </c>
      <c r="E56" s="24" t="n">
        <v>0.779599547289058</v>
      </c>
    </row>
    <row r="57" customFormat="false" ht="15" hidden="false" customHeight="false" outlineLevel="0" collapsed="false">
      <c r="D57" s="24" t="n">
        <v>23.2647354653854</v>
      </c>
      <c r="E57" s="24" t="n">
        <v>0.735959676112915</v>
      </c>
    </row>
    <row r="58" customFormat="false" ht="15" hidden="false" customHeight="false" outlineLevel="0" collapsed="false">
      <c r="D58" s="24" t="n">
        <v>23.4479490466648</v>
      </c>
      <c r="E58" s="24" t="n">
        <v>0.698913466281897</v>
      </c>
    </row>
    <row r="59" customFormat="false" ht="15" hidden="false" customHeight="false" outlineLevel="0" collapsed="false">
      <c r="D59" s="24" t="n">
        <v>23.6213476146614</v>
      </c>
      <c r="E59" s="24" t="n">
        <v>0.662178943312438</v>
      </c>
    </row>
    <row r="60" customFormat="false" ht="15" hidden="false" customHeight="false" outlineLevel="0" collapsed="false">
      <c r="D60" s="24" t="n">
        <v>23.7513965406589</v>
      </c>
      <c r="E60" s="24" t="n">
        <v>0.62817168038162</v>
      </c>
    </row>
    <row r="61" customFormat="false" ht="15" hidden="false" customHeight="false" outlineLevel="0" collapsed="false">
      <c r="D61" s="24" t="n">
        <v>23.8569079334493</v>
      </c>
      <c r="E61" s="24" t="n">
        <v>0.576117172651435</v>
      </c>
    </row>
    <row r="62" customFormat="false" ht="15" hidden="false" customHeight="false" outlineLevel="0" collapsed="false">
      <c r="D62" s="24" t="n">
        <v>24.0204914881631</v>
      </c>
      <c r="E62" s="24" t="n">
        <v>0.534476383462245</v>
      </c>
    </row>
    <row r="63" customFormat="false" ht="15" hidden="false" customHeight="false" outlineLevel="0" collapsed="false">
      <c r="D63" s="24" t="n">
        <v>24.1349999764628</v>
      </c>
      <c r="E63" s="24" t="n">
        <v>0.50473255153061</v>
      </c>
    </row>
    <row r="64" customFormat="false" ht="15" hidden="false" customHeight="false" outlineLevel="0" collapsed="false">
      <c r="D64" s="24" t="n">
        <v>24.2266067671025</v>
      </c>
      <c r="E64" s="24" t="n">
        <v>0.474810612820942</v>
      </c>
    </row>
    <row r="65" customFormat="false" ht="15" hidden="false" customHeight="false" outlineLevel="0" collapsed="false">
      <c r="D65" s="24" t="n">
        <v>24.3182135577422</v>
      </c>
      <c r="E65" s="24" t="n">
        <v>0.446090894863001</v>
      </c>
    </row>
    <row r="66" customFormat="false" ht="15" hidden="false" customHeight="false" outlineLevel="0" collapsed="false">
      <c r="D66" s="24" t="n">
        <v>24.4327220460419</v>
      </c>
      <c r="E66" s="24" t="n">
        <v>0.412918507454217</v>
      </c>
    </row>
    <row r="67" customFormat="false" ht="15" hidden="false" customHeight="false" outlineLevel="0" collapsed="false">
      <c r="D67" s="24" t="n">
        <v>24.5701322320014</v>
      </c>
      <c r="E67" s="24" t="n">
        <v>0.373289749341709</v>
      </c>
    </row>
    <row r="68" customFormat="false" ht="15" hidden="false" customHeight="false" outlineLevel="0" collapsed="false">
      <c r="D68" s="24" t="n">
        <v>24.707542417961</v>
      </c>
      <c r="E68" s="24" t="n">
        <v>0.334798895644417</v>
      </c>
    </row>
    <row r="69" customFormat="false" ht="15" hidden="false" customHeight="false" outlineLevel="0" collapsed="false">
      <c r="D69" s="24" t="n">
        <v>24.8564034527506</v>
      </c>
      <c r="E69" s="24" t="n">
        <v>0.290804047764833</v>
      </c>
    </row>
    <row r="70" customFormat="false" ht="15" hidden="false" customHeight="false" outlineLevel="0" collapsed="false">
      <c r="D70" s="24" t="n">
        <v>25.05106788286</v>
      </c>
      <c r="E70" s="24" t="n">
        <v>0.25536822005187</v>
      </c>
    </row>
    <row r="71" customFormat="false" ht="15" hidden="false" customHeight="false" outlineLevel="0" collapsed="false">
      <c r="D71" s="24" t="n">
        <v>25.2342814641395</v>
      </c>
      <c r="E71" s="24" t="n">
        <v>0.212993649111342</v>
      </c>
    </row>
    <row r="72" customFormat="false" ht="15" hidden="false" customHeight="false" outlineLevel="0" collapsed="false">
      <c r="D72" s="24" t="n">
        <v>25.4174950454189</v>
      </c>
      <c r="E72" s="24" t="n">
        <v>0.178262827394762</v>
      </c>
    </row>
    <row r="73" customFormat="false" ht="15" hidden="false" customHeight="false" outlineLevel="0" collapsed="false">
      <c r="D73" s="24" t="n">
        <v>25.6007086266984</v>
      </c>
      <c r="E73" s="24" t="n">
        <v>0.147873358392755</v>
      </c>
    </row>
    <row r="74" customFormat="false" ht="15" hidden="false" customHeight="false" outlineLevel="0" collapsed="false">
      <c r="D74" s="24" t="n">
        <v>25.8068239056377</v>
      </c>
      <c r="E74" s="24" t="n">
        <v>0.118686110142476</v>
      </c>
    </row>
    <row r="75" customFormat="false" ht="15" hidden="false" customHeight="false" outlineLevel="0" collapsed="false">
      <c r="D75" s="24" t="n">
        <v>26.058742579897</v>
      </c>
      <c r="E75" s="24" t="n">
        <v>0.0896547053229763</v>
      </c>
    </row>
    <row r="76" customFormat="false" ht="15" hidden="false" customHeight="false" outlineLevel="0" collapsed="false">
      <c r="D76" s="24" t="n">
        <v>26.4251697424559</v>
      </c>
      <c r="E76" s="24" t="n">
        <v>0.0600444534748667</v>
      </c>
    </row>
    <row r="77" customFormat="false" ht="15" hidden="false" customHeight="false" outlineLevel="0" collapsed="false">
      <c r="D77" s="24" t="n">
        <v>26.9061053933144</v>
      </c>
      <c r="E77" s="24" t="n">
        <v>0.0350892651435483</v>
      </c>
    </row>
    <row r="78" customFormat="false" ht="15" hidden="false" customHeight="false" outlineLevel="0" collapsed="false">
      <c r="D78" s="24" t="n">
        <v>27.4099427418329</v>
      </c>
      <c r="E78" s="24" t="n">
        <v>0.0194239644392171</v>
      </c>
    </row>
    <row r="79" customFormat="false" ht="15" hidden="false" customHeight="false" outlineLevel="0" collapsed="false">
      <c r="D79" s="24" t="n">
        <v>27.9137800903514</v>
      </c>
      <c r="E79" s="24" t="n">
        <v>0.0109234136694247</v>
      </c>
    </row>
    <row r="80" customFormat="false" ht="15" hidden="false" customHeight="false" outlineLevel="0" collapsed="false">
      <c r="D80" s="24" t="n">
        <v>28.3260106482302</v>
      </c>
      <c r="E80" s="24" t="n">
        <v>0.0151679063667224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20" activeCellId="1" sqref="J2:J42 H120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5.57"/>
    <col collapsed="false" customWidth="true" hidden="false" outlineLevel="0" max="7" min="3" style="2" width="8.85"/>
    <col collapsed="false" customWidth="true" hidden="false" outlineLevel="0" max="8" min="8" style="2" width="19.14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4" t="s">
        <v>129</v>
      </c>
      <c r="B1" s="4" t="s">
        <v>63</v>
      </c>
      <c r="C1" s="4" t="s">
        <v>48</v>
      </c>
      <c r="D1" s="4" t="s">
        <v>49</v>
      </c>
      <c r="E1" s="4" t="s">
        <v>164</v>
      </c>
      <c r="F1" s="4" t="s">
        <v>68</v>
      </c>
      <c r="G1" s="4" t="s">
        <v>165</v>
      </c>
      <c r="H1" s="30" t="s">
        <v>166</v>
      </c>
      <c r="I1" s="30" t="s">
        <v>167</v>
      </c>
    </row>
    <row r="2" customFormat="false" ht="15" hidden="false" customHeight="false" outlineLevel="0" collapsed="false">
      <c r="A2" s="4" t="n">
        <v>2011</v>
      </c>
      <c r="B2" s="4" t="s">
        <v>168</v>
      </c>
      <c r="C2" s="4" t="s">
        <v>169</v>
      </c>
      <c r="D2" s="4" t="s">
        <v>57</v>
      </c>
      <c r="E2" s="4" t="s">
        <v>170</v>
      </c>
      <c r="F2" s="4"/>
      <c r="G2" s="4" t="n">
        <v>0.5</v>
      </c>
      <c r="H2" s="4" t="n">
        <f aca="false">365*3</f>
        <v>1095</v>
      </c>
      <c r="I2" s="4" t="n">
        <v>8.83396327008583</v>
      </c>
    </row>
    <row r="3" customFormat="false" ht="15" hidden="false" customHeight="false" outlineLevel="0" collapsed="false">
      <c r="A3" s="4" t="n">
        <v>2011</v>
      </c>
      <c r="B3" s="4" t="s">
        <v>168</v>
      </c>
      <c r="C3" s="4" t="s">
        <v>169</v>
      </c>
      <c r="D3" s="4" t="s">
        <v>57</v>
      </c>
      <c r="E3" s="4" t="s">
        <v>170</v>
      </c>
      <c r="F3" s="4"/>
      <c r="G3" s="4" t="n">
        <v>1.21</v>
      </c>
      <c r="H3" s="4" t="n">
        <f aca="false">365*3</f>
        <v>1095</v>
      </c>
      <c r="I3" s="4" t="n">
        <v>9.21854672855973</v>
      </c>
    </row>
    <row r="4" customFormat="false" ht="15" hidden="false" customHeight="false" outlineLevel="0" collapsed="false">
      <c r="A4" s="4" t="n">
        <v>2011</v>
      </c>
      <c r="B4" s="4" t="s">
        <v>168</v>
      </c>
      <c r="C4" s="4" t="s">
        <v>169</v>
      </c>
      <c r="D4" s="4" t="s">
        <v>57</v>
      </c>
      <c r="E4" s="4" t="s">
        <v>170</v>
      </c>
      <c r="F4" s="4"/>
      <c r="G4" s="4" t="n">
        <v>0.1</v>
      </c>
      <c r="H4" s="4" t="n">
        <f aca="false">365*3</f>
        <v>1095</v>
      </c>
      <c r="I4" s="4" t="n">
        <v>8.50742998265358</v>
      </c>
    </row>
    <row r="5" customFormat="false" ht="15" hidden="false" customHeight="false" outlineLevel="0" collapsed="false">
      <c r="A5" s="4" t="n">
        <v>2011</v>
      </c>
      <c r="B5" s="4" t="s">
        <v>168</v>
      </c>
      <c r="C5" s="4" t="s">
        <v>169</v>
      </c>
      <c r="D5" s="4" t="s">
        <v>57</v>
      </c>
      <c r="E5" s="4" t="s">
        <v>170</v>
      </c>
      <c r="F5" s="4"/>
      <c r="G5" s="4" t="n">
        <v>0.4</v>
      </c>
      <c r="H5" s="4" t="n">
        <f aca="false">365*3</f>
        <v>1095</v>
      </c>
      <c r="I5" s="4" t="n">
        <v>10.0687733834433</v>
      </c>
    </row>
    <row r="6" customFormat="false" ht="15" hidden="false" customHeight="false" outlineLevel="0" collapsed="false">
      <c r="A6" s="4" t="n">
        <v>2011</v>
      </c>
      <c r="B6" s="4" t="s">
        <v>168</v>
      </c>
      <c r="C6" s="4" t="s">
        <v>169</v>
      </c>
      <c r="D6" s="4" t="s">
        <v>57</v>
      </c>
      <c r="E6" s="4" t="s">
        <v>170</v>
      </c>
      <c r="F6" s="4"/>
      <c r="G6" s="4" t="n">
        <v>1.52</v>
      </c>
      <c r="H6" s="4" t="n">
        <f aca="false">365*3</f>
        <v>1095</v>
      </c>
      <c r="I6" s="4" t="n">
        <v>10.6089823269041</v>
      </c>
    </row>
    <row r="7" customFormat="false" ht="15" hidden="false" customHeight="false" outlineLevel="0" collapsed="false">
      <c r="A7" s="4" t="n">
        <v>2011</v>
      </c>
      <c r="B7" s="4" t="s">
        <v>168</v>
      </c>
      <c r="C7" s="4" t="s">
        <v>169</v>
      </c>
      <c r="D7" s="4" t="s">
        <v>57</v>
      </c>
      <c r="E7" s="4" t="s">
        <v>170</v>
      </c>
      <c r="F7" s="4"/>
      <c r="G7" s="4" t="n">
        <v>0.55</v>
      </c>
      <c r="H7" s="4" t="n">
        <f aca="false">365*3</f>
        <v>1095</v>
      </c>
      <c r="I7" s="4" t="n">
        <v>8.66003813051425</v>
      </c>
    </row>
    <row r="8" customFormat="false" ht="15" hidden="false" customHeight="false" outlineLevel="0" collapsed="false">
      <c r="A8" s="4" t="n">
        <v>2011</v>
      </c>
      <c r="B8" s="4" t="s">
        <v>168</v>
      </c>
      <c r="C8" s="4" t="s">
        <v>169</v>
      </c>
      <c r="D8" s="4" t="s">
        <v>57</v>
      </c>
      <c r="E8" s="4" t="s">
        <v>170</v>
      </c>
      <c r="F8" s="4"/>
      <c r="G8" s="4" t="n">
        <v>1.12</v>
      </c>
      <c r="H8" s="4" t="n">
        <f aca="false">365*3</f>
        <v>1095</v>
      </c>
      <c r="I8" s="4" t="n">
        <v>8.60350065857144</v>
      </c>
    </row>
    <row r="9" customFormat="false" ht="15" hidden="false" customHeight="false" outlineLevel="0" collapsed="false">
      <c r="A9" s="4" t="n">
        <v>2011</v>
      </c>
      <c r="B9" s="4" t="s">
        <v>168</v>
      </c>
      <c r="C9" s="4" t="s">
        <v>169</v>
      </c>
      <c r="D9" s="4" t="s">
        <v>57</v>
      </c>
      <c r="E9" s="4" t="s">
        <v>170</v>
      </c>
      <c r="F9" s="4"/>
      <c r="G9" s="4" t="n">
        <v>1.89</v>
      </c>
      <c r="H9" s="4" t="n">
        <f aca="false">365*3</f>
        <v>1095</v>
      </c>
      <c r="I9" s="4" t="n">
        <v>9.96662173380101</v>
      </c>
    </row>
    <row r="10" customFormat="false" ht="15" hidden="false" customHeight="false" outlineLevel="0" collapsed="false">
      <c r="A10" s="4" t="n">
        <v>2011</v>
      </c>
      <c r="B10" s="4" t="s">
        <v>168</v>
      </c>
      <c r="C10" s="4" t="s">
        <v>169</v>
      </c>
      <c r="D10" s="4" t="s">
        <v>57</v>
      </c>
      <c r="E10" s="4" t="s">
        <v>170</v>
      </c>
      <c r="F10" s="4"/>
      <c r="G10" s="4" t="n">
        <v>1.04</v>
      </c>
      <c r="H10" s="4" t="n">
        <f aca="false">365*3</f>
        <v>1095</v>
      </c>
      <c r="I10" s="4" t="n">
        <v>9.71894769969354</v>
      </c>
    </row>
    <row r="11" customFormat="false" ht="15" hidden="false" customHeight="false" outlineLevel="0" collapsed="false">
      <c r="A11" s="4" t="n">
        <v>2011</v>
      </c>
      <c r="B11" s="4" t="s">
        <v>168</v>
      </c>
      <c r="C11" s="4" t="s">
        <v>169</v>
      </c>
      <c r="D11" s="4" t="s">
        <v>57</v>
      </c>
      <c r="E11" s="4" t="s">
        <v>170</v>
      </c>
      <c r="F11" s="4"/>
      <c r="G11" s="4" t="n">
        <v>0.73</v>
      </c>
      <c r="H11" s="4" t="n">
        <f aca="false">365*3</f>
        <v>1095</v>
      </c>
      <c r="I11" s="4" t="n">
        <v>9.82676300223875</v>
      </c>
    </row>
    <row r="12" customFormat="false" ht="15" hidden="false" customHeight="false" outlineLevel="0" collapsed="false">
      <c r="A12" s="4" t="n">
        <v>2011</v>
      </c>
      <c r="B12" s="4" t="s">
        <v>168</v>
      </c>
      <c r="C12" s="4" t="s">
        <v>169</v>
      </c>
      <c r="D12" s="4" t="s">
        <v>57</v>
      </c>
      <c r="E12" s="4" t="s">
        <v>170</v>
      </c>
      <c r="F12" s="4"/>
      <c r="G12" s="4" t="n">
        <v>0.9</v>
      </c>
      <c r="H12" s="4" t="n">
        <f aca="false">365*3</f>
        <v>1095</v>
      </c>
      <c r="I12" s="4" t="n">
        <v>9.96662173380101</v>
      </c>
    </row>
    <row r="13" customFormat="false" ht="15" hidden="false" customHeight="false" outlineLevel="0" collapsed="false">
      <c r="A13" s="4" t="n">
        <v>2011</v>
      </c>
      <c r="B13" s="4" t="s">
        <v>168</v>
      </c>
      <c r="C13" s="4" t="s">
        <v>169</v>
      </c>
      <c r="D13" s="4" t="s">
        <v>57</v>
      </c>
      <c r="E13" s="4" t="s">
        <v>170</v>
      </c>
      <c r="F13" s="4"/>
      <c r="G13" s="4" t="n">
        <v>0.72</v>
      </c>
      <c r="H13" s="4" t="n">
        <f aca="false">365*3</f>
        <v>1095</v>
      </c>
      <c r="I13" s="4" t="n">
        <v>8.60350065857144</v>
      </c>
    </row>
    <row r="14" customFormat="false" ht="15" hidden="false" customHeight="false" outlineLevel="0" collapsed="false">
      <c r="A14" s="4" t="n">
        <v>2011</v>
      </c>
      <c r="B14" s="4" t="s">
        <v>168</v>
      </c>
      <c r="C14" s="4" t="s">
        <v>169</v>
      </c>
      <c r="D14" s="4" t="s">
        <v>57</v>
      </c>
      <c r="E14" s="4" t="s">
        <v>170</v>
      </c>
      <c r="F14" s="4"/>
      <c r="G14" s="4" t="n">
        <v>0.28</v>
      </c>
      <c r="H14" s="4" t="n">
        <f aca="false">365*3</f>
        <v>1095</v>
      </c>
      <c r="I14" s="4" t="n">
        <v>9.49512794129662</v>
      </c>
    </row>
    <row r="15" customFormat="false" ht="15" hidden="false" customHeight="false" outlineLevel="0" collapsed="false">
      <c r="A15" s="4" t="n">
        <v>2011</v>
      </c>
      <c r="B15" s="4" t="s">
        <v>168</v>
      </c>
      <c r="C15" s="4" t="s">
        <v>169</v>
      </c>
      <c r="D15" s="4" t="s">
        <v>57</v>
      </c>
      <c r="E15" s="4" t="s">
        <v>170</v>
      </c>
      <c r="F15" s="4"/>
      <c r="G15" s="4" t="n">
        <v>0.33</v>
      </c>
      <c r="H15" s="4" t="n">
        <f aca="false">365*3</f>
        <v>1095</v>
      </c>
      <c r="I15" s="4" t="n">
        <v>8.74336462143533</v>
      </c>
    </row>
    <row r="16" customFormat="false" ht="15" hidden="false" customHeight="false" outlineLevel="0" collapsed="false">
      <c r="A16" s="4" t="n">
        <v>2011</v>
      </c>
      <c r="B16" s="4" t="s">
        <v>168</v>
      </c>
      <c r="C16" s="4" t="s">
        <v>169</v>
      </c>
      <c r="D16" s="4" t="s">
        <v>57</v>
      </c>
      <c r="E16" s="4" t="s">
        <v>170</v>
      </c>
      <c r="F16" s="4"/>
      <c r="G16" s="4" t="n">
        <v>0.63</v>
      </c>
      <c r="H16" s="4" t="n">
        <f aca="false">365*3</f>
        <v>1095</v>
      </c>
      <c r="I16" s="4" t="n">
        <v>8.35872694665067</v>
      </c>
    </row>
    <row r="17" customFormat="false" ht="15" hidden="false" customHeight="false" outlineLevel="0" collapsed="false">
      <c r="A17" s="4" t="n">
        <v>2011</v>
      </c>
      <c r="B17" s="4" t="s">
        <v>168</v>
      </c>
      <c r="C17" s="4" t="s">
        <v>169</v>
      </c>
      <c r="D17" s="4" t="s">
        <v>57</v>
      </c>
      <c r="E17" s="4" t="s">
        <v>170</v>
      </c>
      <c r="F17" s="4"/>
      <c r="G17" s="4" t="n">
        <v>0.14</v>
      </c>
      <c r="H17" s="4" t="n">
        <f aca="false">365*3</f>
        <v>1095</v>
      </c>
      <c r="I17" s="4" t="n">
        <v>9.09427107764702</v>
      </c>
    </row>
    <row r="18" customFormat="false" ht="15" hidden="false" customHeight="false" outlineLevel="0" collapsed="false">
      <c r="A18" s="4" t="n">
        <v>2011</v>
      </c>
      <c r="B18" s="4" t="s">
        <v>168</v>
      </c>
      <c r="C18" s="4" t="s">
        <v>169</v>
      </c>
      <c r="D18" s="4" t="s">
        <v>57</v>
      </c>
      <c r="E18" s="4" t="s">
        <v>170</v>
      </c>
      <c r="F18" s="4"/>
      <c r="G18" s="4" t="n">
        <v>0.38</v>
      </c>
      <c r="H18" s="4" t="n">
        <f aca="false">365*3</f>
        <v>1095</v>
      </c>
      <c r="I18" s="4" t="n">
        <v>9.71894769969354</v>
      </c>
    </row>
    <row r="19" customFormat="false" ht="15" hidden="false" customHeight="false" outlineLevel="0" collapsed="false">
      <c r="A19" s="4" t="n">
        <v>2011</v>
      </c>
      <c r="B19" s="4" t="s">
        <v>168</v>
      </c>
      <c r="C19" s="4" t="s">
        <v>169</v>
      </c>
      <c r="D19" s="4" t="s">
        <v>57</v>
      </c>
      <c r="E19" s="4" t="s">
        <v>170</v>
      </c>
      <c r="F19" s="4"/>
      <c r="G19" s="4" t="n">
        <v>0.32</v>
      </c>
      <c r="H19" s="4" t="n">
        <f aca="false">365*3</f>
        <v>1095</v>
      </c>
      <c r="I19" s="4" t="n">
        <v>9.21854672855973</v>
      </c>
    </row>
    <row r="20" customFormat="false" ht="15" hidden="false" customHeight="false" outlineLevel="0" collapsed="false">
      <c r="A20" s="4" t="n">
        <v>2011</v>
      </c>
      <c r="B20" s="4" t="s">
        <v>168</v>
      </c>
      <c r="C20" s="4" t="s">
        <v>169</v>
      </c>
      <c r="D20" s="4" t="s">
        <v>57</v>
      </c>
      <c r="E20" s="4" t="s">
        <v>170</v>
      </c>
      <c r="F20" s="4"/>
      <c r="G20" s="4" t="n">
        <v>0.38</v>
      </c>
      <c r="H20" s="4" t="n">
        <f aca="false">365*3</f>
        <v>1095</v>
      </c>
      <c r="I20" s="4" t="n">
        <v>9.96662173380101</v>
      </c>
    </row>
    <row r="21" customFormat="false" ht="15" hidden="false" customHeight="false" outlineLevel="0" collapsed="false">
      <c r="A21" s="4" t="n">
        <v>2011</v>
      </c>
      <c r="B21" s="4" t="s">
        <v>168</v>
      </c>
      <c r="C21" s="4" t="s">
        <v>169</v>
      </c>
      <c r="D21" s="4" t="s">
        <v>57</v>
      </c>
      <c r="E21" s="4" t="s">
        <v>170</v>
      </c>
      <c r="F21" s="4"/>
      <c r="G21" s="4" t="n">
        <v>0.76</v>
      </c>
      <c r="H21" s="4" t="n">
        <f aca="false">365*3</f>
        <v>1095</v>
      </c>
      <c r="I21" s="4" t="n">
        <v>9.79111182688701</v>
      </c>
    </row>
    <row r="22" customFormat="false" ht="15" hidden="false" customHeight="false" outlineLevel="0" collapsed="false">
      <c r="A22" s="4" t="n">
        <v>2011</v>
      </c>
      <c r="B22" s="4" t="s">
        <v>168</v>
      </c>
      <c r="C22" s="4" t="s">
        <v>169</v>
      </c>
      <c r="D22" s="4" t="s">
        <v>57</v>
      </c>
      <c r="E22" s="4" t="s">
        <v>170</v>
      </c>
      <c r="F22" s="4"/>
      <c r="G22" s="4" t="n">
        <v>1.04</v>
      </c>
      <c r="H22" s="4" t="n">
        <f aca="false">365*3</f>
        <v>1095</v>
      </c>
      <c r="I22" s="4" t="n">
        <v>9.71894769969354</v>
      </c>
    </row>
    <row r="23" customFormat="false" ht="15" hidden="false" customHeight="false" outlineLevel="0" collapsed="false">
      <c r="A23" s="4" t="n">
        <v>2011</v>
      </c>
      <c r="B23" s="4" t="s">
        <v>168</v>
      </c>
      <c r="C23" s="4" t="s">
        <v>169</v>
      </c>
      <c r="D23" s="4" t="s">
        <v>57</v>
      </c>
      <c r="E23" s="4" t="s">
        <v>170</v>
      </c>
      <c r="F23" s="4"/>
      <c r="G23" s="4" t="n">
        <v>0.5</v>
      </c>
      <c r="H23" s="4" t="n">
        <f aca="false">365*3</f>
        <v>1095</v>
      </c>
      <c r="I23" s="4" t="n">
        <v>8.60350065857144</v>
      </c>
    </row>
    <row r="24" customFormat="false" ht="15" hidden="false" customHeight="false" outlineLevel="0" collapsed="false">
      <c r="A24" s="4" t="n">
        <v>2011</v>
      </c>
      <c r="B24" s="4" t="s">
        <v>168</v>
      </c>
      <c r="C24" s="4" t="s">
        <v>169</v>
      </c>
      <c r="D24" s="4" t="s">
        <v>57</v>
      </c>
      <c r="E24" s="4" t="s">
        <v>170</v>
      </c>
      <c r="F24" s="4"/>
      <c r="G24" s="4" t="n">
        <v>0.18</v>
      </c>
      <c r="H24" s="4" t="n">
        <f aca="false">365*3</f>
        <v>1095</v>
      </c>
      <c r="I24" s="4" t="n">
        <v>8.87851260712748</v>
      </c>
    </row>
    <row r="25" customFormat="false" ht="15" hidden="false" customHeight="false" outlineLevel="0" collapsed="false">
      <c r="A25" s="4" t="n">
        <v>2011</v>
      </c>
      <c r="B25" s="4" t="s">
        <v>168</v>
      </c>
      <c r="C25" s="4" t="s">
        <v>169</v>
      </c>
      <c r="D25" s="4" t="s">
        <v>57</v>
      </c>
      <c r="E25" s="4" t="s">
        <v>170</v>
      </c>
      <c r="F25" s="4"/>
      <c r="G25" s="4" t="n">
        <v>0.13</v>
      </c>
      <c r="H25" s="4" t="n">
        <f aca="false">365*3</f>
        <v>1095</v>
      </c>
      <c r="I25" s="4" t="n">
        <v>8.78891853082428</v>
      </c>
    </row>
    <row r="26" customFormat="false" ht="15" hidden="false" customHeight="false" outlineLevel="0" collapsed="false">
      <c r="A26" s="4" t="n">
        <v>2011</v>
      </c>
      <c r="B26" s="4" t="s">
        <v>168</v>
      </c>
      <c r="C26" s="4" t="s">
        <v>169</v>
      </c>
      <c r="D26" s="4" t="s">
        <v>57</v>
      </c>
      <c r="E26" s="4" t="s">
        <v>170</v>
      </c>
      <c r="F26" s="4"/>
      <c r="G26" s="4" t="n">
        <v>0.46</v>
      </c>
      <c r="H26" s="4" t="n">
        <f aca="false">365*3</f>
        <v>1095</v>
      </c>
      <c r="I26" s="4" t="n">
        <v>9.09427107764702</v>
      </c>
    </row>
    <row r="27" customFormat="false" ht="15" hidden="false" customHeight="false" outlineLevel="0" collapsed="false">
      <c r="A27" s="4" t="n">
        <v>2011</v>
      </c>
      <c r="B27" s="4" t="s">
        <v>168</v>
      </c>
      <c r="C27" s="4" t="s">
        <v>169</v>
      </c>
      <c r="D27" s="4" t="s">
        <v>57</v>
      </c>
      <c r="E27" s="4" t="s">
        <v>170</v>
      </c>
      <c r="F27" s="4"/>
      <c r="G27" s="4" t="n">
        <v>0.21</v>
      </c>
      <c r="H27" s="4" t="n">
        <f aca="false">365*3</f>
        <v>1095</v>
      </c>
      <c r="I27" s="4" t="n">
        <v>9.05201154424118</v>
      </c>
    </row>
    <row r="28" customFormat="false" ht="15" hidden="false" customHeight="false" outlineLevel="0" collapsed="false">
      <c r="A28" s="4" t="n">
        <v>2011</v>
      </c>
      <c r="B28" s="4" t="s">
        <v>168</v>
      </c>
      <c r="C28" s="4" t="s">
        <v>169</v>
      </c>
      <c r="D28" s="4" t="s">
        <v>57</v>
      </c>
      <c r="E28" s="4" t="s">
        <v>170</v>
      </c>
      <c r="F28" s="4"/>
      <c r="G28" s="4" t="n">
        <v>0.19</v>
      </c>
      <c r="H28" s="4" t="n">
        <f aca="false">365*3</f>
        <v>1095</v>
      </c>
      <c r="I28" s="4" t="n">
        <v>8.25629286251352</v>
      </c>
    </row>
    <row r="29" customFormat="false" ht="15" hidden="false" customHeight="false" outlineLevel="0" collapsed="false">
      <c r="A29" s="4" t="n">
        <v>2011</v>
      </c>
      <c r="B29" s="4" t="s">
        <v>168</v>
      </c>
      <c r="C29" s="4" t="s">
        <v>169</v>
      </c>
      <c r="D29" s="4" t="s">
        <v>57</v>
      </c>
      <c r="E29" s="4" t="s">
        <v>170</v>
      </c>
      <c r="F29" s="4"/>
      <c r="G29" s="4" t="n">
        <v>0.33</v>
      </c>
      <c r="H29" s="4" t="n">
        <f aca="false">365*3</f>
        <v>1095</v>
      </c>
      <c r="I29" s="4" t="n">
        <v>10.6089823269041</v>
      </c>
    </row>
    <row r="30" customFormat="false" ht="15" hidden="false" customHeight="false" outlineLevel="0" collapsed="false">
      <c r="A30" s="4" t="n">
        <v>2011</v>
      </c>
      <c r="B30" s="4" t="s">
        <v>168</v>
      </c>
      <c r="C30" s="4" t="s">
        <v>169</v>
      </c>
      <c r="D30" s="4" t="s">
        <v>57</v>
      </c>
      <c r="E30" s="4" t="s">
        <v>170</v>
      </c>
      <c r="F30" s="4"/>
      <c r="G30" s="4" t="n">
        <v>0.22</v>
      </c>
      <c r="H30" s="4" t="n">
        <f aca="false">365*3</f>
        <v>1095</v>
      </c>
      <c r="I30" s="4" t="n">
        <v>10.0687733834433</v>
      </c>
    </row>
    <row r="31" customFormat="false" ht="15" hidden="false" customHeight="false" outlineLevel="0" collapsed="false">
      <c r="A31" s="4" t="n">
        <v>2011</v>
      </c>
      <c r="B31" s="4" t="s">
        <v>168</v>
      </c>
      <c r="C31" s="4" t="s">
        <v>169</v>
      </c>
      <c r="D31" s="4" t="s">
        <v>57</v>
      </c>
      <c r="E31" s="4" t="s">
        <v>170</v>
      </c>
      <c r="F31" s="4"/>
      <c r="G31" s="4" t="n">
        <v>0.46</v>
      </c>
      <c r="H31" s="4" t="n">
        <f aca="false">365*3</f>
        <v>1095</v>
      </c>
      <c r="I31" s="4" t="n">
        <v>9.25917069275252</v>
      </c>
    </row>
    <row r="32" customFormat="false" ht="15" hidden="false" customHeight="false" outlineLevel="0" collapsed="false">
      <c r="A32" s="4" t="n">
        <v>2011</v>
      </c>
      <c r="B32" s="4" t="s">
        <v>168</v>
      </c>
      <c r="C32" s="4" t="s">
        <v>169</v>
      </c>
      <c r="D32" s="4" t="s">
        <v>57</v>
      </c>
      <c r="E32" s="4" t="s">
        <v>170</v>
      </c>
      <c r="F32" s="4"/>
      <c r="G32" s="4" t="n">
        <v>0.35</v>
      </c>
      <c r="H32" s="4" t="n">
        <f aca="false">365*3</f>
        <v>1095</v>
      </c>
      <c r="I32" s="4" t="n">
        <v>9.60845904991964</v>
      </c>
    </row>
    <row r="33" customFormat="false" ht="15" hidden="false" customHeight="false" outlineLevel="0" collapsed="false">
      <c r="A33" s="4" t="n">
        <v>2004</v>
      </c>
      <c r="B33" s="4" t="s">
        <v>148</v>
      </c>
      <c r="C33" s="4" t="s">
        <v>171</v>
      </c>
      <c r="D33" s="4" t="s">
        <v>57</v>
      </c>
      <c r="E33" s="4" t="s">
        <v>172</v>
      </c>
      <c r="F33" s="9" t="n">
        <v>1014</v>
      </c>
      <c r="G33" s="9" t="n">
        <v>16</v>
      </c>
      <c r="H33" s="4" t="n">
        <f aca="false">9*30</f>
        <v>270</v>
      </c>
      <c r="I33" s="4" t="n">
        <v>7.354</v>
      </c>
    </row>
    <row r="34" customFormat="false" ht="15" hidden="false" customHeight="false" outlineLevel="0" collapsed="false">
      <c r="A34" s="4" t="n">
        <v>2004</v>
      </c>
      <c r="B34" s="4" t="s">
        <v>148</v>
      </c>
      <c r="C34" s="4" t="s">
        <v>171</v>
      </c>
      <c r="D34" s="4" t="s">
        <v>57</v>
      </c>
      <c r="E34" s="4" t="s">
        <v>172</v>
      </c>
      <c r="F34" s="9" t="n">
        <v>282</v>
      </c>
      <c r="G34" s="9" t="n">
        <v>32.5</v>
      </c>
      <c r="H34" s="4" t="n">
        <f aca="false">9*30</f>
        <v>270</v>
      </c>
      <c r="I34" s="4" t="n">
        <v>7.95</v>
      </c>
    </row>
    <row r="35" customFormat="false" ht="15" hidden="false" customHeight="false" outlineLevel="0" collapsed="false">
      <c r="A35" s="4" t="n">
        <v>2004</v>
      </c>
      <c r="B35" s="4" t="s">
        <v>148</v>
      </c>
      <c r="C35" s="4" t="s">
        <v>171</v>
      </c>
      <c r="D35" s="4" t="s">
        <v>57</v>
      </c>
      <c r="E35" s="4" t="s">
        <v>172</v>
      </c>
      <c r="F35" s="9" t="n">
        <v>451</v>
      </c>
      <c r="G35" s="9" t="n">
        <v>8.6</v>
      </c>
      <c r="H35" s="4" t="n">
        <f aca="false">9*30</f>
        <v>270</v>
      </c>
      <c r="I35" s="4" t="n">
        <v>7.12</v>
      </c>
    </row>
    <row r="36" customFormat="false" ht="15" hidden="false" customHeight="false" outlineLevel="0" collapsed="false">
      <c r="A36" s="4" t="n">
        <v>2004</v>
      </c>
      <c r="B36" s="4" t="s">
        <v>148</v>
      </c>
      <c r="C36" s="4" t="s">
        <v>171</v>
      </c>
      <c r="D36" s="4" t="s">
        <v>57</v>
      </c>
      <c r="E36" s="4" t="s">
        <v>172</v>
      </c>
      <c r="F36" s="9" t="n">
        <v>1012</v>
      </c>
      <c r="G36" s="9" t="n">
        <v>20.9</v>
      </c>
      <c r="H36" s="4" t="n">
        <f aca="false">9*30</f>
        <v>270</v>
      </c>
      <c r="I36" s="4" t="n">
        <v>6.841</v>
      </c>
    </row>
    <row r="37" customFormat="false" ht="15" hidden="false" customHeight="false" outlineLevel="0" collapsed="false">
      <c r="A37" s="4" t="n">
        <v>2004</v>
      </c>
      <c r="B37" s="4" t="s">
        <v>148</v>
      </c>
      <c r="C37" s="4" t="s">
        <v>171</v>
      </c>
      <c r="D37" s="4" t="s">
        <v>57</v>
      </c>
      <c r="E37" s="4" t="s">
        <v>172</v>
      </c>
      <c r="F37" s="9" t="n">
        <v>205</v>
      </c>
      <c r="G37" s="9" t="n">
        <v>14.8</v>
      </c>
      <c r="H37" s="4" t="n">
        <f aca="false">9*30</f>
        <v>270</v>
      </c>
      <c r="I37" s="4" t="n">
        <v>6.7</v>
      </c>
    </row>
    <row r="38" customFormat="false" ht="15" hidden="false" customHeight="false" outlineLevel="0" collapsed="false">
      <c r="A38" s="4" t="n">
        <v>2004</v>
      </c>
      <c r="B38" s="4" t="s">
        <v>148</v>
      </c>
      <c r="C38" s="4" t="s">
        <v>171</v>
      </c>
      <c r="D38" s="4" t="s">
        <v>57</v>
      </c>
      <c r="E38" s="4" t="s">
        <v>172</v>
      </c>
      <c r="F38" s="9" t="n">
        <v>628</v>
      </c>
      <c r="G38" s="9" t="n">
        <v>11.6</v>
      </c>
      <c r="H38" s="4" t="n">
        <f aca="false">9*30</f>
        <v>270</v>
      </c>
      <c r="I38" s="4" t="n">
        <v>7.736</v>
      </c>
    </row>
    <row r="39" customFormat="false" ht="15" hidden="false" customHeight="false" outlineLevel="0" collapsed="false">
      <c r="A39" s="4" t="n">
        <v>2004</v>
      </c>
      <c r="B39" s="4" t="s">
        <v>148</v>
      </c>
      <c r="C39" s="4" t="s">
        <v>171</v>
      </c>
      <c r="D39" s="4" t="s">
        <v>57</v>
      </c>
      <c r="E39" s="4" t="s">
        <v>172</v>
      </c>
      <c r="F39" s="9" t="n">
        <v>224</v>
      </c>
      <c r="G39" s="9" t="n">
        <v>15</v>
      </c>
      <c r="H39" s="4" t="n">
        <f aca="false">9*30</f>
        <v>270</v>
      </c>
      <c r="I39" s="4" t="n">
        <v>7.826</v>
      </c>
    </row>
    <row r="40" customFormat="false" ht="15" hidden="false" customHeight="false" outlineLevel="0" collapsed="false">
      <c r="A40" s="4" t="n">
        <v>2004</v>
      </c>
      <c r="B40" s="4" t="s">
        <v>148</v>
      </c>
      <c r="C40" s="4" t="s">
        <v>171</v>
      </c>
      <c r="D40" s="4" t="s">
        <v>57</v>
      </c>
      <c r="E40" s="4" t="s">
        <v>172</v>
      </c>
      <c r="F40" s="9" t="n">
        <v>255</v>
      </c>
      <c r="G40" s="9" t="n">
        <v>22.8</v>
      </c>
      <c r="H40" s="4" t="n">
        <f aca="false">9*30</f>
        <v>270</v>
      </c>
      <c r="I40" s="4" t="n">
        <v>7.201</v>
      </c>
    </row>
    <row r="41" customFormat="false" ht="15" hidden="false" customHeight="false" outlineLevel="0" collapsed="false">
      <c r="A41" s="4" t="n">
        <v>2004</v>
      </c>
      <c r="B41" s="4" t="s">
        <v>148</v>
      </c>
      <c r="C41" s="4" t="s">
        <v>171</v>
      </c>
      <c r="D41" s="4" t="s">
        <v>57</v>
      </c>
      <c r="E41" s="4" t="s">
        <v>172</v>
      </c>
      <c r="F41" s="9" t="n">
        <v>261</v>
      </c>
      <c r="G41" s="9" t="n">
        <v>34.7</v>
      </c>
      <c r="H41" s="4" t="n">
        <f aca="false">9*30</f>
        <v>270</v>
      </c>
      <c r="I41" s="4" t="n">
        <v>6.999</v>
      </c>
    </row>
    <row r="42" customFormat="false" ht="15" hidden="false" customHeight="false" outlineLevel="0" collapsed="false">
      <c r="A42" s="4" t="n">
        <v>2004</v>
      </c>
      <c r="B42" s="4" t="s">
        <v>148</v>
      </c>
      <c r="C42" s="4" t="s">
        <v>171</v>
      </c>
      <c r="D42" s="4" t="s">
        <v>57</v>
      </c>
      <c r="E42" s="4" t="s">
        <v>172</v>
      </c>
      <c r="F42" s="9" t="n">
        <v>1000</v>
      </c>
      <c r="G42" s="9" t="n">
        <v>13.3</v>
      </c>
      <c r="H42" s="4" t="n">
        <f aca="false">9*30</f>
        <v>270</v>
      </c>
      <c r="I42" s="4" t="n">
        <v>7.057</v>
      </c>
    </row>
    <row r="43" customFormat="false" ht="15" hidden="false" customHeight="false" outlineLevel="0" collapsed="false">
      <c r="A43" s="4" t="n">
        <v>2004</v>
      </c>
      <c r="B43" s="4" t="s">
        <v>148</v>
      </c>
      <c r="C43" s="4" t="s">
        <v>171</v>
      </c>
      <c r="D43" s="4" t="s">
        <v>57</v>
      </c>
      <c r="E43" s="4" t="s">
        <v>172</v>
      </c>
      <c r="F43" s="9" t="n">
        <v>843</v>
      </c>
      <c r="G43" s="9" t="n">
        <v>7.8</v>
      </c>
      <c r="H43" s="4" t="n">
        <f aca="false">9*30</f>
        <v>270</v>
      </c>
      <c r="I43" s="4" t="n">
        <v>7.55</v>
      </c>
    </row>
    <row r="44" customFormat="false" ht="15" hidden="false" customHeight="false" outlineLevel="0" collapsed="false">
      <c r="A44" s="4" t="n">
        <v>2004</v>
      </c>
      <c r="B44" s="4" t="s">
        <v>148</v>
      </c>
      <c r="C44" s="4" t="s">
        <v>171</v>
      </c>
      <c r="D44" s="4" t="s">
        <v>57</v>
      </c>
      <c r="E44" s="4" t="s">
        <v>172</v>
      </c>
      <c r="F44" s="9" t="n">
        <v>998</v>
      </c>
      <c r="G44" s="9" t="n">
        <v>15.2</v>
      </c>
      <c r="H44" s="4" t="n">
        <f aca="false">9*30</f>
        <v>270</v>
      </c>
      <c r="I44" s="4" t="n">
        <v>6.799</v>
      </c>
    </row>
    <row r="45" customFormat="false" ht="15" hidden="false" customHeight="false" outlineLevel="0" collapsed="false">
      <c r="A45" s="4" t="n">
        <v>2004</v>
      </c>
      <c r="B45" s="4" t="s">
        <v>148</v>
      </c>
      <c r="C45" s="4" t="s">
        <v>171</v>
      </c>
      <c r="D45" s="4" t="s">
        <v>57</v>
      </c>
      <c r="E45" s="4" t="s">
        <v>172</v>
      </c>
      <c r="F45" s="9" t="n">
        <v>327</v>
      </c>
      <c r="G45" s="9" t="n">
        <v>18</v>
      </c>
      <c r="H45" s="4" t="n">
        <f aca="false">9*30</f>
        <v>270</v>
      </c>
      <c r="I45" s="4" t="n">
        <v>6.848</v>
      </c>
    </row>
    <row r="46" customFormat="false" ht="15" hidden="false" customHeight="false" outlineLevel="0" collapsed="false">
      <c r="A46" s="4" t="n">
        <v>2004</v>
      </c>
      <c r="B46" s="4" t="s">
        <v>148</v>
      </c>
      <c r="C46" s="4" t="s">
        <v>171</v>
      </c>
      <c r="D46" s="4" t="s">
        <v>57</v>
      </c>
      <c r="E46" s="4" t="s">
        <v>172</v>
      </c>
      <c r="F46" s="9" t="n">
        <v>712</v>
      </c>
      <c r="G46" s="9" t="n">
        <v>8.8</v>
      </c>
      <c r="H46" s="4" t="n">
        <f aca="false">9*30</f>
        <v>270</v>
      </c>
      <c r="I46" s="4" t="n">
        <v>7.077</v>
      </c>
    </row>
    <row r="47" customFormat="false" ht="15" hidden="false" customHeight="false" outlineLevel="0" collapsed="false">
      <c r="A47" s="4" t="n">
        <v>2004</v>
      </c>
      <c r="B47" s="4" t="s">
        <v>148</v>
      </c>
      <c r="C47" s="4" t="s">
        <v>171</v>
      </c>
      <c r="D47" s="4" t="s">
        <v>57</v>
      </c>
      <c r="E47" s="4" t="s">
        <v>172</v>
      </c>
      <c r="F47" s="9" t="n">
        <v>1026</v>
      </c>
      <c r="G47" s="9" t="n">
        <v>8</v>
      </c>
      <c r="H47" s="4" t="n">
        <f aca="false">9*30</f>
        <v>270</v>
      </c>
      <c r="I47" s="4" t="n">
        <v>7.303</v>
      </c>
    </row>
    <row r="48" customFormat="false" ht="15" hidden="false" customHeight="false" outlineLevel="0" collapsed="false">
      <c r="A48" s="4" t="n">
        <v>2004</v>
      </c>
      <c r="B48" s="4" t="s">
        <v>148</v>
      </c>
      <c r="C48" s="4" t="s">
        <v>171</v>
      </c>
      <c r="D48" s="4" t="s">
        <v>57</v>
      </c>
      <c r="E48" s="4" t="s">
        <v>172</v>
      </c>
      <c r="F48" s="9" t="n">
        <v>856</v>
      </c>
      <c r="G48" s="9" t="n">
        <v>21.5</v>
      </c>
      <c r="H48" s="4" t="n">
        <f aca="false">9*30</f>
        <v>270</v>
      </c>
      <c r="I48" s="4" t="n">
        <v>6.311</v>
      </c>
    </row>
    <row r="49" customFormat="false" ht="15" hidden="false" customHeight="false" outlineLevel="0" collapsed="false">
      <c r="A49" s="4" t="n">
        <v>2004</v>
      </c>
      <c r="B49" s="4" t="s">
        <v>148</v>
      </c>
      <c r="C49" s="4" t="s">
        <v>171</v>
      </c>
      <c r="D49" s="4" t="s">
        <v>57</v>
      </c>
      <c r="E49" s="4" t="s">
        <v>172</v>
      </c>
      <c r="F49" s="9" t="n">
        <v>186</v>
      </c>
      <c r="G49" s="9" t="n">
        <v>29.4</v>
      </c>
      <c r="H49" s="4" t="n">
        <f aca="false">9*30</f>
        <v>270</v>
      </c>
      <c r="I49" s="4" t="n">
        <v>6.955</v>
      </c>
    </row>
    <row r="50" customFormat="false" ht="15" hidden="false" customHeight="false" outlineLevel="0" collapsed="false">
      <c r="A50" s="4" t="n">
        <v>2004</v>
      </c>
      <c r="B50" s="4" t="s">
        <v>148</v>
      </c>
      <c r="C50" s="4" t="s">
        <v>171</v>
      </c>
      <c r="D50" s="4" t="s">
        <v>57</v>
      </c>
      <c r="E50" s="4" t="s">
        <v>172</v>
      </c>
      <c r="F50" s="9" t="n">
        <v>535</v>
      </c>
      <c r="G50" s="9" t="n">
        <v>12</v>
      </c>
      <c r="H50" s="4" t="n">
        <f aca="false">9*30</f>
        <v>270</v>
      </c>
      <c r="I50" s="4" t="n">
        <v>6.413</v>
      </c>
    </row>
    <row r="51" customFormat="false" ht="15" hidden="false" customHeight="false" outlineLevel="0" collapsed="false">
      <c r="A51" s="4" t="n">
        <v>2004</v>
      </c>
      <c r="B51" s="4" t="s">
        <v>148</v>
      </c>
      <c r="C51" s="4" t="s">
        <v>171</v>
      </c>
      <c r="D51" s="4" t="s">
        <v>57</v>
      </c>
      <c r="E51" s="4" t="s">
        <v>172</v>
      </c>
      <c r="F51" s="9" t="n">
        <v>215</v>
      </c>
      <c r="G51" s="9" t="n">
        <v>23.3</v>
      </c>
      <c r="H51" s="4" t="n">
        <f aca="false">9*30</f>
        <v>270</v>
      </c>
      <c r="I51" s="4" t="n">
        <v>6.357</v>
      </c>
    </row>
    <row r="52" customFormat="false" ht="15" hidden="false" customHeight="false" outlineLevel="0" collapsed="false">
      <c r="A52" s="4" t="n">
        <v>2004</v>
      </c>
      <c r="B52" s="4" t="s">
        <v>148</v>
      </c>
      <c r="C52" s="4" t="s">
        <v>171</v>
      </c>
      <c r="D52" s="4" t="s">
        <v>57</v>
      </c>
      <c r="E52" s="4" t="s">
        <v>172</v>
      </c>
      <c r="F52" s="9" t="n">
        <v>998</v>
      </c>
      <c r="G52" s="9" t="n">
        <v>15.8</v>
      </c>
      <c r="H52" s="4" t="n">
        <f aca="false">9*30</f>
        <v>270</v>
      </c>
      <c r="I52" s="4" t="n">
        <v>6.409</v>
      </c>
    </row>
    <row r="53" customFormat="false" ht="15" hidden="false" customHeight="false" outlineLevel="0" collapsed="false">
      <c r="A53" s="4" t="n">
        <v>2004</v>
      </c>
      <c r="B53" s="4" t="s">
        <v>148</v>
      </c>
      <c r="C53" s="4" t="s">
        <v>171</v>
      </c>
      <c r="D53" s="4" t="s">
        <v>57</v>
      </c>
      <c r="E53" s="4" t="s">
        <v>172</v>
      </c>
      <c r="F53" s="9" t="n">
        <v>119</v>
      </c>
      <c r="G53" s="9" t="n">
        <v>16.8</v>
      </c>
      <c r="H53" s="4" t="n">
        <f aca="false">9*30</f>
        <v>270</v>
      </c>
      <c r="I53" s="4" t="n">
        <v>7.401</v>
      </c>
    </row>
    <row r="54" customFormat="false" ht="15" hidden="false" customHeight="false" outlineLevel="0" collapsed="false">
      <c r="A54" s="4" t="n">
        <v>2004</v>
      </c>
      <c r="B54" s="4" t="s">
        <v>148</v>
      </c>
      <c r="C54" s="4" t="s">
        <v>171</v>
      </c>
      <c r="D54" s="4" t="s">
        <v>57</v>
      </c>
      <c r="E54" s="4" t="s">
        <v>172</v>
      </c>
      <c r="F54" s="9" t="n">
        <v>252</v>
      </c>
      <c r="G54" s="9" t="n">
        <v>10.5</v>
      </c>
      <c r="H54" s="4" t="n">
        <f aca="false">9*30</f>
        <v>270</v>
      </c>
      <c r="I54" s="4" t="n">
        <v>6.195</v>
      </c>
    </row>
    <row r="55" customFormat="false" ht="15" hidden="false" customHeight="false" outlineLevel="0" collapsed="false">
      <c r="A55" s="4" t="n">
        <v>2004</v>
      </c>
      <c r="B55" s="4" t="s">
        <v>148</v>
      </c>
      <c r="C55" s="4" t="s">
        <v>171</v>
      </c>
      <c r="D55" s="4" t="s">
        <v>57</v>
      </c>
      <c r="E55" s="4" t="s">
        <v>172</v>
      </c>
      <c r="F55" s="9" t="n">
        <v>396</v>
      </c>
      <c r="G55" s="9" t="n">
        <v>25.9</v>
      </c>
      <c r="H55" s="4" t="n">
        <f aca="false">9*30</f>
        <v>270</v>
      </c>
      <c r="I55" s="4" t="n">
        <v>6.358</v>
      </c>
    </row>
    <row r="56" customFormat="false" ht="15" hidden="false" customHeight="false" outlineLevel="0" collapsed="false">
      <c r="A56" s="4" t="n">
        <v>2004</v>
      </c>
      <c r="B56" s="4" t="s">
        <v>148</v>
      </c>
      <c r="C56" s="4" t="s">
        <v>171</v>
      </c>
      <c r="D56" s="4" t="s">
        <v>57</v>
      </c>
      <c r="E56" s="4" t="s">
        <v>172</v>
      </c>
      <c r="F56" s="9" t="n">
        <v>944</v>
      </c>
      <c r="G56" s="9" t="n">
        <v>18.3</v>
      </c>
      <c r="H56" s="4" t="n">
        <f aca="false">9*30</f>
        <v>270</v>
      </c>
      <c r="I56" s="4" t="n">
        <v>6.799</v>
      </c>
    </row>
    <row r="57" customFormat="false" ht="15" hidden="false" customHeight="false" outlineLevel="0" collapsed="false">
      <c r="A57" s="4" t="n">
        <v>2004</v>
      </c>
      <c r="B57" s="4" t="s">
        <v>148</v>
      </c>
      <c r="C57" s="4" t="s">
        <v>171</v>
      </c>
      <c r="D57" s="4" t="s">
        <v>57</v>
      </c>
      <c r="E57" s="4" t="s">
        <v>172</v>
      </c>
      <c r="F57" s="9" t="n">
        <v>883</v>
      </c>
      <c r="G57" s="9" t="n">
        <v>12.3</v>
      </c>
      <c r="H57" s="4" t="n">
        <f aca="false">9*30</f>
        <v>270</v>
      </c>
      <c r="I57" s="4" t="n">
        <v>7.205</v>
      </c>
    </row>
    <row r="58" customFormat="false" ht="15" hidden="false" customHeight="false" outlineLevel="0" collapsed="false">
      <c r="A58" s="4" t="n">
        <v>2004</v>
      </c>
      <c r="B58" s="4" t="s">
        <v>148</v>
      </c>
      <c r="C58" s="4" t="s">
        <v>171</v>
      </c>
      <c r="D58" s="4" t="s">
        <v>57</v>
      </c>
      <c r="E58" s="4" t="s">
        <v>172</v>
      </c>
      <c r="F58" s="9" t="n">
        <v>803</v>
      </c>
      <c r="G58" s="9" t="n">
        <v>13.4</v>
      </c>
      <c r="H58" s="4" t="n">
        <f aca="false">9*30</f>
        <v>270</v>
      </c>
      <c r="I58" s="4" t="n">
        <v>5.945</v>
      </c>
    </row>
    <row r="59" customFormat="false" ht="15" hidden="false" customHeight="false" outlineLevel="0" collapsed="false">
      <c r="A59" s="4" t="n">
        <v>2004</v>
      </c>
      <c r="B59" s="4" t="s">
        <v>148</v>
      </c>
      <c r="C59" s="4" t="s">
        <v>171</v>
      </c>
      <c r="D59" s="4" t="s">
        <v>57</v>
      </c>
      <c r="E59" s="4" t="s">
        <v>172</v>
      </c>
      <c r="F59" s="9" t="n">
        <v>422</v>
      </c>
      <c r="G59" s="9" t="n">
        <v>12.6</v>
      </c>
      <c r="H59" s="4" t="n">
        <f aca="false">9*30</f>
        <v>270</v>
      </c>
      <c r="I59" s="4" t="n">
        <v>6.056</v>
      </c>
    </row>
    <row r="60" customFormat="false" ht="15" hidden="false" customHeight="false" outlineLevel="0" collapsed="false">
      <c r="A60" s="4" t="n">
        <v>2004</v>
      </c>
      <c r="B60" s="4" t="s">
        <v>148</v>
      </c>
      <c r="C60" s="4" t="s">
        <v>171</v>
      </c>
      <c r="D60" s="4" t="s">
        <v>57</v>
      </c>
      <c r="E60" s="4" t="s">
        <v>172</v>
      </c>
      <c r="F60" s="9" t="n">
        <v>848</v>
      </c>
      <c r="G60" s="9" t="n">
        <v>13.2</v>
      </c>
      <c r="H60" s="4" t="n">
        <f aca="false">9*30</f>
        <v>270</v>
      </c>
      <c r="I60" s="4" t="n">
        <v>6.704</v>
      </c>
    </row>
    <row r="61" customFormat="false" ht="15" hidden="false" customHeight="false" outlineLevel="0" collapsed="false">
      <c r="A61" s="4" t="n">
        <v>2004</v>
      </c>
      <c r="B61" s="4" t="s">
        <v>148</v>
      </c>
      <c r="C61" s="4" t="s">
        <v>171</v>
      </c>
      <c r="D61" s="4" t="s">
        <v>57</v>
      </c>
      <c r="E61" s="4" t="s">
        <v>172</v>
      </c>
      <c r="F61" s="9" t="n">
        <v>1455</v>
      </c>
      <c r="G61" s="9" t="n">
        <v>8.3</v>
      </c>
      <c r="H61" s="4" t="n">
        <f aca="false">9*30</f>
        <v>270</v>
      </c>
      <c r="I61" s="4" t="n">
        <v>6.32</v>
      </c>
    </row>
    <row r="62" customFormat="false" ht="15" hidden="false" customHeight="false" outlineLevel="0" collapsed="false">
      <c r="A62" s="4" t="n">
        <v>2004</v>
      </c>
      <c r="B62" s="4" t="s">
        <v>148</v>
      </c>
      <c r="C62" s="4" t="s">
        <v>171</v>
      </c>
      <c r="D62" s="4" t="s">
        <v>57</v>
      </c>
      <c r="E62" s="4" t="s">
        <v>172</v>
      </c>
      <c r="F62" s="9" t="n">
        <v>727</v>
      </c>
      <c r="G62" s="9" t="n">
        <v>27.3</v>
      </c>
      <c r="H62" s="4" t="n">
        <f aca="false">9*30</f>
        <v>270</v>
      </c>
      <c r="I62" s="4" t="n">
        <v>7.517</v>
      </c>
    </row>
    <row r="63" customFormat="false" ht="15" hidden="false" customHeight="false" outlineLevel="0" collapsed="false">
      <c r="A63" s="4" t="n">
        <v>2004</v>
      </c>
      <c r="B63" s="4" t="s">
        <v>148</v>
      </c>
      <c r="C63" s="4" t="s">
        <v>171</v>
      </c>
      <c r="D63" s="4" t="s">
        <v>57</v>
      </c>
      <c r="E63" s="4" t="s">
        <v>172</v>
      </c>
      <c r="F63" s="9" t="n">
        <v>755</v>
      </c>
      <c r="G63" s="9" t="n">
        <v>13.8</v>
      </c>
      <c r="H63" s="4" t="n">
        <f aca="false">9*30</f>
        <v>270</v>
      </c>
      <c r="I63" s="4" t="n">
        <v>6.236</v>
      </c>
    </row>
    <row r="64" customFormat="false" ht="15" hidden="false" customHeight="false" outlineLevel="0" collapsed="false">
      <c r="A64" s="4" t="n">
        <v>2004</v>
      </c>
      <c r="B64" s="4" t="s">
        <v>148</v>
      </c>
      <c r="C64" s="4" t="s">
        <v>171</v>
      </c>
      <c r="D64" s="4" t="s">
        <v>57</v>
      </c>
      <c r="E64" s="4" t="s">
        <v>172</v>
      </c>
      <c r="F64" s="9" t="n">
        <v>1528</v>
      </c>
      <c r="G64" s="9" t="n">
        <v>10</v>
      </c>
      <c r="H64" s="4" t="n">
        <f aca="false">9*30</f>
        <v>270</v>
      </c>
      <c r="I64" s="4" t="n">
        <v>6.152</v>
      </c>
    </row>
    <row r="65" customFormat="false" ht="15" hidden="false" customHeight="false" outlineLevel="0" collapsed="false">
      <c r="A65" s="4" t="n">
        <v>2004</v>
      </c>
      <c r="B65" s="4" t="s">
        <v>148</v>
      </c>
      <c r="C65" s="4" t="s">
        <v>171</v>
      </c>
      <c r="D65" s="4" t="s">
        <v>57</v>
      </c>
      <c r="E65" s="4" t="s">
        <v>172</v>
      </c>
      <c r="F65" s="9" t="n">
        <v>1442</v>
      </c>
      <c r="G65" s="9" t="n">
        <v>11</v>
      </c>
      <c r="H65" s="4" t="n">
        <f aca="false">9*30</f>
        <v>270</v>
      </c>
      <c r="I65" s="4" t="n">
        <v>6.184</v>
      </c>
    </row>
    <row r="66" customFormat="false" ht="15" hidden="false" customHeight="false" outlineLevel="0" collapsed="false">
      <c r="A66" s="4" t="n">
        <v>2004</v>
      </c>
      <c r="B66" s="4" t="s">
        <v>148</v>
      </c>
      <c r="C66" s="4" t="s">
        <v>171</v>
      </c>
      <c r="D66" s="4" t="s">
        <v>57</v>
      </c>
      <c r="E66" s="4" t="s">
        <v>172</v>
      </c>
      <c r="F66" s="9" t="n">
        <v>1512</v>
      </c>
      <c r="G66" s="9" t="n">
        <v>10.1</v>
      </c>
      <c r="H66" s="4" t="n">
        <f aca="false">9*30</f>
        <v>270</v>
      </c>
      <c r="I66" s="4" t="n">
        <v>6.666</v>
      </c>
    </row>
    <row r="67" customFormat="false" ht="15" hidden="false" customHeight="false" outlineLevel="0" collapsed="false">
      <c r="A67" s="4" t="n">
        <v>2004</v>
      </c>
      <c r="B67" s="4" t="s">
        <v>148</v>
      </c>
      <c r="C67" s="4" t="s">
        <v>171</v>
      </c>
      <c r="D67" s="4" t="s">
        <v>57</v>
      </c>
      <c r="E67" s="4" t="s">
        <v>172</v>
      </c>
      <c r="F67" s="9" t="n">
        <v>534</v>
      </c>
      <c r="G67" s="9" t="n">
        <v>14.8</v>
      </c>
      <c r="H67" s="4" t="n">
        <f aca="false">9*30</f>
        <v>270</v>
      </c>
      <c r="I67" s="4" t="n">
        <v>7.267</v>
      </c>
    </row>
    <row r="68" customFormat="false" ht="15" hidden="false" customHeight="false" outlineLevel="0" collapsed="false">
      <c r="A68" s="4" t="n">
        <v>2004</v>
      </c>
      <c r="B68" s="4" t="s">
        <v>148</v>
      </c>
      <c r="C68" s="4" t="s">
        <v>171</v>
      </c>
      <c r="D68" s="4" t="s">
        <v>57</v>
      </c>
      <c r="E68" s="4" t="s">
        <v>172</v>
      </c>
      <c r="F68" s="9" t="n">
        <v>405</v>
      </c>
      <c r="G68" s="9" t="n">
        <v>10.6</v>
      </c>
      <c r="H68" s="4" t="n">
        <f aca="false">9*30</f>
        <v>270</v>
      </c>
      <c r="I68" s="4" t="n">
        <v>6.272</v>
      </c>
    </row>
    <row r="69" customFormat="false" ht="15" hidden="false" customHeight="false" outlineLevel="0" collapsed="false">
      <c r="A69" s="4" t="n">
        <v>2004</v>
      </c>
      <c r="B69" s="4" t="s">
        <v>148</v>
      </c>
      <c r="C69" s="4" t="s">
        <v>171</v>
      </c>
      <c r="D69" s="4" t="s">
        <v>57</v>
      </c>
      <c r="E69" s="4" t="s">
        <v>172</v>
      </c>
      <c r="F69" s="9" t="n">
        <v>964</v>
      </c>
      <c r="G69" s="9" t="n">
        <v>18.9</v>
      </c>
      <c r="H69" s="4" t="n">
        <f aca="false">9*30</f>
        <v>270</v>
      </c>
      <c r="I69" s="4" t="n">
        <v>6.472</v>
      </c>
    </row>
    <row r="70" customFormat="false" ht="15" hidden="false" customHeight="false" outlineLevel="0" collapsed="false">
      <c r="A70" s="4" t="n">
        <v>2004</v>
      </c>
      <c r="B70" s="4" t="s">
        <v>148</v>
      </c>
      <c r="C70" s="4" t="s">
        <v>171</v>
      </c>
      <c r="D70" s="4" t="s">
        <v>57</v>
      </c>
      <c r="E70" s="4" t="s">
        <v>172</v>
      </c>
      <c r="F70" s="9" t="n">
        <v>1575</v>
      </c>
      <c r="G70" s="9" t="n">
        <v>11.5</v>
      </c>
      <c r="H70" s="4" t="n">
        <f aca="false">9*30</f>
        <v>270</v>
      </c>
      <c r="I70" s="4" t="n">
        <v>6.888</v>
      </c>
    </row>
    <row r="71" customFormat="false" ht="15" hidden="false" customHeight="false" outlineLevel="0" collapsed="false">
      <c r="A71" s="4" t="n">
        <v>2004</v>
      </c>
      <c r="B71" s="4" t="s">
        <v>148</v>
      </c>
      <c r="C71" s="4" t="s">
        <v>171</v>
      </c>
      <c r="D71" s="4" t="s">
        <v>57</v>
      </c>
      <c r="E71" s="4" t="s">
        <v>172</v>
      </c>
      <c r="F71" s="9" t="n">
        <v>986</v>
      </c>
      <c r="G71" s="9" t="n">
        <v>11</v>
      </c>
      <c r="H71" s="4" t="n">
        <f aca="false">9*30</f>
        <v>270</v>
      </c>
      <c r="I71" s="4" t="n">
        <v>7.333</v>
      </c>
    </row>
    <row r="72" customFormat="false" ht="15" hidden="false" customHeight="false" outlineLevel="0" collapsed="false">
      <c r="A72" s="4" t="n">
        <v>2004</v>
      </c>
      <c r="B72" s="4" t="s">
        <v>148</v>
      </c>
      <c r="C72" s="4" t="s">
        <v>171</v>
      </c>
      <c r="D72" s="4" t="s">
        <v>57</v>
      </c>
      <c r="E72" s="4" t="s">
        <v>172</v>
      </c>
      <c r="F72" s="9" t="n">
        <v>1571</v>
      </c>
      <c r="G72" s="9" t="n">
        <v>9</v>
      </c>
      <c r="H72" s="4" t="n">
        <f aca="false">9*30</f>
        <v>270</v>
      </c>
      <c r="I72" s="4" t="n">
        <v>5.901</v>
      </c>
    </row>
    <row r="73" customFormat="false" ht="15" hidden="false" customHeight="false" outlineLevel="0" collapsed="false">
      <c r="A73" s="4" t="n">
        <v>2004</v>
      </c>
      <c r="B73" s="4" t="s">
        <v>148</v>
      </c>
      <c r="C73" s="4" t="s">
        <v>171</v>
      </c>
      <c r="D73" s="4" t="s">
        <v>57</v>
      </c>
      <c r="E73" s="4" t="s">
        <v>172</v>
      </c>
      <c r="F73" s="9" t="n">
        <v>1549</v>
      </c>
      <c r="G73" s="9" t="n">
        <v>12.8</v>
      </c>
      <c r="H73" s="4" t="n">
        <f aca="false">9*30</f>
        <v>270</v>
      </c>
      <c r="I73" s="4" t="n">
        <v>6.284</v>
      </c>
    </row>
    <row r="74" customFormat="false" ht="15" hidden="false" customHeight="false" outlineLevel="0" collapsed="false">
      <c r="A74" s="4" t="n">
        <v>2004</v>
      </c>
      <c r="B74" s="4" t="s">
        <v>148</v>
      </c>
      <c r="C74" s="4" t="s">
        <v>171</v>
      </c>
      <c r="D74" s="4" t="s">
        <v>57</v>
      </c>
      <c r="E74" s="4" t="s">
        <v>172</v>
      </c>
      <c r="F74" s="9" t="n">
        <v>728</v>
      </c>
      <c r="G74" s="9" t="n">
        <v>17.5</v>
      </c>
      <c r="H74" s="4" t="n">
        <f aca="false">9*30</f>
        <v>270</v>
      </c>
      <c r="I74" s="4" t="n">
        <v>6.197</v>
      </c>
    </row>
    <row r="75" customFormat="false" ht="15" hidden="false" customHeight="false" outlineLevel="0" collapsed="false">
      <c r="A75" s="4" t="n">
        <v>2004</v>
      </c>
      <c r="B75" s="4" t="s">
        <v>148</v>
      </c>
      <c r="C75" s="4" t="s">
        <v>171</v>
      </c>
      <c r="D75" s="4" t="s">
        <v>57</v>
      </c>
      <c r="E75" s="4" t="s">
        <v>172</v>
      </c>
      <c r="F75" s="9" t="n">
        <v>1551</v>
      </c>
      <c r="G75" s="9" t="n">
        <v>6.7</v>
      </c>
      <c r="H75" s="4" t="n">
        <f aca="false">9*30</f>
        <v>270</v>
      </c>
      <c r="I75" s="4" t="n">
        <v>6.414</v>
      </c>
    </row>
    <row r="76" customFormat="false" ht="15" hidden="false" customHeight="false" outlineLevel="0" collapsed="false">
      <c r="A76" s="4" t="n">
        <v>2004</v>
      </c>
      <c r="B76" s="4" t="s">
        <v>148</v>
      </c>
      <c r="C76" s="4" t="s">
        <v>171</v>
      </c>
      <c r="D76" s="4" t="s">
        <v>57</v>
      </c>
      <c r="E76" s="4" t="s">
        <v>172</v>
      </c>
      <c r="F76" s="9" t="n">
        <v>820</v>
      </c>
      <c r="G76" s="9" t="n">
        <v>20.2</v>
      </c>
      <c r="H76" s="4" t="n">
        <f aca="false">9*30</f>
        <v>270</v>
      </c>
      <c r="I76" s="4" t="n">
        <v>6.478</v>
      </c>
    </row>
    <row r="77" customFormat="false" ht="15" hidden="false" customHeight="false" outlineLevel="0" collapsed="false">
      <c r="A77" s="4" t="n">
        <v>2004</v>
      </c>
      <c r="B77" s="4" t="s">
        <v>148</v>
      </c>
      <c r="C77" s="4" t="s">
        <v>171</v>
      </c>
      <c r="D77" s="4" t="s">
        <v>57</v>
      </c>
      <c r="E77" s="4" t="s">
        <v>172</v>
      </c>
      <c r="F77" s="9" t="n">
        <v>467</v>
      </c>
      <c r="G77" s="9" t="n">
        <v>38.5</v>
      </c>
      <c r="H77" s="4" t="n">
        <f aca="false">9*30</f>
        <v>270</v>
      </c>
      <c r="I77" s="4" t="n">
        <v>7.952</v>
      </c>
    </row>
    <row r="78" customFormat="false" ht="15" hidden="false" customHeight="false" outlineLevel="0" collapsed="false">
      <c r="A78" s="4" t="n">
        <v>2004</v>
      </c>
      <c r="B78" s="4" t="s">
        <v>148</v>
      </c>
      <c r="C78" s="4" t="s">
        <v>171</v>
      </c>
      <c r="D78" s="4" t="s">
        <v>57</v>
      </c>
      <c r="E78" s="4" t="s">
        <v>172</v>
      </c>
      <c r="F78" s="9" t="n">
        <v>960</v>
      </c>
      <c r="G78" s="9" t="n">
        <v>14.2</v>
      </c>
      <c r="H78" s="4" t="n">
        <f aca="false">9*30</f>
        <v>270</v>
      </c>
      <c r="I78" s="4" t="n">
        <v>6.722</v>
      </c>
    </row>
    <row r="79" customFormat="false" ht="15" hidden="false" customHeight="false" outlineLevel="0" collapsed="false">
      <c r="A79" s="4" t="n">
        <v>2004</v>
      </c>
      <c r="B79" s="4" t="s">
        <v>148</v>
      </c>
      <c r="C79" s="4" t="s">
        <v>171</v>
      </c>
      <c r="D79" s="4" t="s">
        <v>57</v>
      </c>
      <c r="E79" s="4" t="s">
        <v>172</v>
      </c>
      <c r="F79" s="9" t="n">
        <v>270</v>
      </c>
      <c r="G79" s="9" t="n">
        <v>24.8</v>
      </c>
      <c r="H79" s="4" t="n">
        <f aca="false">9*30</f>
        <v>270</v>
      </c>
      <c r="I79" s="4" t="n">
        <v>6.129</v>
      </c>
    </row>
    <row r="80" customFormat="false" ht="15" hidden="false" customHeight="false" outlineLevel="0" collapsed="false">
      <c r="A80" s="4" t="n">
        <v>2004</v>
      </c>
      <c r="B80" s="4" t="s">
        <v>148</v>
      </c>
      <c r="C80" s="4" t="s">
        <v>171</v>
      </c>
      <c r="D80" s="4" t="s">
        <v>57</v>
      </c>
      <c r="E80" s="4" t="s">
        <v>172</v>
      </c>
      <c r="F80" s="9" t="n">
        <v>700</v>
      </c>
      <c r="G80" s="9" t="n">
        <v>21.9</v>
      </c>
      <c r="H80" s="4" t="n">
        <f aca="false">9*30</f>
        <v>270</v>
      </c>
      <c r="I80" s="4" t="n">
        <v>6.76</v>
      </c>
    </row>
    <row r="81" customFormat="false" ht="15" hidden="false" customHeight="false" outlineLevel="0" collapsed="false">
      <c r="A81" s="4" t="n">
        <v>2004</v>
      </c>
      <c r="B81" s="4" t="s">
        <v>148</v>
      </c>
      <c r="C81" s="4" t="s">
        <v>171</v>
      </c>
      <c r="D81" s="4" t="s">
        <v>57</v>
      </c>
      <c r="E81" s="4" t="s">
        <v>172</v>
      </c>
      <c r="F81" s="9" t="n">
        <v>959</v>
      </c>
      <c r="G81" s="9" t="n">
        <v>18.6</v>
      </c>
      <c r="H81" s="4" t="n">
        <f aca="false">9*30</f>
        <v>270</v>
      </c>
      <c r="I81" s="4" t="n">
        <v>7.062</v>
      </c>
    </row>
    <row r="82" customFormat="false" ht="15" hidden="false" customHeight="false" outlineLevel="0" collapsed="false">
      <c r="A82" s="4" t="n">
        <v>2004</v>
      </c>
      <c r="B82" s="4" t="s">
        <v>148</v>
      </c>
      <c r="C82" s="4" t="s">
        <v>171</v>
      </c>
      <c r="D82" s="4" t="s">
        <v>57</v>
      </c>
      <c r="E82" s="4" t="s">
        <v>172</v>
      </c>
      <c r="F82" s="9" t="n">
        <v>545</v>
      </c>
      <c r="G82" s="9" t="n">
        <v>18.9</v>
      </c>
      <c r="H82" s="4" t="n">
        <f aca="false">9*30</f>
        <v>270</v>
      </c>
      <c r="I82" s="4" t="n">
        <v>6.708</v>
      </c>
    </row>
    <row r="83" customFormat="false" ht="15" hidden="false" customHeight="false" outlineLevel="0" collapsed="false">
      <c r="A83" s="4" t="n">
        <v>2004</v>
      </c>
      <c r="B83" s="4" t="s">
        <v>148</v>
      </c>
      <c r="C83" s="4" t="s">
        <v>171</v>
      </c>
      <c r="D83" s="4" t="s">
        <v>57</v>
      </c>
      <c r="E83" s="4" t="s">
        <v>172</v>
      </c>
      <c r="F83" s="9" t="n">
        <v>1029</v>
      </c>
      <c r="G83" s="9" t="n">
        <v>31.7</v>
      </c>
      <c r="H83" s="4" t="n">
        <f aca="false">9*30</f>
        <v>270</v>
      </c>
      <c r="I83" s="4" t="n">
        <v>6.693</v>
      </c>
    </row>
    <row r="84" customFormat="false" ht="15" hidden="false" customHeight="false" outlineLevel="0" collapsed="false">
      <c r="A84" s="4" t="n">
        <v>2004</v>
      </c>
      <c r="B84" s="4" t="s">
        <v>148</v>
      </c>
      <c r="C84" s="4" t="s">
        <v>171</v>
      </c>
      <c r="D84" s="4" t="s">
        <v>57</v>
      </c>
      <c r="E84" s="4" t="s">
        <v>172</v>
      </c>
      <c r="F84" s="9" t="n">
        <v>769</v>
      </c>
      <c r="G84" s="9" t="n">
        <v>22.5</v>
      </c>
      <c r="H84" s="4" t="n">
        <f aca="false">9*30</f>
        <v>270</v>
      </c>
      <c r="I84" s="4" t="n">
        <v>6.987</v>
      </c>
    </row>
    <row r="85" customFormat="false" ht="15" hidden="false" customHeight="false" outlineLevel="0" collapsed="false">
      <c r="A85" s="4" t="n">
        <v>2004</v>
      </c>
      <c r="B85" s="4" t="s">
        <v>148</v>
      </c>
      <c r="C85" s="4" t="s">
        <v>171</v>
      </c>
      <c r="D85" s="4" t="s">
        <v>57</v>
      </c>
      <c r="E85" s="4" t="s">
        <v>172</v>
      </c>
      <c r="F85" s="9" t="n">
        <v>998</v>
      </c>
      <c r="G85" s="9" t="n">
        <v>12</v>
      </c>
      <c r="H85" s="4" t="n">
        <f aca="false">9*30</f>
        <v>270</v>
      </c>
      <c r="I85" s="4" t="n">
        <v>6.292</v>
      </c>
    </row>
    <row r="86" customFormat="false" ht="15" hidden="false" customHeight="false" outlineLevel="0" collapsed="false">
      <c r="A86" s="4" t="n">
        <v>2004</v>
      </c>
      <c r="B86" s="4" t="s">
        <v>148</v>
      </c>
      <c r="C86" s="4" t="s">
        <v>171</v>
      </c>
      <c r="D86" s="4" t="s">
        <v>57</v>
      </c>
      <c r="E86" s="4" t="s">
        <v>172</v>
      </c>
      <c r="F86" s="9" t="n">
        <v>936</v>
      </c>
      <c r="G86" s="9" t="n">
        <v>14.4</v>
      </c>
      <c r="H86" s="4" t="n">
        <f aca="false">9*30</f>
        <v>270</v>
      </c>
      <c r="I86" s="4" t="n">
        <v>6.507</v>
      </c>
    </row>
    <row r="87" customFormat="false" ht="15" hidden="false" customHeight="false" outlineLevel="0" collapsed="false">
      <c r="A87" s="4" t="n">
        <v>2004</v>
      </c>
      <c r="B87" s="4" t="s">
        <v>148</v>
      </c>
      <c r="C87" s="4" t="s">
        <v>171</v>
      </c>
      <c r="D87" s="4" t="s">
        <v>57</v>
      </c>
      <c r="E87" s="4" t="s">
        <v>172</v>
      </c>
      <c r="F87" s="9" t="n">
        <v>443</v>
      </c>
      <c r="G87" s="9" t="n">
        <v>14</v>
      </c>
      <c r="H87" s="4" t="n">
        <f aca="false">9*30</f>
        <v>270</v>
      </c>
      <c r="I87" s="4" t="n">
        <v>6.257</v>
      </c>
    </row>
    <row r="88" customFormat="false" ht="15" hidden="false" customHeight="false" outlineLevel="0" collapsed="false">
      <c r="A88" s="4" t="n">
        <v>2004</v>
      </c>
      <c r="B88" s="4" t="s">
        <v>148</v>
      </c>
      <c r="C88" s="4" t="s">
        <v>171</v>
      </c>
      <c r="D88" s="4" t="s">
        <v>57</v>
      </c>
      <c r="E88" s="4" t="s">
        <v>172</v>
      </c>
      <c r="F88" s="9" t="n">
        <v>1001</v>
      </c>
      <c r="G88" s="9" t="n">
        <v>18.8</v>
      </c>
      <c r="H88" s="4" t="n">
        <f aca="false">9*30</f>
        <v>270</v>
      </c>
      <c r="I88" s="4" t="n">
        <v>6.866</v>
      </c>
    </row>
    <row r="89" customFormat="false" ht="15" hidden="false" customHeight="false" outlineLevel="0" collapsed="false">
      <c r="A89" s="4" t="n">
        <v>2004</v>
      </c>
      <c r="B89" s="4" t="s">
        <v>148</v>
      </c>
      <c r="C89" s="4" t="s">
        <v>171</v>
      </c>
      <c r="D89" s="4" t="s">
        <v>57</v>
      </c>
      <c r="E89" s="4" t="s">
        <v>172</v>
      </c>
      <c r="F89" s="9" t="n">
        <v>837</v>
      </c>
      <c r="G89" s="9" t="n">
        <v>19.7</v>
      </c>
      <c r="H89" s="4" t="n">
        <f aca="false">9*30</f>
        <v>270</v>
      </c>
      <c r="I89" s="4" t="n">
        <v>6.204</v>
      </c>
    </row>
    <row r="90" customFormat="false" ht="15" hidden="false" customHeight="false" outlineLevel="0" collapsed="false">
      <c r="A90" s="4" t="n">
        <v>2004</v>
      </c>
      <c r="B90" s="4" t="s">
        <v>148</v>
      </c>
      <c r="C90" s="4" t="s">
        <v>171</v>
      </c>
      <c r="D90" s="4" t="s">
        <v>57</v>
      </c>
      <c r="E90" s="4" t="s">
        <v>172</v>
      </c>
      <c r="F90" s="9" t="n">
        <v>389</v>
      </c>
      <c r="G90" s="9" t="n">
        <v>35.3</v>
      </c>
      <c r="H90" s="4" t="n">
        <f aca="false">9*30</f>
        <v>270</v>
      </c>
      <c r="I90" s="4" t="n">
        <v>7.401</v>
      </c>
    </row>
    <row r="91" customFormat="false" ht="15" hidden="false" customHeight="false" outlineLevel="0" collapsed="false">
      <c r="A91" s="4" t="n">
        <v>2004</v>
      </c>
      <c r="B91" s="4" t="s">
        <v>148</v>
      </c>
      <c r="C91" s="4" t="s">
        <v>171</v>
      </c>
      <c r="D91" s="4" t="s">
        <v>57</v>
      </c>
      <c r="E91" s="4" t="s">
        <v>172</v>
      </c>
      <c r="F91" s="9" t="n">
        <v>701</v>
      </c>
      <c r="G91" s="9" t="n">
        <v>18.8</v>
      </c>
      <c r="H91" s="4" t="n">
        <f aca="false">9*30</f>
        <v>270</v>
      </c>
      <c r="I91" s="4" t="n">
        <v>6.494</v>
      </c>
    </row>
    <row r="92" customFormat="false" ht="15" hidden="false" customHeight="false" outlineLevel="0" collapsed="false">
      <c r="A92" s="4" t="n">
        <v>2004</v>
      </c>
      <c r="B92" s="4" t="s">
        <v>148</v>
      </c>
      <c r="C92" s="4" t="s">
        <v>171</v>
      </c>
      <c r="D92" s="4" t="s">
        <v>57</v>
      </c>
      <c r="E92" s="4" t="s">
        <v>172</v>
      </c>
      <c r="F92" s="9" t="n">
        <v>763</v>
      </c>
      <c r="G92" s="9" t="n">
        <v>18.9</v>
      </c>
      <c r="H92" s="4" t="n">
        <f aca="false">9*30</f>
        <v>270</v>
      </c>
      <c r="I92" s="4" t="n">
        <v>6.098</v>
      </c>
    </row>
    <row r="93" customFormat="false" ht="15" hidden="false" customHeight="false" outlineLevel="0" collapsed="false">
      <c r="A93" s="4" t="n">
        <v>2004</v>
      </c>
      <c r="B93" s="4" t="s">
        <v>148</v>
      </c>
      <c r="C93" s="4" t="s">
        <v>171</v>
      </c>
      <c r="D93" s="4" t="s">
        <v>57</v>
      </c>
      <c r="E93" s="4" t="s">
        <v>172</v>
      </c>
      <c r="F93" s="9" t="n">
        <v>423</v>
      </c>
      <c r="G93" s="9" t="n">
        <v>20.2</v>
      </c>
      <c r="H93" s="4" t="n">
        <f aca="false">9*30</f>
        <v>270</v>
      </c>
      <c r="I93" s="4" t="n">
        <v>6.056</v>
      </c>
    </row>
    <row r="94" customFormat="false" ht="15" hidden="false" customHeight="false" outlineLevel="0" collapsed="false">
      <c r="A94" s="4" t="n">
        <v>2004</v>
      </c>
      <c r="B94" s="4" t="s">
        <v>148</v>
      </c>
      <c r="C94" s="4" t="s">
        <v>171</v>
      </c>
      <c r="D94" s="4" t="s">
        <v>57</v>
      </c>
      <c r="E94" s="4" t="s">
        <v>172</v>
      </c>
      <c r="F94" s="9" t="n">
        <v>660</v>
      </c>
      <c r="G94" s="9" t="n">
        <v>21.2</v>
      </c>
      <c r="H94" s="4" t="n">
        <f aca="false">9*30</f>
        <v>270</v>
      </c>
      <c r="I94" s="4" t="n">
        <v>6.494</v>
      </c>
    </row>
    <row r="95" customFormat="false" ht="15" hidden="false" customHeight="false" outlineLevel="0" collapsed="false">
      <c r="A95" s="4" t="n">
        <v>2004</v>
      </c>
      <c r="B95" s="4" t="s">
        <v>148</v>
      </c>
      <c r="C95" s="4" t="s">
        <v>171</v>
      </c>
      <c r="D95" s="4" t="s">
        <v>57</v>
      </c>
      <c r="E95" s="4" t="s">
        <v>172</v>
      </c>
      <c r="F95" s="9" t="n">
        <v>315</v>
      </c>
      <c r="G95" s="9" t="n">
        <v>20.1</v>
      </c>
      <c r="H95" s="4" t="n">
        <f aca="false">9*30</f>
        <v>270</v>
      </c>
      <c r="I95" s="4" t="n">
        <v>7.047</v>
      </c>
    </row>
    <row r="96" customFormat="false" ht="15" hidden="false" customHeight="false" outlineLevel="0" collapsed="false">
      <c r="A96" s="4" t="n">
        <v>2004</v>
      </c>
      <c r="B96" s="4" t="s">
        <v>148</v>
      </c>
      <c r="C96" s="4" t="s">
        <v>171</v>
      </c>
      <c r="D96" s="4" t="s">
        <v>57</v>
      </c>
      <c r="E96" s="4" t="s">
        <v>172</v>
      </c>
      <c r="F96" s="9" t="n">
        <v>603</v>
      </c>
      <c r="G96" s="9" t="n">
        <v>15.1</v>
      </c>
      <c r="H96" s="4" t="n">
        <f aca="false">9*30</f>
        <v>270</v>
      </c>
      <c r="I96" s="4" t="n">
        <v>6.462</v>
      </c>
    </row>
    <row r="97" customFormat="false" ht="15" hidden="false" customHeight="false" outlineLevel="0" collapsed="false">
      <c r="A97" s="4" t="n">
        <v>2004</v>
      </c>
      <c r="B97" s="4" t="s">
        <v>148</v>
      </c>
      <c r="C97" s="4" t="s">
        <v>171</v>
      </c>
      <c r="D97" s="4" t="s">
        <v>57</v>
      </c>
      <c r="E97" s="4" t="s">
        <v>172</v>
      </c>
      <c r="F97" s="9" t="n">
        <v>719</v>
      </c>
      <c r="G97" s="9" t="n">
        <v>23.7</v>
      </c>
      <c r="H97" s="4" t="n">
        <f aca="false">9*30</f>
        <v>270</v>
      </c>
      <c r="I97" s="4" t="n">
        <v>6.28</v>
      </c>
    </row>
    <row r="98" customFormat="false" ht="15" hidden="false" customHeight="false" outlineLevel="0" collapsed="false">
      <c r="A98" s="4" t="n">
        <v>2004</v>
      </c>
      <c r="B98" s="4" t="s">
        <v>148</v>
      </c>
      <c r="C98" s="4" t="s">
        <v>171</v>
      </c>
      <c r="D98" s="4" t="s">
        <v>57</v>
      </c>
      <c r="E98" s="4" t="s">
        <v>172</v>
      </c>
      <c r="F98" s="9" t="n">
        <v>554</v>
      </c>
      <c r="G98" s="9" t="n">
        <v>14.7</v>
      </c>
      <c r="H98" s="4" t="n">
        <f aca="false">9*30</f>
        <v>270</v>
      </c>
      <c r="I98" s="4" t="n">
        <v>6.619</v>
      </c>
    </row>
    <row r="99" customFormat="false" ht="15" hidden="false" customHeight="false" outlineLevel="0" collapsed="false">
      <c r="A99" s="4" t="n">
        <v>2004</v>
      </c>
      <c r="B99" s="4" t="s">
        <v>148</v>
      </c>
      <c r="C99" s="4" t="s">
        <v>171</v>
      </c>
      <c r="D99" s="4" t="s">
        <v>57</v>
      </c>
      <c r="E99" s="4" t="s">
        <v>172</v>
      </c>
      <c r="F99" s="9" t="n">
        <v>674</v>
      </c>
      <c r="G99" s="9" t="n">
        <v>13.7</v>
      </c>
      <c r="H99" s="4" t="n">
        <f aca="false">9*30</f>
        <v>270</v>
      </c>
      <c r="I99" s="4" t="n">
        <v>6.536</v>
      </c>
    </row>
    <row r="100" customFormat="false" ht="15" hidden="false" customHeight="false" outlineLevel="0" collapsed="false">
      <c r="A100" s="4" t="n">
        <v>2004</v>
      </c>
      <c r="B100" s="4" t="s">
        <v>148</v>
      </c>
      <c r="C100" s="4" t="s">
        <v>171</v>
      </c>
      <c r="D100" s="4" t="s">
        <v>57</v>
      </c>
      <c r="E100" s="4" t="s">
        <v>172</v>
      </c>
      <c r="F100" s="9" t="n">
        <v>1010</v>
      </c>
      <c r="G100" s="9" t="n">
        <v>13</v>
      </c>
      <c r="H100" s="4" t="n">
        <f aca="false">9*30</f>
        <v>270</v>
      </c>
      <c r="I100" s="4" t="n">
        <v>6.177</v>
      </c>
    </row>
    <row r="101" customFormat="false" ht="15" hidden="false" customHeight="false" outlineLevel="0" collapsed="false">
      <c r="A101" s="4" t="n">
        <v>2004</v>
      </c>
      <c r="B101" s="4" t="s">
        <v>148</v>
      </c>
      <c r="C101" s="4" t="s">
        <v>171</v>
      </c>
      <c r="D101" s="4" t="s">
        <v>57</v>
      </c>
      <c r="E101" s="4" t="s">
        <v>172</v>
      </c>
      <c r="F101" s="9" t="n">
        <v>907</v>
      </c>
      <c r="G101" s="9" t="n">
        <v>15.8</v>
      </c>
      <c r="H101" s="4" t="n">
        <f aca="false">9*30</f>
        <v>270</v>
      </c>
      <c r="I101" s="4" t="n">
        <v>6.511</v>
      </c>
    </row>
    <row r="102" customFormat="false" ht="15" hidden="false" customHeight="false" outlineLevel="0" collapsed="false">
      <c r="A102" s="4" t="n">
        <v>2004</v>
      </c>
      <c r="B102" s="4" t="s">
        <v>148</v>
      </c>
      <c r="C102" s="4" t="s">
        <v>171</v>
      </c>
      <c r="D102" s="4" t="s">
        <v>57</v>
      </c>
      <c r="E102" s="4" t="s">
        <v>172</v>
      </c>
      <c r="F102" s="9" t="n">
        <v>838</v>
      </c>
      <c r="G102" s="9" t="n">
        <v>21.7</v>
      </c>
      <c r="H102" s="4" t="n">
        <f aca="false">9*30</f>
        <v>270</v>
      </c>
      <c r="I102" s="4" t="n">
        <v>6.032</v>
      </c>
    </row>
    <row r="103" customFormat="false" ht="15" hidden="false" customHeight="false" outlineLevel="0" collapsed="false">
      <c r="A103" s="4" t="n">
        <v>2004</v>
      </c>
      <c r="B103" s="4" t="s">
        <v>148</v>
      </c>
      <c r="C103" s="4" t="s">
        <v>171</v>
      </c>
      <c r="D103" s="4" t="s">
        <v>57</v>
      </c>
      <c r="E103" s="4" t="s">
        <v>172</v>
      </c>
      <c r="F103" s="9" t="n">
        <v>1009</v>
      </c>
      <c r="G103" s="9" t="n">
        <v>13.2</v>
      </c>
      <c r="H103" s="4" t="n">
        <f aca="false">9*30</f>
        <v>270</v>
      </c>
      <c r="I103" s="4" t="n">
        <v>6.427</v>
      </c>
    </row>
    <row r="104" customFormat="false" ht="15" hidden="false" customHeight="false" outlineLevel="0" collapsed="false">
      <c r="A104" s="4" t="n">
        <v>1999</v>
      </c>
      <c r="B104" s="4" t="s">
        <v>173</v>
      </c>
      <c r="C104" s="4" t="s">
        <v>174</v>
      </c>
      <c r="D104" s="4" t="s">
        <v>57</v>
      </c>
      <c r="E104" s="4" t="s">
        <v>175</v>
      </c>
      <c r="F104" s="4" t="n">
        <v>119</v>
      </c>
      <c r="G104" s="4" t="n">
        <v>0.270633397312859</v>
      </c>
      <c r="H104" s="4" t="n">
        <f aca="false">365*3</f>
        <v>1095</v>
      </c>
      <c r="I104" s="4" t="n">
        <v>12.7663997457119</v>
      </c>
    </row>
    <row r="105" customFormat="false" ht="15" hidden="false" customHeight="false" outlineLevel="0" collapsed="false">
      <c r="A105" s="4" t="n">
        <v>1999</v>
      </c>
      <c r="B105" s="4" t="s">
        <v>173</v>
      </c>
      <c r="C105" s="4" t="s">
        <v>174</v>
      </c>
      <c r="D105" s="4" t="s">
        <v>57</v>
      </c>
      <c r="E105" s="4" t="s">
        <v>175</v>
      </c>
      <c r="F105" s="4" t="n">
        <v>119</v>
      </c>
      <c r="G105" s="4" t="n">
        <v>0.172744721689059</v>
      </c>
      <c r="H105" s="4" t="n">
        <f aca="false">365*3</f>
        <v>1095</v>
      </c>
      <c r="I105" s="4" t="n">
        <v>13.1019572844969</v>
      </c>
    </row>
    <row r="106" customFormat="false" ht="15" hidden="false" customHeight="false" outlineLevel="0" collapsed="false">
      <c r="A106" s="4" t="n">
        <v>1999</v>
      </c>
      <c r="B106" s="4" t="s">
        <v>173</v>
      </c>
      <c r="C106" s="4" t="s">
        <v>174</v>
      </c>
      <c r="D106" s="4" t="s">
        <v>57</v>
      </c>
      <c r="E106" s="4" t="s">
        <v>175</v>
      </c>
      <c r="F106" s="4" t="n">
        <v>123</v>
      </c>
      <c r="G106" s="4" t="n">
        <v>0.0403071017274472</v>
      </c>
      <c r="H106" s="4" t="n">
        <f aca="false">365*3</f>
        <v>1095</v>
      </c>
      <c r="I106" s="4" t="n">
        <v>13.6512634937711</v>
      </c>
    </row>
    <row r="107" customFormat="false" ht="15" hidden="false" customHeight="false" outlineLevel="0" collapsed="false">
      <c r="A107" s="4" t="n">
        <v>1999</v>
      </c>
      <c r="B107" s="4" t="s">
        <v>173</v>
      </c>
      <c r="C107" s="4" t="s">
        <v>174</v>
      </c>
      <c r="D107" s="4" t="s">
        <v>57</v>
      </c>
      <c r="E107" s="4" t="s">
        <v>175</v>
      </c>
      <c r="F107" s="4" t="n">
        <v>123</v>
      </c>
      <c r="G107" s="4" t="n">
        <v>0.023032629558541</v>
      </c>
      <c r="H107" s="4" t="n">
        <f aca="false">365*3</f>
        <v>1095</v>
      </c>
      <c r="I107" s="4" t="n">
        <v>13.9262906952577</v>
      </c>
    </row>
    <row r="108" customFormat="false" ht="15" hidden="false" customHeight="false" outlineLevel="0" collapsed="false">
      <c r="A108" s="4" t="n">
        <v>1999</v>
      </c>
      <c r="B108" s="4" t="s">
        <v>173</v>
      </c>
      <c r="C108" s="4" t="s">
        <v>174</v>
      </c>
      <c r="D108" s="4" t="s">
        <v>57</v>
      </c>
      <c r="E108" s="4" t="s">
        <v>175</v>
      </c>
      <c r="F108" s="4" t="n">
        <v>107</v>
      </c>
      <c r="G108" s="4" t="n">
        <v>0.0518234165067177</v>
      </c>
      <c r="H108" s="4" t="n">
        <f aca="false">365*3</f>
        <v>1095</v>
      </c>
      <c r="I108" s="4" t="n">
        <v>14.0258738095529</v>
      </c>
    </row>
    <row r="109" customFormat="false" ht="15" hidden="false" customHeight="false" outlineLevel="0" collapsed="false">
      <c r="A109" s="4" t="n">
        <v>1999</v>
      </c>
      <c r="B109" s="4" t="s">
        <v>173</v>
      </c>
      <c r="C109" s="4" t="s">
        <v>174</v>
      </c>
      <c r="D109" s="4" t="s">
        <v>57</v>
      </c>
      <c r="E109" s="4" t="s">
        <v>175</v>
      </c>
      <c r="F109" s="4" t="n">
        <v>107</v>
      </c>
      <c r="G109" s="4" t="n">
        <v>0.0748560460652587</v>
      </c>
      <c r="H109" s="4" t="n">
        <f aca="false">365*3</f>
        <v>1095</v>
      </c>
      <c r="I109" s="4" t="n">
        <v>14.3241390271036</v>
      </c>
    </row>
    <row r="110" customFormat="false" ht="15" hidden="false" customHeight="false" outlineLevel="0" collapsed="false">
      <c r="A110" s="4" t="n">
        <v>1999</v>
      </c>
      <c r="B110" s="4" t="s">
        <v>173</v>
      </c>
      <c r="C110" s="4" t="s">
        <v>174</v>
      </c>
      <c r="D110" s="4" t="s">
        <v>57</v>
      </c>
      <c r="E110" s="4" t="s">
        <v>175</v>
      </c>
      <c r="F110" s="4" t="n">
        <v>107</v>
      </c>
      <c r="G110" s="4" t="n">
        <v>0.391554702495201</v>
      </c>
      <c r="H110" s="4" t="n">
        <f aca="false">365*3</f>
        <v>1095</v>
      </c>
      <c r="I110" s="4" t="n">
        <v>15.7023558321209</v>
      </c>
    </row>
    <row r="111" customFormat="false" ht="15" hidden="false" customHeight="false" outlineLevel="0" collapsed="false">
      <c r="A111" s="4" t="n">
        <v>1999</v>
      </c>
      <c r="B111" s="4" t="s">
        <v>173</v>
      </c>
      <c r="C111" s="4" t="s">
        <v>174</v>
      </c>
      <c r="D111" s="4" t="s">
        <v>57</v>
      </c>
      <c r="E111" s="4" t="s">
        <v>175</v>
      </c>
      <c r="F111" s="4" t="n">
        <v>123</v>
      </c>
      <c r="G111" s="4" t="n">
        <v>1.01343570057581</v>
      </c>
      <c r="H111" s="4" t="n">
        <f aca="false">365*3</f>
        <v>1095</v>
      </c>
      <c r="I111" s="4" t="n">
        <v>15.6459625658642</v>
      </c>
    </row>
    <row r="112" customFormat="false" ht="15" hidden="false" customHeight="false" outlineLevel="0" collapsed="false">
      <c r="A112" s="4" t="n">
        <v>1999</v>
      </c>
      <c r="B112" s="4" t="s">
        <v>173</v>
      </c>
      <c r="C112" s="4" t="s">
        <v>174</v>
      </c>
      <c r="D112" s="4" t="s">
        <v>57</v>
      </c>
      <c r="E112" s="4" t="s">
        <v>175</v>
      </c>
      <c r="F112" s="4" t="n">
        <v>119</v>
      </c>
      <c r="G112" s="4" t="n">
        <v>2.04990403071017</v>
      </c>
      <c r="H112" s="4" t="n">
        <f aca="false">365*3</f>
        <v>1095</v>
      </c>
      <c r="I112" s="4" t="n">
        <v>16.2194897123366</v>
      </c>
    </row>
    <row r="113" customFormat="false" ht="15" hidden="false" customHeight="false" outlineLevel="0" collapsed="false">
      <c r="A113" s="4" t="n">
        <v>1999</v>
      </c>
      <c r="B113" s="4" t="s">
        <v>173</v>
      </c>
      <c r="C113" s="4" t="s">
        <v>174</v>
      </c>
      <c r="D113" s="4" t="s">
        <v>57</v>
      </c>
      <c r="E113" s="4" t="s">
        <v>175</v>
      </c>
      <c r="F113" s="4" t="n">
        <v>119</v>
      </c>
      <c r="G113" s="4" t="n">
        <v>0.955854126679462</v>
      </c>
      <c r="H113" s="4" t="n">
        <f aca="false">365*3</f>
        <v>1095</v>
      </c>
      <c r="I113" s="4" t="n">
        <v>17.1283249996943</v>
      </c>
    </row>
    <row r="114" customFormat="false" ht="15" hidden="false" customHeight="false" outlineLevel="0" collapsed="false">
      <c r="A114" s="4" t="n">
        <v>1999</v>
      </c>
      <c r="B114" s="4" t="s">
        <v>173</v>
      </c>
      <c r="C114" s="4" t="s">
        <v>174</v>
      </c>
      <c r="D114" s="4" t="s">
        <v>57</v>
      </c>
      <c r="E114" s="4" t="s">
        <v>175</v>
      </c>
      <c r="F114" s="4" t="n">
        <v>123</v>
      </c>
      <c r="G114" s="4" t="n">
        <v>1.00191938579654</v>
      </c>
      <c r="H114" s="4" t="n">
        <f aca="false">365*3</f>
        <v>1095</v>
      </c>
      <c r="I114" s="4" t="n">
        <v>17.365619766006</v>
      </c>
    </row>
    <row r="115" customFormat="false" ht="15" hidden="false" customHeight="false" outlineLevel="0" collapsed="false">
      <c r="A115" s="4" t="n">
        <v>1999</v>
      </c>
      <c r="B115" s="4" t="s">
        <v>173</v>
      </c>
      <c r="C115" s="4" t="s">
        <v>174</v>
      </c>
      <c r="D115" s="4" t="s">
        <v>57</v>
      </c>
      <c r="E115" s="4" t="s">
        <v>175</v>
      </c>
      <c r="F115" s="4" t="n">
        <v>107</v>
      </c>
      <c r="G115" s="4" t="n">
        <v>0.247600767754318</v>
      </c>
      <c r="H115" s="4" t="n">
        <f aca="false">365*3</f>
        <v>1095</v>
      </c>
      <c r="I115" s="4" t="n">
        <v>17.2910644644669</v>
      </c>
    </row>
    <row r="116" customFormat="false" ht="15" hidden="false" customHeight="false" outlineLevel="0" collapsed="false">
      <c r="A116" s="4" t="n">
        <v>2004</v>
      </c>
      <c r="B116" s="4" t="s">
        <v>176</v>
      </c>
      <c r="C116" s="4" t="s">
        <v>177</v>
      </c>
      <c r="D116" s="4" t="s">
        <v>57</v>
      </c>
      <c r="E116" s="4" t="s">
        <v>175</v>
      </c>
      <c r="F116" s="4" t="n">
        <v>2442</v>
      </c>
      <c r="G116" s="4" t="n">
        <v>99.1</v>
      </c>
      <c r="H116" s="4" t="n">
        <v>17.919700791135</v>
      </c>
      <c r="I116" s="4" t="n">
        <v>15.2</v>
      </c>
    </row>
    <row r="117" customFormat="false" ht="15" hidden="false" customHeight="false" outlineLevel="0" collapsed="false">
      <c r="A117" s="4" t="n">
        <v>2004</v>
      </c>
      <c r="B117" s="4" t="s">
        <v>176</v>
      </c>
      <c r="C117" s="4" t="s">
        <v>177</v>
      </c>
      <c r="D117" s="4" t="s">
        <v>57</v>
      </c>
      <c r="E117" s="4" t="s">
        <v>175</v>
      </c>
      <c r="F117" s="4" t="n">
        <v>2489</v>
      </c>
      <c r="G117" s="4" t="n">
        <v>99.6</v>
      </c>
      <c r="H117" s="4" t="n">
        <v>17.919700791135</v>
      </c>
      <c r="I117" s="4" t="n">
        <v>15.8</v>
      </c>
    </row>
    <row r="118" customFormat="false" ht="15" hidden="false" customHeight="false" outlineLevel="0" collapsed="false">
      <c r="A118" s="4" t="n">
        <v>2004</v>
      </c>
      <c r="B118" s="4" t="s">
        <v>176</v>
      </c>
      <c r="C118" s="4" t="s">
        <v>177</v>
      </c>
      <c r="D118" s="4" t="s">
        <v>57</v>
      </c>
      <c r="E118" s="4" t="s">
        <v>175</v>
      </c>
      <c r="F118" s="4" t="n">
        <v>2488</v>
      </c>
      <c r="G118" s="4" t="n">
        <v>99.7</v>
      </c>
      <c r="H118" s="4" t="n">
        <v>17.919700791135</v>
      </c>
      <c r="I118" s="4" t="n">
        <v>15.5</v>
      </c>
    </row>
    <row r="119" customFormat="false" ht="15" hidden="false" customHeight="false" outlineLevel="0" collapsed="false">
      <c r="A119" s="4" t="n">
        <v>2004</v>
      </c>
      <c r="B119" s="4" t="s">
        <v>176</v>
      </c>
      <c r="C119" s="4" t="s">
        <v>177</v>
      </c>
      <c r="D119" s="4" t="s">
        <v>57</v>
      </c>
      <c r="E119" s="4" t="s">
        <v>175</v>
      </c>
      <c r="F119" s="4" t="n">
        <v>2494</v>
      </c>
      <c r="G119" s="4" t="n">
        <v>99.8</v>
      </c>
      <c r="H119" s="4" t="n">
        <v>17.919700791135</v>
      </c>
      <c r="I119" s="4" t="n">
        <v>15.8</v>
      </c>
    </row>
    <row r="120" customFormat="false" ht="15" hidden="false" customHeight="false" outlineLevel="0" collapsed="false">
      <c r="A120" s="4" t="n">
        <v>2004</v>
      </c>
      <c r="B120" s="4" t="s">
        <v>176</v>
      </c>
      <c r="C120" s="4" t="s">
        <v>177</v>
      </c>
      <c r="D120" s="4" t="s">
        <v>57</v>
      </c>
      <c r="E120" s="4" t="s">
        <v>175</v>
      </c>
      <c r="F120" s="4" t="n">
        <v>502</v>
      </c>
      <c r="G120" s="4" t="n">
        <v>99.4</v>
      </c>
      <c r="H120" s="4" t="n">
        <v>37.753195800728</v>
      </c>
      <c r="I120" s="4" t="n">
        <v>9.2</v>
      </c>
    </row>
    <row r="121" customFormat="false" ht="15" hidden="false" customHeight="false" outlineLevel="0" collapsed="false">
      <c r="A121" s="4" t="n">
        <v>2004</v>
      </c>
      <c r="B121" s="4" t="s">
        <v>176</v>
      </c>
      <c r="C121" s="4" t="s">
        <v>177</v>
      </c>
      <c r="D121" s="4" t="s">
        <v>57</v>
      </c>
      <c r="E121" s="4" t="s">
        <v>175</v>
      </c>
      <c r="F121" s="4" t="n">
        <v>490</v>
      </c>
      <c r="G121" s="4" t="n">
        <v>98</v>
      </c>
      <c r="H121" s="4" t="n">
        <v>37.753195800728</v>
      </c>
      <c r="I121" s="4" t="n">
        <v>9.4</v>
      </c>
    </row>
    <row r="122" customFormat="false" ht="15" hidden="false" customHeight="false" outlineLevel="0" collapsed="false">
      <c r="A122" s="4" t="n">
        <v>2004</v>
      </c>
      <c r="B122" s="4" t="s">
        <v>176</v>
      </c>
      <c r="C122" s="4" t="s">
        <v>177</v>
      </c>
      <c r="D122" s="4" t="s">
        <v>57</v>
      </c>
      <c r="E122" s="4" t="s">
        <v>175</v>
      </c>
      <c r="F122" s="4" t="n">
        <v>499</v>
      </c>
      <c r="G122" s="4" t="n">
        <v>100</v>
      </c>
      <c r="H122" s="4" t="n">
        <v>37.753195800728</v>
      </c>
      <c r="I122" s="4" t="n">
        <v>9.1</v>
      </c>
    </row>
    <row r="123" customFormat="false" ht="15" hidden="false" customHeight="false" outlineLevel="0" collapsed="false">
      <c r="A123" s="4" t="n">
        <v>2004</v>
      </c>
      <c r="B123" s="4" t="s">
        <v>176</v>
      </c>
      <c r="C123" s="4" t="s">
        <v>177</v>
      </c>
      <c r="D123" s="4" t="s">
        <v>57</v>
      </c>
      <c r="E123" s="4" t="s">
        <v>175</v>
      </c>
      <c r="F123" s="4" t="n">
        <v>504</v>
      </c>
      <c r="G123" s="4" t="n">
        <v>99.8</v>
      </c>
      <c r="H123" s="4" t="n">
        <v>37.753195800728</v>
      </c>
      <c r="I123" s="4" t="n">
        <v>9</v>
      </c>
    </row>
    <row r="124" customFormat="false" ht="15" hidden="false" customHeight="false" outlineLevel="0" collapsed="false">
      <c r="A124" s="4" t="n">
        <v>2004</v>
      </c>
      <c r="B124" s="4" t="s">
        <v>176</v>
      </c>
      <c r="C124" s="4" t="s">
        <v>177</v>
      </c>
      <c r="D124" s="4" t="s">
        <v>57</v>
      </c>
      <c r="E124" s="4" t="s">
        <v>175</v>
      </c>
      <c r="F124" s="4" t="n">
        <v>2466</v>
      </c>
      <c r="G124" s="4" t="n">
        <v>99.2</v>
      </c>
      <c r="H124" s="4" t="n">
        <v>43.242428161848</v>
      </c>
      <c r="I124" s="4" t="n">
        <v>8.5</v>
      </c>
    </row>
    <row r="125" customFormat="false" ht="15" hidden="false" customHeight="false" outlineLevel="0" collapsed="false">
      <c r="A125" s="4" t="n">
        <v>2004</v>
      </c>
      <c r="B125" s="4" t="s">
        <v>176</v>
      </c>
      <c r="C125" s="4" t="s">
        <v>177</v>
      </c>
      <c r="D125" s="4" t="s">
        <v>57</v>
      </c>
      <c r="E125" s="4" t="s">
        <v>175</v>
      </c>
      <c r="F125" s="4" t="n">
        <v>2447</v>
      </c>
      <c r="G125" s="4" t="n">
        <v>97.9</v>
      </c>
      <c r="H125" s="4" t="n">
        <v>43.242428161848</v>
      </c>
      <c r="I125" s="4" t="n">
        <v>8.6</v>
      </c>
    </row>
    <row r="126" customFormat="false" ht="15" hidden="false" customHeight="false" outlineLevel="0" collapsed="false">
      <c r="A126" s="4" t="n">
        <v>2004</v>
      </c>
      <c r="B126" s="4" t="s">
        <v>176</v>
      </c>
      <c r="C126" s="4" t="s">
        <v>177</v>
      </c>
      <c r="D126" s="4" t="s">
        <v>57</v>
      </c>
      <c r="E126" s="4" t="s">
        <v>175</v>
      </c>
      <c r="F126" s="4" t="n">
        <v>2494</v>
      </c>
      <c r="G126" s="4" t="n">
        <v>99.9</v>
      </c>
      <c r="H126" s="4" t="n">
        <v>43.242428161848</v>
      </c>
      <c r="I126" s="4" t="n">
        <v>8.6</v>
      </c>
    </row>
    <row r="127" customFormat="false" ht="15" hidden="false" customHeight="false" outlineLevel="0" collapsed="false">
      <c r="A127" s="4" t="n">
        <v>2004</v>
      </c>
      <c r="B127" s="4" t="s">
        <v>176</v>
      </c>
      <c r="C127" s="4" t="s">
        <v>177</v>
      </c>
      <c r="D127" s="4" t="s">
        <v>57</v>
      </c>
      <c r="E127" s="4" t="s">
        <v>175</v>
      </c>
      <c r="F127" s="4" t="n">
        <v>2448</v>
      </c>
      <c r="G127" s="4" t="n">
        <v>99.1</v>
      </c>
      <c r="H127" s="4" t="n">
        <v>43.242428161848</v>
      </c>
      <c r="I127" s="4" t="n">
        <v>8.4</v>
      </c>
    </row>
    <row r="128" customFormat="false" ht="15" hidden="false" customHeight="false" outlineLevel="0" collapsed="false">
      <c r="A128" s="4" t="n">
        <v>2004</v>
      </c>
      <c r="B128" s="4" t="s">
        <v>176</v>
      </c>
      <c r="C128" s="4" t="s">
        <v>177</v>
      </c>
      <c r="D128" s="4" t="s">
        <v>57</v>
      </c>
      <c r="E128" s="4" t="s">
        <v>175</v>
      </c>
      <c r="F128" s="4" t="n">
        <v>1603</v>
      </c>
      <c r="G128" s="4" t="n">
        <v>93.8</v>
      </c>
      <c r="H128" s="4" t="n">
        <v>65.742589838108</v>
      </c>
      <c r="I128" s="4" t="n">
        <v>7</v>
      </c>
    </row>
    <row r="129" customFormat="false" ht="15" hidden="false" customHeight="false" outlineLevel="0" collapsed="false">
      <c r="A129" s="4" t="n">
        <v>2004</v>
      </c>
      <c r="B129" s="4" t="s">
        <v>176</v>
      </c>
      <c r="C129" s="4" t="s">
        <v>177</v>
      </c>
      <c r="D129" s="4" t="s">
        <v>57</v>
      </c>
      <c r="E129" s="4" t="s">
        <v>175</v>
      </c>
      <c r="F129" s="4" t="n">
        <v>2141</v>
      </c>
      <c r="G129" s="4" t="n">
        <v>97.1</v>
      </c>
      <c r="H129" s="4" t="n">
        <v>65.742589838108</v>
      </c>
      <c r="I129" s="4" t="n">
        <v>7.1</v>
      </c>
    </row>
    <row r="130" customFormat="false" ht="15" hidden="false" customHeight="false" outlineLevel="0" collapsed="false">
      <c r="A130" s="4" t="n">
        <v>2004</v>
      </c>
      <c r="B130" s="4" t="s">
        <v>176</v>
      </c>
      <c r="C130" s="4" t="s">
        <v>177</v>
      </c>
      <c r="D130" s="4" t="s">
        <v>57</v>
      </c>
      <c r="E130" s="4" t="s">
        <v>175</v>
      </c>
      <c r="F130" s="4" t="n">
        <v>2260</v>
      </c>
      <c r="G130" s="4" t="n">
        <v>99.9</v>
      </c>
      <c r="H130" s="4" t="n">
        <v>65.742589838108</v>
      </c>
      <c r="I130" s="4" t="n">
        <v>7.1</v>
      </c>
    </row>
    <row r="131" customFormat="false" ht="15" hidden="false" customHeight="false" outlineLevel="0" collapsed="false">
      <c r="A131" s="4" t="n">
        <v>2004</v>
      </c>
      <c r="B131" s="4" t="s">
        <v>176</v>
      </c>
      <c r="C131" s="4" t="s">
        <v>177</v>
      </c>
      <c r="D131" s="4" t="s">
        <v>57</v>
      </c>
      <c r="E131" s="4" t="s">
        <v>175</v>
      </c>
      <c r="F131" s="4" t="n">
        <v>2178</v>
      </c>
      <c r="G131" s="4" t="n">
        <v>99.7</v>
      </c>
      <c r="H131" s="4" t="n">
        <v>65.742589838108</v>
      </c>
      <c r="I131" s="4" t="n">
        <v>7.1</v>
      </c>
    </row>
    <row r="132" customFormat="false" ht="15" hidden="false" customHeight="false" outlineLevel="0" collapsed="false">
      <c r="A132" s="4" t="n">
        <v>2004</v>
      </c>
      <c r="B132" s="4" t="s">
        <v>176</v>
      </c>
      <c r="C132" s="4" t="s">
        <v>177</v>
      </c>
      <c r="D132" s="4" t="s">
        <v>57</v>
      </c>
      <c r="E132" s="4" t="s">
        <v>175</v>
      </c>
      <c r="F132" s="4" t="n">
        <v>2469</v>
      </c>
      <c r="G132" s="4" t="n">
        <v>98.9</v>
      </c>
      <c r="H132" s="4" t="n">
        <v>20.5</v>
      </c>
      <c r="I132" s="4" t="n">
        <v>15.6</v>
      </c>
    </row>
    <row r="133" customFormat="false" ht="15" hidden="false" customHeight="false" outlineLevel="0" collapsed="false">
      <c r="A133" s="4" t="n">
        <v>2004</v>
      </c>
      <c r="B133" s="4" t="s">
        <v>176</v>
      </c>
      <c r="C133" s="4" t="s">
        <v>177</v>
      </c>
      <c r="D133" s="4" t="s">
        <v>57</v>
      </c>
      <c r="E133" s="4" t="s">
        <v>175</v>
      </c>
      <c r="F133" s="4" t="n">
        <v>2479</v>
      </c>
      <c r="G133" s="4" t="n">
        <v>99.2</v>
      </c>
      <c r="H133" s="4" t="n">
        <v>20.5</v>
      </c>
      <c r="I133" s="4" t="n">
        <v>16.2</v>
      </c>
    </row>
    <row r="134" customFormat="false" ht="15" hidden="false" customHeight="false" outlineLevel="0" collapsed="false">
      <c r="A134" s="4" t="n">
        <v>2004</v>
      </c>
      <c r="B134" s="4" t="s">
        <v>176</v>
      </c>
      <c r="C134" s="4" t="s">
        <v>177</v>
      </c>
      <c r="D134" s="4" t="s">
        <v>57</v>
      </c>
      <c r="E134" s="4" t="s">
        <v>175</v>
      </c>
      <c r="F134" s="4" t="n">
        <v>2467</v>
      </c>
      <c r="G134" s="4" t="n">
        <v>99.2</v>
      </c>
      <c r="H134" s="4" t="n">
        <v>20.5</v>
      </c>
      <c r="I134" s="4" t="n">
        <v>16</v>
      </c>
    </row>
    <row r="135" customFormat="false" ht="15" hidden="false" customHeight="false" outlineLevel="0" collapsed="false">
      <c r="A135" s="4" t="n">
        <v>2004</v>
      </c>
      <c r="B135" s="4" t="s">
        <v>176</v>
      </c>
      <c r="C135" s="4" t="s">
        <v>177</v>
      </c>
      <c r="D135" s="4" t="s">
        <v>57</v>
      </c>
      <c r="E135" s="4" t="s">
        <v>175</v>
      </c>
      <c r="F135" s="4" t="n">
        <v>2527</v>
      </c>
      <c r="G135" s="4" t="n">
        <v>99.3</v>
      </c>
      <c r="H135" s="4" t="n">
        <v>20.5</v>
      </c>
      <c r="I135" s="4" t="n">
        <v>16.1</v>
      </c>
    </row>
    <row r="136" customFormat="false" ht="15" hidden="false" customHeight="false" outlineLevel="0" collapsed="false">
      <c r="A136" s="4" t="n">
        <v>2004</v>
      </c>
      <c r="B136" s="4" t="s">
        <v>176</v>
      </c>
      <c r="C136" s="4" t="s">
        <v>177</v>
      </c>
      <c r="D136" s="4" t="s">
        <v>57</v>
      </c>
      <c r="E136" s="4" t="s">
        <v>175</v>
      </c>
      <c r="F136" s="4" t="n">
        <v>499</v>
      </c>
      <c r="G136" s="4" t="n">
        <v>99.8</v>
      </c>
      <c r="H136" s="4" t="n">
        <v>39.6</v>
      </c>
      <c r="I136" s="4" t="n">
        <v>10.1</v>
      </c>
    </row>
    <row r="137" customFormat="false" ht="15" hidden="false" customHeight="false" outlineLevel="0" collapsed="false">
      <c r="A137" s="4" t="n">
        <v>2004</v>
      </c>
      <c r="B137" s="4" t="s">
        <v>176</v>
      </c>
      <c r="C137" s="4" t="s">
        <v>177</v>
      </c>
      <c r="D137" s="4" t="s">
        <v>57</v>
      </c>
      <c r="E137" s="4" t="s">
        <v>175</v>
      </c>
      <c r="F137" s="4" t="n">
        <v>468</v>
      </c>
      <c r="G137" s="4" t="n">
        <v>100</v>
      </c>
      <c r="H137" s="4" t="n">
        <v>39.6</v>
      </c>
      <c r="I137" s="4" t="n">
        <v>10.2</v>
      </c>
    </row>
    <row r="138" customFormat="false" ht="15" hidden="false" customHeight="false" outlineLevel="0" collapsed="false">
      <c r="A138" s="4" t="n">
        <v>2004</v>
      </c>
      <c r="B138" s="4" t="s">
        <v>176</v>
      </c>
      <c r="C138" s="4" t="s">
        <v>177</v>
      </c>
      <c r="D138" s="4" t="s">
        <v>57</v>
      </c>
      <c r="E138" s="4" t="s">
        <v>175</v>
      </c>
      <c r="F138" s="4" t="n">
        <v>500</v>
      </c>
      <c r="G138" s="4" t="n">
        <v>100</v>
      </c>
      <c r="H138" s="4" t="n">
        <v>39.6</v>
      </c>
      <c r="I138" s="4" t="n">
        <v>10.3</v>
      </c>
    </row>
    <row r="139" customFormat="false" ht="15" hidden="false" customHeight="false" outlineLevel="0" collapsed="false">
      <c r="A139" s="4" t="n">
        <v>2004</v>
      </c>
      <c r="B139" s="4" t="s">
        <v>176</v>
      </c>
      <c r="C139" s="4" t="s">
        <v>177</v>
      </c>
      <c r="D139" s="4" t="s">
        <v>57</v>
      </c>
      <c r="E139" s="4" t="s">
        <v>175</v>
      </c>
      <c r="F139" s="4" t="n">
        <v>382</v>
      </c>
      <c r="G139" s="4" t="n">
        <v>100</v>
      </c>
      <c r="H139" s="4" t="n">
        <v>39.6</v>
      </c>
      <c r="I139" s="4" t="n">
        <v>10.2</v>
      </c>
    </row>
    <row r="140" customFormat="false" ht="15" hidden="false" customHeight="false" outlineLevel="0" collapsed="false">
      <c r="A140" s="4" t="n">
        <v>2004</v>
      </c>
      <c r="B140" s="4" t="s">
        <v>176</v>
      </c>
      <c r="C140" s="4" t="s">
        <v>177</v>
      </c>
      <c r="D140" s="4" t="s">
        <v>57</v>
      </c>
      <c r="E140" s="4" t="s">
        <v>175</v>
      </c>
      <c r="F140" s="4" t="n">
        <v>2490</v>
      </c>
      <c r="G140" s="4" t="n">
        <v>99.8</v>
      </c>
      <c r="H140" s="4" t="n">
        <v>43.7</v>
      </c>
      <c r="I140" s="4" t="n">
        <v>8.9</v>
      </c>
    </row>
    <row r="141" customFormat="false" ht="15" hidden="false" customHeight="false" outlineLevel="0" collapsed="false">
      <c r="A141" s="4" t="n">
        <v>2004</v>
      </c>
      <c r="B141" s="4" t="s">
        <v>176</v>
      </c>
      <c r="C141" s="4" t="s">
        <v>177</v>
      </c>
      <c r="D141" s="4" t="s">
        <v>57</v>
      </c>
      <c r="E141" s="4" t="s">
        <v>175</v>
      </c>
      <c r="F141" s="4" t="n">
        <v>2462</v>
      </c>
      <c r="G141" s="4" t="n">
        <v>99.2</v>
      </c>
      <c r="H141" s="4" t="n">
        <v>43.7</v>
      </c>
      <c r="I141" s="4" t="n">
        <v>8.8</v>
      </c>
    </row>
    <row r="142" customFormat="false" ht="15" hidden="false" customHeight="false" outlineLevel="0" collapsed="false">
      <c r="A142" s="4" t="n">
        <v>2004</v>
      </c>
      <c r="B142" s="4" t="s">
        <v>176</v>
      </c>
      <c r="C142" s="4" t="s">
        <v>177</v>
      </c>
      <c r="D142" s="4" t="s">
        <v>57</v>
      </c>
      <c r="E142" s="4" t="s">
        <v>175</v>
      </c>
      <c r="F142" s="4" t="n">
        <v>2523</v>
      </c>
      <c r="G142" s="4" t="n">
        <v>100</v>
      </c>
      <c r="H142" s="4" t="n">
        <v>43.7</v>
      </c>
      <c r="I142" s="4" t="n">
        <v>8.8</v>
      </c>
    </row>
    <row r="143" customFormat="false" ht="15" hidden="false" customHeight="false" outlineLevel="0" collapsed="false">
      <c r="A143" s="4" t="n">
        <v>2004</v>
      </c>
      <c r="B143" s="4" t="s">
        <v>176</v>
      </c>
      <c r="C143" s="4" t="s">
        <v>177</v>
      </c>
      <c r="D143" s="4" t="s">
        <v>57</v>
      </c>
      <c r="E143" s="4" t="s">
        <v>175</v>
      </c>
      <c r="F143" s="4" t="n">
        <v>381</v>
      </c>
      <c r="G143" s="4" t="n">
        <v>99.7</v>
      </c>
      <c r="H143" s="4" t="n">
        <v>43.7</v>
      </c>
      <c r="I143" s="4" t="n">
        <v>8.9</v>
      </c>
    </row>
    <row r="144" customFormat="false" ht="15" hidden="false" customHeight="false" outlineLevel="0" collapsed="false">
      <c r="A144" s="4" t="n">
        <v>2004</v>
      </c>
      <c r="B144" s="4" t="s">
        <v>176</v>
      </c>
      <c r="C144" s="4" t="s">
        <v>177</v>
      </c>
      <c r="D144" s="4" t="s">
        <v>57</v>
      </c>
      <c r="E144" s="4" t="s">
        <v>175</v>
      </c>
      <c r="F144" s="4" t="n">
        <v>2414</v>
      </c>
      <c r="G144" s="4" t="n">
        <v>98.8</v>
      </c>
      <c r="H144" s="4" t="n">
        <v>50.4</v>
      </c>
      <c r="I144" s="4" t="n">
        <v>7.6</v>
      </c>
    </row>
    <row r="145" customFormat="false" ht="15" hidden="false" customHeight="false" outlineLevel="0" collapsed="false">
      <c r="A145" s="4" t="n">
        <v>2004</v>
      </c>
      <c r="B145" s="4" t="s">
        <v>176</v>
      </c>
      <c r="C145" s="4" t="s">
        <v>177</v>
      </c>
      <c r="D145" s="4" t="s">
        <v>57</v>
      </c>
      <c r="E145" s="4" t="s">
        <v>175</v>
      </c>
      <c r="F145" s="4" t="n">
        <v>2436</v>
      </c>
      <c r="G145" s="4" t="n">
        <v>98.9</v>
      </c>
      <c r="H145" s="4" t="n">
        <v>50.4</v>
      </c>
      <c r="I145" s="4" t="n">
        <v>7.5</v>
      </c>
    </row>
    <row r="146" customFormat="false" ht="15" hidden="false" customHeight="false" outlineLevel="0" collapsed="false">
      <c r="A146" s="4" t="n">
        <v>2004</v>
      </c>
      <c r="B146" s="4" t="s">
        <v>176</v>
      </c>
      <c r="C146" s="4" t="s">
        <v>177</v>
      </c>
      <c r="D146" s="4" t="s">
        <v>57</v>
      </c>
      <c r="E146" s="4" t="s">
        <v>175</v>
      </c>
      <c r="F146" s="4" t="n">
        <v>2440</v>
      </c>
      <c r="G146" s="4" t="n">
        <v>99.9</v>
      </c>
      <c r="H146" s="4" t="n">
        <v>50.4</v>
      </c>
      <c r="I146" s="4" t="n">
        <v>7.6</v>
      </c>
    </row>
    <row r="147" customFormat="false" ht="15" hidden="false" customHeight="false" outlineLevel="0" collapsed="false">
      <c r="A147" s="4" t="n">
        <v>2004</v>
      </c>
      <c r="B147" s="4" t="s">
        <v>176</v>
      </c>
      <c r="C147" s="4" t="s">
        <v>177</v>
      </c>
      <c r="D147" s="4" t="s">
        <v>57</v>
      </c>
      <c r="E147" s="4" t="s">
        <v>175</v>
      </c>
      <c r="F147" s="4" t="n">
        <v>2373</v>
      </c>
      <c r="G147" s="4" t="n">
        <v>98.4</v>
      </c>
      <c r="H147" s="4" t="n">
        <v>50.4</v>
      </c>
      <c r="I147" s="4" t="n">
        <v>7.6</v>
      </c>
    </row>
    <row r="148" customFormat="false" ht="15" hidden="false" customHeight="false" outlineLevel="0" collapsed="false">
      <c r="A148" s="4" t="n">
        <v>2011</v>
      </c>
      <c r="B148" s="4" t="s">
        <v>178</v>
      </c>
      <c r="C148" s="4" t="s">
        <v>179</v>
      </c>
      <c r="D148" s="4" t="s">
        <v>57</v>
      </c>
      <c r="E148" s="4" t="s">
        <v>170</v>
      </c>
      <c r="F148" s="4" t="n">
        <v>84172</v>
      </c>
      <c r="G148" s="4" t="n">
        <v>1.50049897828256</v>
      </c>
      <c r="H148" s="4" t="n">
        <v>1095</v>
      </c>
      <c r="I148" s="4" t="n">
        <v>14.72</v>
      </c>
    </row>
    <row r="149" customFormat="false" ht="15" hidden="false" customHeight="false" outlineLevel="0" collapsed="false">
      <c r="A149" s="4" t="n">
        <v>2011</v>
      </c>
      <c r="B149" s="4" t="s">
        <v>178</v>
      </c>
      <c r="C149" s="4" t="s">
        <v>179</v>
      </c>
      <c r="D149" s="4" t="s">
        <v>57</v>
      </c>
      <c r="E149" s="4" t="s">
        <v>170</v>
      </c>
      <c r="F149" s="4" t="n">
        <v>27898</v>
      </c>
      <c r="G149" s="4" t="n">
        <v>1.50189977776185</v>
      </c>
      <c r="H149" s="4" t="n">
        <v>1095</v>
      </c>
      <c r="I149" s="4" t="n">
        <v>15.8</v>
      </c>
    </row>
    <row r="150" customFormat="false" ht="15" hidden="false" customHeight="false" outlineLevel="0" collapsed="false">
      <c r="A150" s="4" t="n">
        <v>2011</v>
      </c>
      <c r="B150" s="4" t="s">
        <v>178</v>
      </c>
      <c r="C150" s="4" t="s">
        <v>179</v>
      </c>
      <c r="D150" s="4" t="s">
        <v>57</v>
      </c>
      <c r="E150" s="4" t="s">
        <v>170</v>
      </c>
      <c r="F150" s="4" t="n">
        <v>98157</v>
      </c>
      <c r="G150" s="4" t="n">
        <v>0.324989557545565</v>
      </c>
      <c r="H150" s="4" t="n">
        <v>1095</v>
      </c>
      <c r="I150" s="4" t="n">
        <v>8.4</v>
      </c>
    </row>
    <row r="151" customFormat="false" ht="15" hidden="false" customHeight="false" outlineLevel="0" collapsed="false">
      <c r="A151" s="4" t="n">
        <v>2011</v>
      </c>
      <c r="B151" s="4" t="s">
        <v>178</v>
      </c>
      <c r="C151" s="4" t="s">
        <v>179</v>
      </c>
      <c r="D151" s="4" t="s">
        <v>57</v>
      </c>
      <c r="E151" s="4" t="s">
        <v>170</v>
      </c>
      <c r="F151" s="4" t="n">
        <v>114699</v>
      </c>
      <c r="G151" s="4" t="n">
        <v>0.8674879467127</v>
      </c>
      <c r="H151" s="4" t="n">
        <v>1095</v>
      </c>
      <c r="I151" s="4" t="n">
        <v>14.77</v>
      </c>
    </row>
    <row r="152" customFormat="false" ht="15" hidden="false" customHeight="false" outlineLevel="0" collapsed="false">
      <c r="A152" s="4" t="n">
        <v>2011</v>
      </c>
      <c r="B152" s="4" t="s">
        <v>178</v>
      </c>
      <c r="C152" s="4" t="s">
        <v>179</v>
      </c>
      <c r="D152" s="4" t="s">
        <v>57</v>
      </c>
      <c r="E152" s="4" t="s">
        <v>170</v>
      </c>
      <c r="F152" s="4" t="n">
        <v>96888</v>
      </c>
      <c r="G152" s="4" t="n">
        <v>0.284864998761457</v>
      </c>
      <c r="H152" s="4" t="n">
        <v>1095</v>
      </c>
      <c r="I152" s="4" t="n">
        <v>8.5</v>
      </c>
    </row>
    <row r="153" customFormat="false" ht="15" hidden="false" customHeight="false" outlineLevel="0" collapsed="false">
      <c r="A153" s="4" t="n">
        <v>2011</v>
      </c>
      <c r="B153" s="4" t="s">
        <v>178</v>
      </c>
      <c r="C153" s="4" t="s">
        <v>179</v>
      </c>
      <c r="D153" s="4" t="s">
        <v>57</v>
      </c>
      <c r="E153" s="4" t="s">
        <v>170</v>
      </c>
      <c r="F153" s="4" t="n">
        <v>355373</v>
      </c>
      <c r="G153" s="4" t="n">
        <v>0.187690117144521</v>
      </c>
      <c r="H153" s="4" t="n">
        <v>1095</v>
      </c>
      <c r="I153" s="4" t="n">
        <v>9.6</v>
      </c>
    </row>
    <row r="154" customFormat="false" ht="15" hidden="false" customHeight="false" outlineLevel="0" collapsed="false">
      <c r="A154" s="4" t="n">
        <v>2011</v>
      </c>
      <c r="B154" s="4" t="s">
        <v>178</v>
      </c>
      <c r="C154" s="4" t="s">
        <v>179</v>
      </c>
      <c r="D154" s="4" t="s">
        <v>57</v>
      </c>
      <c r="E154" s="4" t="s">
        <v>170</v>
      </c>
      <c r="F154" s="4" t="n">
        <v>196701</v>
      </c>
      <c r="G154" s="4" t="n">
        <v>0.272494801754948</v>
      </c>
      <c r="H154" s="4" t="n">
        <v>1095</v>
      </c>
      <c r="I154" s="4" t="n">
        <v>8.4</v>
      </c>
    </row>
    <row r="155" customFormat="false" ht="15" hidden="false" customHeight="false" outlineLevel="0" collapsed="false">
      <c r="A155" s="4" t="n">
        <v>2011</v>
      </c>
      <c r="B155" s="4" t="s">
        <v>178</v>
      </c>
      <c r="C155" s="4" t="s">
        <v>179</v>
      </c>
      <c r="D155" s="4" t="s">
        <v>57</v>
      </c>
      <c r="E155" s="4" t="s">
        <v>170</v>
      </c>
      <c r="F155" s="4" t="n">
        <v>115732</v>
      </c>
      <c r="G155" s="4" t="n">
        <v>1.26758372792313</v>
      </c>
      <c r="H155" s="4" t="n">
        <v>1095</v>
      </c>
      <c r="I155" s="4" t="n">
        <v>15.22</v>
      </c>
    </row>
    <row r="156" customFormat="false" ht="15" hidden="false" customHeight="false" outlineLevel="0" collapsed="false">
      <c r="A156" s="4" t="n">
        <v>2011</v>
      </c>
      <c r="B156" s="4" t="s">
        <v>178</v>
      </c>
      <c r="C156" s="4" t="s">
        <v>179</v>
      </c>
      <c r="D156" s="4" t="s">
        <v>57</v>
      </c>
      <c r="E156" s="4" t="s">
        <v>170</v>
      </c>
      <c r="F156" s="4" t="n">
        <v>91103</v>
      </c>
      <c r="G156" s="4" t="n">
        <v>0.126230749810654</v>
      </c>
      <c r="H156" s="4" t="n">
        <v>1095</v>
      </c>
      <c r="I156" s="4" t="n">
        <v>8.6</v>
      </c>
    </row>
    <row r="157" customFormat="false" ht="15" hidden="false" customHeight="false" outlineLevel="0" collapsed="false">
      <c r="A157" s="4" t="n">
        <v>2011</v>
      </c>
      <c r="B157" s="4" t="s">
        <v>178</v>
      </c>
      <c r="C157" s="4" t="s">
        <v>179</v>
      </c>
      <c r="D157" s="4" t="s">
        <v>57</v>
      </c>
      <c r="E157" s="4" t="s">
        <v>170</v>
      </c>
      <c r="F157" s="4" t="n">
        <v>399116</v>
      </c>
      <c r="G157" s="4" t="n">
        <v>0.0879443570290342</v>
      </c>
      <c r="H157" s="4" t="n">
        <v>1095</v>
      </c>
      <c r="I157" s="4" t="n">
        <v>9.6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1" sqref="J2:J42 N17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2.28"/>
    <col collapsed="false" customWidth="true" hidden="false" outlineLevel="0" max="6" min="5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2.14"/>
    <col collapsed="false" customWidth="true" hidden="false" outlineLevel="0" max="11" min="10" style="2" width="12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162</v>
      </c>
      <c r="E1" s="4" t="s">
        <v>68</v>
      </c>
      <c r="F1" s="4" t="s">
        <v>157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</row>
    <row r="2" customFormat="false" ht="15" hidden="false" customHeight="false" outlineLevel="0" collapsed="false">
      <c r="A2" s="4" t="n">
        <v>2003</v>
      </c>
      <c r="B2" s="4" t="s">
        <v>185</v>
      </c>
      <c r="C2" s="4" t="s">
        <v>186</v>
      </c>
      <c r="D2" s="4" t="n">
        <v>7.5</v>
      </c>
      <c r="E2" s="4" t="n">
        <v>58</v>
      </c>
      <c r="F2" s="4" t="n">
        <v>42.618</v>
      </c>
      <c r="G2" s="4" t="n">
        <v>0</v>
      </c>
      <c r="H2" s="4" t="n">
        <v>20.093606</v>
      </c>
      <c r="I2" s="4" t="n">
        <v>58</v>
      </c>
      <c r="J2" s="4" t="s">
        <v>93</v>
      </c>
      <c r="K2" s="4" t="s">
        <v>93</v>
      </c>
    </row>
    <row r="3" customFormat="false" ht="15" hidden="false" customHeight="false" outlineLevel="0" collapsed="false">
      <c r="A3" s="4" t="n">
        <v>2004</v>
      </c>
      <c r="B3" s="4" t="s">
        <v>185</v>
      </c>
      <c r="C3" s="4" t="s">
        <v>186</v>
      </c>
      <c r="D3" s="4" t="n">
        <v>7.5</v>
      </c>
      <c r="E3" s="4" t="n">
        <v>58</v>
      </c>
      <c r="F3" s="4" t="n">
        <v>55.794</v>
      </c>
      <c r="G3" s="4" t="n">
        <v>0</v>
      </c>
      <c r="H3" s="4" t="n">
        <v>19.658798</v>
      </c>
      <c r="I3" s="4" t="n">
        <v>58</v>
      </c>
      <c r="J3" s="4" t="n">
        <v>1</v>
      </c>
      <c r="K3" s="4" t="n">
        <v>0.978360877584641</v>
      </c>
    </row>
    <row r="4" customFormat="false" ht="15" hidden="false" customHeight="false" outlineLevel="0" collapsed="false">
      <c r="A4" s="4" t="n">
        <v>2005</v>
      </c>
      <c r="B4" s="4" t="s">
        <v>185</v>
      </c>
      <c r="C4" s="4" t="s">
        <v>186</v>
      </c>
      <c r="D4" s="4" t="n">
        <v>7.5</v>
      </c>
      <c r="E4" s="4" t="n">
        <v>58</v>
      </c>
      <c r="F4" s="4" t="n">
        <v>70.206</v>
      </c>
      <c r="G4" s="4" t="n">
        <v>0</v>
      </c>
      <c r="H4" s="4" t="n">
        <v>19.183202</v>
      </c>
      <c r="I4" s="4" t="n">
        <v>58</v>
      </c>
      <c r="J4" s="4" t="n">
        <v>1</v>
      </c>
      <c r="K4" s="4" t="n">
        <v>0.954691855707731</v>
      </c>
    </row>
    <row r="5" customFormat="false" ht="15" hidden="false" customHeight="false" outlineLevel="0" collapsed="false">
      <c r="A5" s="4" t="n">
        <v>2006</v>
      </c>
      <c r="B5" s="4" t="s">
        <v>185</v>
      </c>
      <c r="C5" s="4" t="s">
        <v>186</v>
      </c>
      <c r="D5" s="4" t="n">
        <v>7.5</v>
      </c>
      <c r="E5" s="4" t="n">
        <v>58</v>
      </c>
      <c r="F5" s="4" t="n">
        <v>84.618</v>
      </c>
      <c r="G5" s="4" t="n">
        <v>2.703</v>
      </c>
      <c r="H5" s="4" t="n">
        <v>18.707606</v>
      </c>
      <c r="I5" s="4" t="n">
        <v>55.297</v>
      </c>
      <c r="J5" s="4" t="n">
        <v>0.996694045086068</v>
      </c>
      <c r="K5" s="4" t="n">
        <v>0.931022833830822</v>
      </c>
    </row>
    <row r="6" customFormat="false" ht="15" hidden="false" customHeight="false" outlineLevel="0" collapsed="false">
      <c r="A6" s="4" t="n">
        <v>2007</v>
      </c>
      <c r="B6" s="4" t="s">
        <v>185</v>
      </c>
      <c r="C6" s="4" t="s">
        <v>186</v>
      </c>
      <c r="D6" s="4" t="n">
        <v>7.5</v>
      </c>
      <c r="E6" s="4" t="n">
        <v>58</v>
      </c>
      <c r="F6" s="4" t="n">
        <v>98.824</v>
      </c>
      <c r="G6" s="4" t="n">
        <v>5.856</v>
      </c>
      <c r="H6" s="4" t="n">
        <v>18.238808</v>
      </c>
      <c r="I6" s="4" t="n">
        <v>52.144</v>
      </c>
      <c r="J6" s="4" t="n">
        <v>0.995875799867051</v>
      </c>
      <c r="K6" s="4" t="n">
        <v>0.907692128530837</v>
      </c>
    </row>
    <row r="7" customFormat="false" ht="15" hidden="false" customHeight="false" outlineLevel="0" collapsed="false">
      <c r="A7" s="4" t="n">
        <v>2008</v>
      </c>
      <c r="B7" s="4" t="s">
        <v>185</v>
      </c>
      <c r="C7" s="4" t="s">
        <v>186</v>
      </c>
      <c r="D7" s="4" t="n">
        <v>7.5</v>
      </c>
      <c r="E7" s="4" t="n">
        <v>58</v>
      </c>
      <c r="F7" s="4" t="n">
        <v>112.206</v>
      </c>
      <c r="G7" s="4" t="n">
        <v>15.165</v>
      </c>
      <c r="H7" s="4" t="n">
        <v>17.797202</v>
      </c>
      <c r="I7" s="4" t="n">
        <v>42.835</v>
      </c>
      <c r="J7" s="4" t="n">
        <v>0.98541206852805</v>
      </c>
      <c r="K7" s="4" t="n">
        <v>0.885714689538553</v>
      </c>
    </row>
    <row r="8" customFormat="false" ht="15" hidden="false" customHeight="false" outlineLevel="0" collapsed="false">
      <c r="A8" s="4" t="n">
        <v>2009</v>
      </c>
      <c r="B8" s="4" t="s">
        <v>185</v>
      </c>
      <c r="C8" s="4" t="s">
        <v>186</v>
      </c>
      <c r="D8" s="4" t="n">
        <v>7.5</v>
      </c>
      <c r="E8" s="4" t="n">
        <v>58</v>
      </c>
      <c r="F8" s="4" t="n">
        <v>125.794</v>
      </c>
      <c r="G8" s="4" t="n">
        <v>21.622</v>
      </c>
      <c r="H8" s="4" t="n">
        <v>17.348798</v>
      </c>
      <c r="I8" s="4" t="n">
        <v>36.378</v>
      </c>
      <c r="J8" s="4" t="n">
        <v>0.988047329206625</v>
      </c>
      <c r="K8" s="4" t="n">
        <v>0.863398933969343</v>
      </c>
    </row>
    <row r="9" customFormat="false" ht="15" hidden="false" customHeight="false" outlineLevel="0" collapsed="false">
      <c r="A9" s="4" t="n">
        <v>2010</v>
      </c>
      <c r="B9" s="4" t="s">
        <v>185</v>
      </c>
      <c r="C9" s="4" t="s">
        <v>186</v>
      </c>
      <c r="D9" s="4" t="n">
        <v>7.5</v>
      </c>
      <c r="E9" s="4" t="n">
        <v>58</v>
      </c>
      <c r="F9" s="4" t="n">
        <v>140</v>
      </c>
      <c r="G9" s="4" t="n">
        <v>31.381</v>
      </c>
      <c r="H9" s="4" t="n">
        <v>16.88</v>
      </c>
      <c r="I9" s="4" t="n">
        <v>26.619</v>
      </c>
      <c r="J9" s="4" t="n">
        <v>0.978253528783421</v>
      </c>
      <c r="K9" s="4" t="n">
        <v>0.840068228669359</v>
      </c>
    </row>
    <row r="10" customFormat="false" ht="15" hidden="false" customHeight="false" outlineLevel="0" collapsed="false">
      <c r="A10" s="4" t="n">
        <v>2011</v>
      </c>
      <c r="B10" s="4" t="s">
        <v>185</v>
      </c>
      <c r="C10" s="4" t="s">
        <v>186</v>
      </c>
      <c r="D10" s="4" t="n">
        <v>7.5</v>
      </c>
      <c r="E10" s="4" t="n">
        <v>58</v>
      </c>
      <c r="F10" s="4" t="n">
        <v>154.824</v>
      </c>
      <c r="G10" s="4" t="n">
        <v>31.832</v>
      </c>
      <c r="H10" s="4" t="n">
        <v>16.390808</v>
      </c>
      <c r="I10" s="4" t="n">
        <v>26.168</v>
      </c>
      <c r="J10" s="4" t="n">
        <v>0.998847941767822</v>
      </c>
      <c r="K10" s="4" t="n">
        <v>0.815722573638599</v>
      </c>
    </row>
    <row r="11" customFormat="false" ht="15" hidden="false" customHeight="false" outlineLevel="0" collapsed="false">
      <c r="A11" s="4" t="n">
        <v>2012</v>
      </c>
      <c r="B11" s="4" t="s">
        <v>185</v>
      </c>
      <c r="C11" s="4" t="s">
        <v>186</v>
      </c>
      <c r="D11" s="4" t="n">
        <v>4</v>
      </c>
      <c r="E11" s="4" t="n">
        <v>52</v>
      </c>
      <c r="F11" s="4" t="n">
        <v>28.412</v>
      </c>
      <c r="G11" s="4" t="n">
        <v>0.751</v>
      </c>
      <c r="H11" s="4" t="n">
        <v>21.048756</v>
      </c>
      <c r="I11" s="4" t="n">
        <v>51.249</v>
      </c>
      <c r="J11" s="4" t="s">
        <v>93</v>
      </c>
      <c r="K11" s="4" t="s">
        <v>93</v>
      </c>
    </row>
    <row r="12" customFormat="false" ht="15" hidden="false" customHeight="false" outlineLevel="0" collapsed="false">
      <c r="A12" s="4" t="n">
        <v>2013</v>
      </c>
      <c r="B12" s="4" t="s">
        <v>185</v>
      </c>
      <c r="C12" s="4" t="s">
        <v>186</v>
      </c>
      <c r="D12" s="4" t="n">
        <v>4</v>
      </c>
      <c r="E12" s="4" t="n">
        <v>52</v>
      </c>
      <c r="F12" s="4" t="n">
        <v>42.412</v>
      </c>
      <c r="G12" s="4" t="n">
        <v>0.751</v>
      </c>
      <c r="H12" s="4" t="n">
        <v>20.530756</v>
      </c>
      <c r="I12" s="4" t="n">
        <v>51.249</v>
      </c>
      <c r="J12" s="4" t="n">
        <v>1</v>
      </c>
      <c r="K12" s="4" t="n">
        <v>0.975390469631554</v>
      </c>
    </row>
    <row r="13" customFormat="false" ht="15" hidden="false" customHeight="false" outlineLevel="0" collapsed="false">
      <c r="A13" s="4" t="n">
        <v>2014</v>
      </c>
      <c r="B13" s="4" t="s">
        <v>185</v>
      </c>
      <c r="C13" s="4" t="s">
        <v>186</v>
      </c>
      <c r="D13" s="4" t="n">
        <v>4</v>
      </c>
      <c r="E13" s="4" t="n">
        <v>52</v>
      </c>
      <c r="F13" s="4" t="n">
        <v>56.412</v>
      </c>
      <c r="G13" s="4" t="n">
        <v>0.601</v>
      </c>
      <c r="H13" s="4" t="n">
        <v>20.012756</v>
      </c>
      <c r="I13" s="4" t="n">
        <v>51.399</v>
      </c>
      <c r="J13" s="4" t="n">
        <v>1</v>
      </c>
      <c r="K13" s="4" t="n">
        <v>0.950780939263109</v>
      </c>
    </row>
    <row r="14" customFormat="false" ht="15" hidden="false" customHeight="false" outlineLevel="0" collapsed="false">
      <c r="A14" s="4" t="n">
        <v>2015</v>
      </c>
      <c r="B14" s="4" t="s">
        <v>185</v>
      </c>
      <c r="C14" s="4" t="s">
        <v>186</v>
      </c>
      <c r="D14" s="4" t="n">
        <v>4</v>
      </c>
      <c r="E14" s="4" t="n">
        <v>52</v>
      </c>
      <c r="F14" s="4" t="n">
        <v>70.412</v>
      </c>
      <c r="G14" s="4" t="n">
        <v>1.652</v>
      </c>
      <c r="H14" s="4" t="n">
        <v>19.494756</v>
      </c>
      <c r="I14" s="4" t="n">
        <v>50.348</v>
      </c>
      <c r="J14" s="4" t="n">
        <v>0.998525386841317</v>
      </c>
      <c r="K14" s="4" t="n">
        <v>0.926171408894664</v>
      </c>
    </row>
    <row r="15" customFormat="false" ht="15" hidden="false" customHeight="false" outlineLevel="0" collapsed="false">
      <c r="A15" s="4" t="n">
        <v>2016</v>
      </c>
      <c r="B15" s="4" t="s">
        <v>185</v>
      </c>
      <c r="C15" s="4" t="s">
        <v>186</v>
      </c>
      <c r="D15" s="4" t="n">
        <v>4</v>
      </c>
      <c r="E15" s="4" t="n">
        <v>52</v>
      </c>
      <c r="F15" s="4" t="n">
        <v>84.412</v>
      </c>
      <c r="G15" s="4" t="n">
        <v>4.204</v>
      </c>
      <c r="H15" s="4" t="n">
        <v>18.976756</v>
      </c>
      <c r="I15" s="4" t="n">
        <v>47.796</v>
      </c>
      <c r="J15" s="4" t="n">
        <v>0.996291398025407</v>
      </c>
      <c r="K15" s="4" t="n">
        <v>0.901561878526218</v>
      </c>
    </row>
    <row r="16" customFormat="false" ht="15" hidden="false" customHeight="false" outlineLevel="0" collapsed="false">
      <c r="A16" s="4" t="n">
        <v>2017</v>
      </c>
      <c r="B16" s="4" t="s">
        <v>185</v>
      </c>
      <c r="C16" s="4" t="s">
        <v>186</v>
      </c>
      <c r="D16" s="4" t="n">
        <v>4</v>
      </c>
      <c r="E16" s="4" t="n">
        <v>52</v>
      </c>
      <c r="F16" s="4" t="n">
        <v>98.618</v>
      </c>
      <c r="G16" s="4" t="n">
        <v>4.354</v>
      </c>
      <c r="H16" s="4" t="n">
        <v>18.451134</v>
      </c>
      <c r="I16" s="4" t="n">
        <v>47.646</v>
      </c>
      <c r="J16" s="4" t="n">
        <v>0.999778760726042</v>
      </c>
      <c r="K16" s="4" t="n">
        <v>0.876590236496637</v>
      </c>
    </row>
    <row r="17" customFormat="false" ht="15" hidden="false" customHeight="false" outlineLevel="0" collapsed="false">
      <c r="A17" s="4" t="n">
        <v>2018</v>
      </c>
      <c r="B17" s="4" t="s">
        <v>185</v>
      </c>
      <c r="C17" s="4" t="s">
        <v>186</v>
      </c>
      <c r="D17" s="4" t="n">
        <v>4</v>
      </c>
      <c r="E17" s="4" t="n">
        <v>52</v>
      </c>
      <c r="F17" s="4" t="n">
        <v>112.412</v>
      </c>
      <c r="G17" s="4" t="n">
        <v>11.562</v>
      </c>
      <c r="H17" s="4" t="n">
        <v>17.940756</v>
      </c>
      <c r="I17" s="4" t="n">
        <v>40.438</v>
      </c>
      <c r="J17" s="4" t="n">
        <v>0.988179111205964</v>
      </c>
      <c r="K17" s="4" t="n">
        <v>0.852342817789327</v>
      </c>
    </row>
    <row r="18" customFormat="false" ht="15" hidden="false" customHeight="false" outlineLevel="0" collapsed="false">
      <c r="A18" s="4" t="n">
        <v>2019</v>
      </c>
      <c r="B18" s="4" t="s">
        <v>185</v>
      </c>
      <c r="C18" s="4" t="s">
        <v>186</v>
      </c>
      <c r="D18" s="4" t="n">
        <v>4</v>
      </c>
      <c r="E18" s="4" t="n">
        <v>52</v>
      </c>
      <c r="F18" s="4" t="n">
        <v>126.206</v>
      </c>
      <c r="G18" s="4" t="n">
        <v>20.42</v>
      </c>
      <c r="H18" s="4" t="n">
        <v>17.430378</v>
      </c>
      <c r="I18" s="4" t="n">
        <v>31.58</v>
      </c>
      <c r="J18" s="4" t="n">
        <v>0.982235517641606</v>
      </c>
      <c r="K18" s="4" t="n">
        <v>0.828095399082017</v>
      </c>
    </row>
    <row r="19" customFormat="false" ht="15" hidden="false" customHeight="false" outlineLevel="0" collapsed="false">
      <c r="A19" s="4" t="n">
        <v>2020</v>
      </c>
      <c r="B19" s="4" t="s">
        <v>185</v>
      </c>
      <c r="C19" s="4" t="s">
        <v>186</v>
      </c>
      <c r="D19" s="4" t="n">
        <v>4</v>
      </c>
      <c r="E19" s="4" t="n">
        <v>52</v>
      </c>
      <c r="F19" s="4" t="n">
        <v>140.206</v>
      </c>
      <c r="G19" s="4" t="n">
        <v>24.474</v>
      </c>
      <c r="H19" s="4" t="n">
        <v>16.912378</v>
      </c>
      <c r="I19" s="4" t="n">
        <v>27.526</v>
      </c>
      <c r="J19" s="4" t="n">
        <v>0.990234212602028</v>
      </c>
      <c r="K19" s="4" t="n">
        <v>0.803485868713572</v>
      </c>
    </row>
    <row r="20" customFormat="false" ht="15" hidden="false" customHeight="false" outlineLevel="0" collapsed="false">
      <c r="A20" s="4" t="n">
        <v>2021</v>
      </c>
      <c r="B20" s="4" t="s">
        <v>185</v>
      </c>
      <c r="C20" s="4" t="s">
        <v>186</v>
      </c>
      <c r="D20" s="4" t="n">
        <v>4</v>
      </c>
      <c r="E20" s="4" t="n">
        <v>52</v>
      </c>
      <c r="F20" s="4" t="n">
        <v>154.206</v>
      </c>
      <c r="G20" s="4" t="n">
        <v>32.132</v>
      </c>
      <c r="H20" s="4" t="n">
        <v>16.394378</v>
      </c>
      <c r="I20" s="4" t="n">
        <v>19.868</v>
      </c>
      <c r="J20" s="4" t="n">
        <v>0.976981867176589</v>
      </c>
      <c r="K20" s="4" t="n">
        <v>0.778876338345126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1" sqref="J2:J42 P13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0.71"/>
    <col collapsed="false" customWidth="true" hidden="false" outlineLevel="0" max="5" min="5" style="2" width="8.85"/>
    <col collapsed="false" customWidth="true" hidden="false" outlineLevel="0" max="6" min="6" style="2" width="10.28"/>
    <col collapsed="false" customWidth="true" hidden="false" outlineLevel="0" max="7" min="7" style="2" width="8.85"/>
    <col collapsed="false" customWidth="true" hidden="false" outlineLevel="0" max="8" min="8" style="2" width="12.28"/>
    <col collapsed="false" customWidth="true" hidden="false" outlineLevel="0" max="9" min="9" style="2" width="16.57"/>
    <col collapsed="false" customWidth="true" hidden="false" outlineLevel="0" max="10" min="10" style="2" width="16.14"/>
    <col collapsed="false" customWidth="true" hidden="false" outlineLevel="0" max="11" min="11" style="2" width="17"/>
    <col collapsed="false" customWidth="true" hidden="false" outlineLevel="0" max="12" min="12" style="2" width="15.71"/>
    <col collapsed="false" customWidth="true" hidden="false" outlineLevel="0" max="13" min="13" style="2" width="8.85"/>
    <col collapsed="false" customWidth="true" hidden="false" outlineLevel="0" max="14" min="14" style="2" width="25.72"/>
    <col collapsed="false" customWidth="true" hidden="false" outlineLevel="0" max="1025" min="15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52</v>
      </c>
      <c r="G1" s="3" t="s">
        <v>68</v>
      </c>
      <c r="H1" s="5" t="s">
        <v>162</v>
      </c>
      <c r="I1" s="5" t="s">
        <v>183</v>
      </c>
      <c r="J1" s="39" t="s">
        <v>187</v>
      </c>
      <c r="K1" s="39" t="s">
        <v>188</v>
      </c>
      <c r="L1" s="3" t="s">
        <v>63</v>
      </c>
      <c r="M1" s="38" t="s">
        <v>108</v>
      </c>
      <c r="N1" s="4" t="s">
        <v>189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f aca="false">3.869+25</f>
        <v>28.869</v>
      </c>
      <c r="I2" s="4" t="n">
        <v>0</v>
      </c>
      <c r="J2" s="4" t="s">
        <v>93</v>
      </c>
      <c r="K2" s="4" t="s">
        <v>93</v>
      </c>
      <c r="L2" s="4" t="s">
        <v>111</v>
      </c>
      <c r="M2" s="38" t="s">
        <v>68</v>
      </c>
      <c r="N2" s="4" t="s">
        <v>93</v>
      </c>
    </row>
    <row r="3" customFormat="false" ht="15" hidden="false" customHeight="false" outlineLevel="0" collapsed="false">
      <c r="A3" s="4" t="n">
        <v>1995</v>
      </c>
      <c r="B3" s="4" t="s">
        <v>190</v>
      </c>
      <c r="C3" s="4" t="s">
        <v>57</v>
      </c>
      <c r="D3" s="4" t="s">
        <v>58</v>
      </c>
      <c r="E3" s="4" t="s">
        <v>75</v>
      </c>
      <c r="F3" s="4" t="s">
        <v>60</v>
      </c>
      <c r="G3" s="4" t="n">
        <v>977</v>
      </c>
      <c r="H3" s="4" t="s">
        <v>93</v>
      </c>
      <c r="I3" s="4" t="s">
        <v>93</v>
      </c>
      <c r="J3" s="4" t="n">
        <v>55.34</v>
      </c>
      <c r="K3" s="4" t="n">
        <v>23.8</v>
      </c>
      <c r="L3" s="4" t="s">
        <v>191</v>
      </c>
      <c r="M3" s="38" t="s">
        <v>68</v>
      </c>
      <c r="N3" s="4" t="s">
        <v>192</v>
      </c>
    </row>
    <row r="4" customFormat="false" ht="15" hidden="false" customHeight="false" outlineLevel="0" collapsed="false">
      <c r="A4" s="4" t="n">
        <v>1997</v>
      </c>
      <c r="B4" s="4" t="s">
        <v>193</v>
      </c>
      <c r="C4" s="4" t="s">
        <v>57</v>
      </c>
      <c r="D4" s="4" t="s">
        <v>74</v>
      </c>
      <c r="E4" s="4" t="s">
        <v>75</v>
      </c>
      <c r="F4" s="4" t="s">
        <v>110</v>
      </c>
      <c r="G4" s="4" t="n">
        <v>90</v>
      </c>
      <c r="H4" s="4" t="n">
        <v>24</v>
      </c>
      <c r="I4" s="4" t="n">
        <v>0.663</v>
      </c>
      <c r="J4" s="4" t="s">
        <v>93</v>
      </c>
      <c r="K4" s="4" t="s">
        <v>93</v>
      </c>
      <c r="L4" s="4" t="s">
        <v>194</v>
      </c>
      <c r="M4" s="38" t="s">
        <v>68</v>
      </c>
      <c r="N4" s="4" t="s">
        <v>93</v>
      </c>
    </row>
    <row r="5" customFormat="false" ht="15" hidden="false" customHeight="false" outlineLevel="0" collapsed="false">
      <c r="A5" s="4" t="n">
        <v>1997</v>
      </c>
      <c r="B5" s="4" t="s">
        <v>193</v>
      </c>
      <c r="C5" s="4" t="s">
        <v>57</v>
      </c>
      <c r="D5" s="4" t="s">
        <v>74</v>
      </c>
      <c r="E5" s="4" t="s">
        <v>75</v>
      </c>
      <c r="F5" s="4" t="s">
        <v>110</v>
      </c>
      <c r="G5" s="4" t="n">
        <v>90</v>
      </c>
      <c r="H5" s="4" t="n">
        <v>18</v>
      </c>
      <c r="I5" s="4" t="n">
        <v>1</v>
      </c>
      <c r="J5" s="4" t="s">
        <v>93</v>
      </c>
      <c r="K5" s="4" t="s">
        <v>93</v>
      </c>
      <c r="L5" s="4" t="s">
        <v>194</v>
      </c>
      <c r="M5" s="38" t="s">
        <v>68</v>
      </c>
      <c r="N5" s="4" t="s">
        <v>93</v>
      </c>
    </row>
    <row r="6" customFormat="false" ht="15" hidden="false" customHeight="false" outlineLevel="0" collapsed="false">
      <c r="A6" s="4" t="n">
        <v>1997</v>
      </c>
      <c r="B6" s="4" t="s">
        <v>193</v>
      </c>
      <c r="C6" s="4" t="s">
        <v>57</v>
      </c>
      <c r="D6" s="4" t="s">
        <v>74</v>
      </c>
      <c r="E6" s="4" t="s">
        <v>75</v>
      </c>
      <c r="F6" s="4" t="s">
        <v>110</v>
      </c>
      <c r="G6" s="4" t="n">
        <v>90</v>
      </c>
      <c r="H6" s="4" t="n">
        <v>27</v>
      </c>
      <c r="I6" s="4" t="n">
        <v>0</v>
      </c>
      <c r="J6" s="4" t="s">
        <v>93</v>
      </c>
      <c r="K6" s="4" t="s">
        <v>93</v>
      </c>
      <c r="L6" s="4" t="s">
        <v>194</v>
      </c>
      <c r="M6" s="38" t="s">
        <v>68</v>
      </c>
      <c r="N6" s="4" t="s">
        <v>93</v>
      </c>
    </row>
    <row r="7" customFormat="false" ht="15" hidden="false" customHeight="false" outlineLevel="0" collapsed="false">
      <c r="A7" s="4" t="n">
        <v>1952</v>
      </c>
      <c r="B7" s="4" t="s">
        <v>158</v>
      </c>
      <c r="C7" s="4" t="s">
        <v>57</v>
      </c>
      <c r="D7" s="4" t="s">
        <v>195</v>
      </c>
      <c r="E7" s="4" t="s">
        <v>196</v>
      </c>
      <c r="F7" s="4" t="s">
        <v>110</v>
      </c>
      <c r="G7" s="4" t="n">
        <v>50</v>
      </c>
      <c r="H7" s="4" t="n">
        <v>27.946</v>
      </c>
      <c r="I7" s="4" t="n">
        <v>0.0130403864526414</v>
      </c>
      <c r="J7" s="4" t="s">
        <v>93</v>
      </c>
      <c r="K7" s="4" t="s">
        <v>93</v>
      </c>
      <c r="L7" s="4" t="s">
        <v>197</v>
      </c>
      <c r="M7" s="38" t="s">
        <v>127</v>
      </c>
      <c r="N7" s="4" t="s">
        <v>93</v>
      </c>
    </row>
    <row r="8" customFormat="false" ht="15" hidden="false" customHeight="false" outlineLevel="0" collapsed="false">
      <c r="A8" s="4" t="n">
        <v>1952</v>
      </c>
      <c r="B8" s="4" t="s">
        <v>158</v>
      </c>
      <c r="C8" s="4" t="s">
        <v>57</v>
      </c>
      <c r="D8" s="4" t="s">
        <v>195</v>
      </c>
      <c r="E8" s="4" t="s">
        <v>196</v>
      </c>
      <c r="F8" s="4" t="s">
        <v>110</v>
      </c>
      <c r="G8" s="4" t="n">
        <v>50</v>
      </c>
      <c r="H8" s="4" t="n">
        <v>27.476</v>
      </c>
      <c r="I8" s="4" t="n">
        <v>0.0738227288197122</v>
      </c>
      <c r="J8" s="4" t="s">
        <v>93</v>
      </c>
      <c r="K8" s="4" t="s">
        <v>93</v>
      </c>
      <c r="L8" s="4" t="s">
        <v>197</v>
      </c>
      <c r="M8" s="38" t="s">
        <v>127</v>
      </c>
      <c r="N8" s="4" t="s">
        <v>93</v>
      </c>
    </row>
    <row r="9" customFormat="false" ht="15" hidden="false" customHeight="false" outlineLevel="0" collapsed="false">
      <c r="A9" s="4" t="n">
        <v>1952</v>
      </c>
      <c r="B9" s="4" t="s">
        <v>158</v>
      </c>
      <c r="C9" s="4" t="s">
        <v>57</v>
      </c>
      <c r="D9" s="4" t="s">
        <v>195</v>
      </c>
      <c r="E9" s="4" t="s">
        <v>196</v>
      </c>
      <c r="F9" s="4" t="s">
        <v>110</v>
      </c>
      <c r="G9" s="4" t="n">
        <v>50</v>
      </c>
      <c r="H9" s="4" t="n">
        <v>26.968</v>
      </c>
      <c r="I9" s="4" t="n">
        <v>0.235376709537223</v>
      </c>
      <c r="J9" s="4" t="s">
        <v>93</v>
      </c>
      <c r="K9" s="4" t="s">
        <v>93</v>
      </c>
      <c r="L9" s="4" t="s">
        <v>197</v>
      </c>
      <c r="M9" s="38" t="s">
        <v>127</v>
      </c>
      <c r="N9" s="4" t="s">
        <v>93</v>
      </c>
    </row>
    <row r="10" customFormat="false" ht="15" hidden="false" customHeight="false" outlineLevel="0" collapsed="false">
      <c r="A10" s="4" t="n">
        <v>1952</v>
      </c>
      <c r="B10" s="4" t="s">
        <v>158</v>
      </c>
      <c r="C10" s="4" t="s">
        <v>57</v>
      </c>
      <c r="D10" s="4" t="s">
        <v>195</v>
      </c>
      <c r="E10" s="4" t="s">
        <v>196</v>
      </c>
      <c r="F10" s="4" t="s">
        <v>110</v>
      </c>
      <c r="G10" s="4" t="n">
        <v>50</v>
      </c>
      <c r="H10" s="4" t="n">
        <v>26.478</v>
      </c>
      <c r="I10" s="4" t="n">
        <v>0.425779362676678</v>
      </c>
      <c r="J10" s="4" t="s">
        <v>93</v>
      </c>
      <c r="K10" s="4" t="s">
        <v>93</v>
      </c>
      <c r="L10" s="4" t="s">
        <v>197</v>
      </c>
      <c r="M10" s="38" t="s">
        <v>127</v>
      </c>
      <c r="N10" s="4" t="s">
        <v>93</v>
      </c>
    </row>
    <row r="11" customFormat="false" ht="15" hidden="false" customHeight="false" outlineLevel="0" collapsed="false">
      <c r="A11" s="4" t="n">
        <v>1952</v>
      </c>
      <c r="B11" s="4" t="s">
        <v>158</v>
      </c>
      <c r="C11" s="4" t="s">
        <v>57</v>
      </c>
      <c r="D11" s="4" t="s">
        <v>195</v>
      </c>
      <c r="E11" s="4" t="s">
        <v>196</v>
      </c>
      <c r="F11" s="4" t="s">
        <v>110</v>
      </c>
      <c r="G11" s="4" t="n">
        <v>50</v>
      </c>
      <c r="H11" s="4" t="n">
        <v>26.008</v>
      </c>
      <c r="I11" s="4" t="n">
        <v>0.671889002137508</v>
      </c>
      <c r="J11" s="4" t="s">
        <v>93</v>
      </c>
      <c r="K11" s="4" t="s">
        <v>93</v>
      </c>
      <c r="L11" s="4" t="s">
        <v>197</v>
      </c>
      <c r="M11" s="38" t="s">
        <v>127</v>
      </c>
      <c r="N11" s="4" t="s">
        <v>93</v>
      </c>
    </row>
    <row r="12" customFormat="false" ht="15" hidden="false" customHeight="false" outlineLevel="0" collapsed="false">
      <c r="A12" s="4" t="n">
        <v>1952</v>
      </c>
      <c r="B12" s="4" t="s">
        <v>158</v>
      </c>
      <c r="C12" s="4" t="s">
        <v>57</v>
      </c>
      <c r="D12" s="4" t="s">
        <v>195</v>
      </c>
      <c r="E12" s="4" t="s">
        <v>196</v>
      </c>
      <c r="F12" s="4" t="s">
        <v>110</v>
      </c>
      <c r="G12" s="4" t="n">
        <v>50</v>
      </c>
      <c r="H12" s="4" t="n">
        <v>25.481</v>
      </c>
      <c r="I12" s="4" t="n">
        <v>0.883073518462975</v>
      </c>
      <c r="J12" s="4" t="s">
        <v>93</v>
      </c>
      <c r="K12" s="4" t="s">
        <v>93</v>
      </c>
      <c r="L12" s="4" t="s">
        <v>197</v>
      </c>
      <c r="M12" s="38" t="s">
        <v>127</v>
      </c>
      <c r="N12" s="4" t="s">
        <v>93</v>
      </c>
    </row>
    <row r="13" customFormat="false" ht="15" hidden="false" customHeight="false" outlineLevel="0" collapsed="false">
      <c r="A13" s="4" t="n">
        <v>1952</v>
      </c>
      <c r="B13" s="4" t="s">
        <v>158</v>
      </c>
      <c r="C13" s="4" t="s">
        <v>57</v>
      </c>
      <c r="D13" s="4" t="s">
        <v>195</v>
      </c>
      <c r="E13" s="4" t="s">
        <v>196</v>
      </c>
      <c r="F13" s="4" t="s">
        <v>110</v>
      </c>
      <c r="G13" s="4" t="n">
        <v>50</v>
      </c>
      <c r="H13" s="4" t="n">
        <v>24.973</v>
      </c>
      <c r="I13" s="4" t="n">
        <v>0.913660705310202</v>
      </c>
      <c r="J13" s="4" t="s">
        <v>93</v>
      </c>
      <c r="K13" s="4" t="s">
        <v>93</v>
      </c>
      <c r="L13" s="4" t="s">
        <v>197</v>
      </c>
      <c r="M13" s="38" t="s">
        <v>127</v>
      </c>
      <c r="N13" s="4" t="s">
        <v>93</v>
      </c>
    </row>
    <row r="14" customFormat="false" ht="15" hidden="false" customHeight="false" outlineLevel="0" collapsed="false">
      <c r="A14" s="4" t="n">
        <v>2015</v>
      </c>
      <c r="B14" s="4" t="s">
        <v>198</v>
      </c>
      <c r="C14" s="4" t="s">
        <v>57</v>
      </c>
      <c r="D14" s="4" t="s">
        <v>199</v>
      </c>
      <c r="E14" s="4" t="s">
        <v>85</v>
      </c>
      <c r="F14" s="4" t="s">
        <v>110</v>
      </c>
      <c r="G14" s="4" t="n">
        <v>80</v>
      </c>
      <c r="H14" s="4" t="n">
        <v>26</v>
      </c>
      <c r="I14" s="4" t="n">
        <v>0.797</v>
      </c>
      <c r="J14" s="4" t="s">
        <v>93</v>
      </c>
      <c r="K14" s="4" t="s">
        <v>93</v>
      </c>
      <c r="L14" s="4" t="s">
        <v>200</v>
      </c>
      <c r="M14" s="38" t="s">
        <v>68</v>
      </c>
      <c r="N14" s="4" t="s">
        <v>93</v>
      </c>
    </row>
    <row r="15" customFormat="false" ht="15" hidden="false" customHeight="false" outlineLevel="0" collapsed="false">
      <c r="A15" s="4" t="n">
        <v>2015</v>
      </c>
      <c r="B15" s="4" t="s">
        <v>198</v>
      </c>
      <c r="C15" s="4" t="s">
        <v>57</v>
      </c>
      <c r="D15" s="4" t="s">
        <v>199</v>
      </c>
      <c r="E15" s="4" t="s">
        <v>85</v>
      </c>
      <c r="F15" s="4" t="s">
        <v>110</v>
      </c>
      <c r="G15" s="4" t="n">
        <v>80</v>
      </c>
      <c r="H15" s="4" t="n">
        <v>25</v>
      </c>
      <c r="I15" s="4" t="n">
        <v>0.9789</v>
      </c>
      <c r="J15" s="4" t="s">
        <v>93</v>
      </c>
      <c r="K15" s="4" t="s">
        <v>93</v>
      </c>
      <c r="L15" s="4" t="s">
        <v>200</v>
      </c>
      <c r="M15" s="38" t="s">
        <v>127</v>
      </c>
      <c r="N15" s="4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2:J42 A1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16.71"/>
    <col collapsed="false" customWidth="true" hidden="false" outlineLevel="0" max="1025" min="9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54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0.0157557068591467</v>
      </c>
      <c r="I2" s="4" t="n">
        <v>0.492672269459308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0.0312319720558338</v>
      </c>
      <c r="I3" s="4" t="n">
        <v>0.503477955418403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0.0446851960503396</v>
      </c>
      <c r="I4" s="4" t="n">
        <v>0.512081131063764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0.057430355624082</v>
      </c>
      <c r="I5" s="4" t="n">
        <v>0.520315193562624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0.0728661599967255</v>
      </c>
      <c r="I6" s="4" t="n">
        <v>0.528456977774859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0.0853989002442385</v>
      </c>
      <c r="I7" s="4" t="n">
        <v>0.53651713119508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0.098144059817981</v>
      </c>
      <c r="I8" s="4" t="n">
        <v>0.545248076775767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0.108552606803203</v>
      </c>
      <c r="I9" s="4" t="n">
        <v>0.553947079872624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0.119740024651266</v>
      </c>
      <c r="I10" s="4" t="n">
        <v>0.562514763869282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0.133193248645772</v>
      </c>
      <c r="I11" s="4" t="n">
        <v>0.571164078657956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0.146646472640278</v>
      </c>
      <c r="I12" s="4" t="n">
        <v>0.579550755246234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0.15939163221402</v>
      </c>
      <c r="I13" s="4" t="n">
        <v>0.587536376204181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0.172136791787762</v>
      </c>
      <c r="I14" s="4" t="n">
        <v>0.595480590238641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0.184881951361505</v>
      </c>
      <c r="I15" s="4" t="n">
        <v>0.603507618120073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0.196919046514483</v>
      </c>
      <c r="I16" s="4" t="n">
        <v>0.610996355996191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0.208956141667462</v>
      </c>
      <c r="I17" s="4" t="n">
        <v>0.618910993656734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0.221701301241205</v>
      </c>
      <c r="I18" s="4" t="n">
        <v>0.627322514399104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0.234446460814947</v>
      </c>
      <c r="I19" s="4" t="n">
        <v>0.635769526790176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0.247899684809453</v>
      </c>
      <c r="I20" s="4" t="n">
        <v>0.644535964019566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0.261352908803959</v>
      </c>
      <c r="I21" s="4" t="n">
        <v>0.652911993113234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0.274098068377701</v>
      </c>
      <c r="I22" s="4" t="n">
        <v>0.660613680881564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0.286843227951443</v>
      </c>
      <c r="I23" s="4" t="n">
        <v>0.668279877001192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0.299588387525185</v>
      </c>
      <c r="I24" s="4" t="n">
        <v>0.675946073120821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0.312333547098928</v>
      </c>
      <c r="I25" s="4" t="n">
        <v>0.683612269240449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0.32507870667267</v>
      </c>
      <c r="I26" s="4" t="n">
        <v>0.691374799835126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0.337823866246412</v>
      </c>
      <c r="I27" s="4" t="n">
        <v>0.699181272471052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0.350569025820155</v>
      </c>
      <c r="I28" s="4" t="n">
        <v>0.70683496200971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0.363314185393897</v>
      </c>
      <c r="I29" s="4" t="n">
        <v>0.714312545367665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0.376059344967639</v>
      </c>
      <c r="I30" s="4" t="n">
        <v>0.721872266541187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0.390645472035367</v>
      </c>
      <c r="I31" s="4" t="n">
        <v>0.729534913495945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0.402965792956651</v>
      </c>
      <c r="I32" s="4" t="n">
        <v>0.736885233942126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0.416560629835309</v>
      </c>
      <c r="I33" s="4" t="n">
        <v>0.744100686123239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0.429305789409051</v>
      </c>
      <c r="I34" s="4" t="n">
        <v>0.751607169823709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0.446608309072799</v>
      </c>
      <c r="I35" s="4" t="n">
        <v>0.759674098922318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0.459044495081117</v>
      </c>
      <c r="I36" s="4" t="n">
        <v>0.767642296707265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0.475613202526982</v>
      </c>
      <c r="I37" s="4" t="n">
        <v>0.775404320278388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0.488783200753182</v>
      </c>
      <c r="I38" s="4" t="n">
        <v>0.783006631430353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0.501528360326925</v>
      </c>
      <c r="I39" s="4" t="n">
        <v>0.79064088506615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0.518830879990672</v>
      </c>
      <c r="I40" s="4" t="n">
        <v>0.798440658845438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0.53126706599899</v>
      </c>
      <c r="I41" s="4" t="n">
        <v>0.805845507370079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0.548118999213161</v>
      </c>
      <c r="I42" s="4" t="n">
        <v>0.813165659914863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0.565112545311484</v>
      </c>
      <c r="I43" s="4" t="n">
        <v>0.821177899609336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0.582106091409807</v>
      </c>
      <c r="I44" s="4" t="n">
        <v>0.829136901830756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0.600025567904513</v>
      </c>
      <c r="I45" s="4" t="n">
        <v>0.837296568373683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0.616543770056029</v>
      </c>
      <c r="I46" s="4" t="n">
        <v>0.845192839726505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0.635413227087284</v>
      </c>
      <c r="I47" s="4" t="n">
        <v>0.853485440399198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0.647248018120045</v>
      </c>
      <c r="I48" s="4" t="n">
        <v>0.861585141656544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0.664241564218368</v>
      </c>
      <c r="I49" s="4" t="n">
        <v>0.868732272413906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0.683359303578982</v>
      </c>
      <c r="I50" s="4" t="n">
        <v>0.87618285676767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0.702477042939595</v>
      </c>
      <c r="I51" s="4" t="n">
        <v>0.883465743081317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0.721594782300208</v>
      </c>
      <c r="I52" s="4" t="n">
        <v>0.890876399330291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0.742836714923112</v>
      </c>
      <c r="I53" s="4" t="n">
        <v>0.898830077804405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0.764078647546016</v>
      </c>
      <c r="I54" s="4" t="n">
        <v>0.906655986343192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0.787251664952821</v>
      </c>
      <c r="I55" s="4" t="n">
        <v>0.914537068263144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0.808879814532504</v>
      </c>
      <c r="I56" s="4" t="n">
        <v>0.921738646436128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0.834177025201599</v>
      </c>
      <c r="I57" s="4" t="n">
        <v>0.928909250079336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0.859667344349083</v>
      </c>
      <c r="I58" s="4" t="n">
        <v>0.935931272775023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0.887281856758859</v>
      </c>
      <c r="I59" s="4" t="n">
        <v>0.943038475427595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0.909939918223289</v>
      </c>
      <c r="I60" s="4" t="n">
        <v>0.950651434074171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0.938262495053827</v>
      </c>
      <c r="I61" s="4" t="n">
        <v>0.958028626768655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0.970125393988184</v>
      </c>
      <c r="I62" s="4" t="n">
        <v>0.964959004957158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1.00623667944712</v>
      </c>
      <c r="I63" s="4" t="n">
        <v>0.972372323079785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1.04447215816834</v>
      </c>
      <c r="I64" s="4" t="n">
        <v>0.979506144468883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1.09093888578094</v>
      </c>
      <c r="I65" s="4" t="n">
        <v>0.986340505072059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1.13191811413263</v>
      </c>
      <c r="I66" s="4" t="n">
        <v>0.991697525798015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1.18042052695493</v>
      </c>
      <c r="I67" s="4" t="n">
        <v>0.996338865494178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1.22715277872532</v>
      </c>
      <c r="I68" s="4" t="n">
        <v>0.998690993849064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1.2738850304957</v>
      </c>
      <c r="I69" s="4" t="n">
        <v>1.00002677044566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1.32061728226609</v>
      </c>
      <c r="I70" s="4" t="n">
        <v>0.999533113877357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1.36734953403648</v>
      </c>
      <c r="I71" s="4" t="n">
        <v>0.99761656484745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1.41408178580687</v>
      </c>
      <c r="I72" s="4" t="n">
        <v>0.995119243384238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1.46081403757726</v>
      </c>
      <c r="I73" s="4" t="n">
        <v>0.988030086160843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1.50471403166459</v>
      </c>
      <c r="I74" s="4" t="n">
        <v>0.982018953196984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1.5316204796536</v>
      </c>
      <c r="I75" s="4" t="n">
        <v>0.975949881268945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1.56961993690124</v>
      </c>
      <c r="I76" s="4" t="n">
        <v>0.969462007886222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1.60469272787639</v>
      </c>
      <c r="I77" s="4" t="n">
        <v>0.961703533479968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1.63499788508507</v>
      </c>
      <c r="I78" s="4" t="n">
        <v>0.954674665966317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1.66473659075713</v>
      </c>
      <c r="I79" s="4" t="n">
        <v>0.947784215882604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1.69215799468852</v>
      </c>
      <c r="I80" s="4" t="n">
        <v>0.940239474950416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1.70976948791769</v>
      </c>
      <c r="I81" s="4" t="n">
        <v>0.931997023516408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1.73802125830615</v>
      </c>
      <c r="I82" s="4" t="n">
        <v>0.925736296685379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1.76563577071593</v>
      </c>
      <c r="I83" s="4" t="n">
        <v>0.917777294463959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1.78793979996998</v>
      </c>
      <c r="I84" s="4" t="n">
        <v>0.909978004661698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1.80918173259288</v>
      </c>
      <c r="I85" s="4" t="n">
        <v>0.902343751025901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1.83042366521578</v>
      </c>
      <c r="I86" s="4" t="n">
        <v>0.894166475164965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1.85166559783869</v>
      </c>
      <c r="I87" s="4" t="n">
        <v>0.886411549923581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1.86865914393701</v>
      </c>
      <c r="I88" s="4" t="n">
        <v>0.879064778642271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1.88801290477121</v>
      </c>
      <c r="I89" s="4" t="n">
        <v>0.871434074171344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1.90878279444694</v>
      </c>
      <c r="I90" s="4" t="n">
        <v>0.863980827943928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1.92601236201885</v>
      </c>
      <c r="I91" s="4" t="n">
        <v>0.856474344243458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1.93547467745996</v>
      </c>
      <c r="I92" s="4" t="n">
        <v>0.84914209227298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1.95291881000786</v>
      </c>
      <c r="I93" s="4" t="n">
        <v>0.841514614315573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1.96991235610619</v>
      </c>
      <c r="I94" s="4" t="n">
        <v>0.833475755884573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1.98690590220451</v>
      </c>
      <c r="I95" s="4" t="n">
        <v>0.825436897453574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2.00389944830283</v>
      </c>
      <c r="I96" s="4" t="n">
        <v>0.817371420286048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2.02089299440116</v>
      </c>
      <c r="I97" s="4" t="n">
        <v>0.809226086908943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2.03788654049948</v>
      </c>
      <c r="I98" s="4" t="n">
        <v>0.801000897322259</v>
      </c>
    </row>
    <row r="99" customFormat="false" ht="15" hidden="false" customHeight="false" outlineLevel="0" collapsed="false">
      <c r="A99" s="4" t="n">
        <v>2018</v>
      </c>
      <c r="B99" s="4" t="s">
        <v>56</v>
      </c>
      <c r="C99" s="4" t="s">
        <v>57</v>
      </c>
      <c r="D99" s="4" t="s">
        <v>58</v>
      </c>
      <c r="E99" s="4" t="s">
        <v>59</v>
      </c>
      <c r="F99" s="4" t="s">
        <v>60</v>
      </c>
      <c r="G99" s="4" t="n">
        <v>2074</v>
      </c>
      <c r="H99" s="4" t="n">
        <v>2.05520193406179</v>
      </c>
      <c r="I99" s="4" t="n">
        <v>0.79298139797237</v>
      </c>
    </row>
    <row r="100" customFormat="false" ht="15" hidden="false" customHeight="false" outlineLevel="0" collapsed="false">
      <c r="A100" s="4" t="n">
        <v>2018</v>
      </c>
      <c r="B100" s="4" t="s">
        <v>56</v>
      </c>
      <c r="C100" s="4" t="s">
        <v>57</v>
      </c>
      <c r="D100" s="4" t="s">
        <v>58</v>
      </c>
      <c r="E100" s="4" t="s">
        <v>59</v>
      </c>
      <c r="F100" s="4" t="s">
        <v>60</v>
      </c>
      <c r="G100" s="4" t="n">
        <v>2074</v>
      </c>
      <c r="H100" s="4" t="n">
        <v>2.06790847193985</v>
      </c>
      <c r="I100" s="4" t="n">
        <v>0.785210662814746</v>
      </c>
    </row>
    <row r="101" customFormat="false" ht="15" hidden="false" customHeight="false" outlineLevel="0" collapsed="false">
      <c r="A101" s="4" t="n">
        <v>2018</v>
      </c>
      <c r="B101" s="4" t="s">
        <v>56</v>
      </c>
      <c r="C101" s="4" t="s">
        <v>57</v>
      </c>
      <c r="D101" s="4" t="s">
        <v>58</v>
      </c>
      <c r="E101" s="4" t="s">
        <v>59</v>
      </c>
      <c r="F101" s="4" t="s">
        <v>60</v>
      </c>
      <c r="G101" s="4" t="n">
        <v>2074</v>
      </c>
      <c r="H101" s="4" t="n">
        <v>2.08494063973385</v>
      </c>
      <c r="I101" s="4" t="n">
        <v>0.777068233299808</v>
      </c>
    </row>
    <row r="102" customFormat="false" ht="15" hidden="false" customHeight="false" outlineLevel="0" collapsed="false">
      <c r="A102" s="4" t="n">
        <v>2018</v>
      </c>
      <c r="B102" s="4" t="s">
        <v>56</v>
      </c>
      <c r="C102" s="4" t="s">
        <v>57</v>
      </c>
      <c r="D102" s="4" t="s">
        <v>58</v>
      </c>
      <c r="E102" s="4" t="s">
        <v>59</v>
      </c>
      <c r="F102" s="4" t="s">
        <v>60</v>
      </c>
      <c r="G102" s="4" t="n">
        <v>2074</v>
      </c>
      <c r="H102" s="4" t="n">
        <v>2.09807201626437</v>
      </c>
      <c r="I102" s="4" t="n">
        <v>0.769253617558335</v>
      </c>
    </row>
    <row r="103" customFormat="false" ht="15" hidden="false" customHeight="false" outlineLevel="0" collapsed="false">
      <c r="A103" s="4" t="n">
        <v>2018</v>
      </c>
      <c r="B103" s="4" t="s">
        <v>56</v>
      </c>
      <c r="C103" s="4" t="s">
        <v>57</v>
      </c>
      <c r="D103" s="4" t="s">
        <v>58</v>
      </c>
      <c r="E103" s="4" t="s">
        <v>59</v>
      </c>
      <c r="F103" s="4" t="s">
        <v>60</v>
      </c>
      <c r="G103" s="4" t="n">
        <v>2074</v>
      </c>
      <c r="H103" s="4" t="n">
        <v>2.11081717583812</v>
      </c>
      <c r="I103" s="4" t="n">
        <v>0.762226271115342</v>
      </c>
    </row>
    <row r="104" customFormat="false" ht="15" hidden="false" customHeight="false" outlineLevel="0" collapsed="false">
      <c r="A104" s="4" t="n">
        <v>2018</v>
      </c>
      <c r="B104" s="4" t="s">
        <v>56</v>
      </c>
      <c r="C104" s="4" t="s">
        <v>57</v>
      </c>
      <c r="D104" s="4" t="s">
        <v>58</v>
      </c>
      <c r="E104" s="4" t="s">
        <v>59</v>
      </c>
      <c r="F104" s="4" t="s">
        <v>60</v>
      </c>
      <c r="G104" s="4" t="n">
        <v>2074</v>
      </c>
      <c r="H104" s="4" t="n">
        <v>2.12356233541186</v>
      </c>
      <c r="I104" s="4" t="n">
        <v>0.755198924672349</v>
      </c>
    </row>
    <row r="105" customFormat="false" ht="15" hidden="false" customHeight="false" outlineLevel="0" collapsed="false">
      <c r="A105" s="4" t="n">
        <v>2018</v>
      </c>
      <c r="B105" s="4" t="s">
        <v>56</v>
      </c>
      <c r="C105" s="4" t="s">
        <v>57</v>
      </c>
      <c r="D105" s="4" t="s">
        <v>58</v>
      </c>
      <c r="E105" s="4" t="s">
        <v>59</v>
      </c>
      <c r="F105" s="4" t="s">
        <v>60</v>
      </c>
      <c r="G105" s="4" t="n">
        <v>2074</v>
      </c>
      <c r="H105" s="4" t="n">
        <v>2.1363074949856</v>
      </c>
      <c r="I105" s="4" t="n">
        <v>0.748278053175462</v>
      </c>
    </row>
    <row r="106" customFormat="false" ht="15" hidden="false" customHeight="false" outlineLevel="0" collapsed="false">
      <c r="A106" s="4" t="n">
        <v>2018</v>
      </c>
      <c r="B106" s="4" t="s">
        <v>56</v>
      </c>
      <c r="C106" s="4" t="s">
        <v>57</v>
      </c>
      <c r="D106" s="4" t="s">
        <v>58</v>
      </c>
      <c r="E106" s="4" t="s">
        <v>59</v>
      </c>
      <c r="F106" s="4" t="s">
        <v>60</v>
      </c>
      <c r="G106" s="4" t="n">
        <v>2074</v>
      </c>
      <c r="H106" s="4" t="n">
        <v>2.14905265455934</v>
      </c>
      <c r="I106" s="4" t="n">
        <v>0.741321690029874</v>
      </c>
    </row>
    <row r="107" customFormat="false" ht="15" hidden="false" customHeight="false" outlineLevel="0" collapsed="false">
      <c r="A107" s="4" t="n">
        <v>2018</v>
      </c>
      <c r="B107" s="4" t="s">
        <v>56</v>
      </c>
      <c r="C107" s="4" t="s">
        <v>57</v>
      </c>
      <c r="D107" s="4" t="s">
        <v>58</v>
      </c>
      <c r="E107" s="4" t="s">
        <v>59</v>
      </c>
      <c r="F107" s="4" t="s">
        <v>60</v>
      </c>
      <c r="G107" s="4" t="n">
        <v>2074</v>
      </c>
      <c r="H107" s="4" t="n">
        <v>2.16179781413309</v>
      </c>
      <c r="I107" s="4" t="n">
        <v>0.734365326884285</v>
      </c>
    </row>
    <row r="108" customFormat="false" ht="15" hidden="false" customHeight="false" outlineLevel="0" collapsed="false">
      <c r="A108" s="4" t="n">
        <v>2018</v>
      </c>
      <c r="B108" s="4" t="s">
        <v>56</v>
      </c>
      <c r="C108" s="4" t="s">
        <v>57</v>
      </c>
      <c r="D108" s="4" t="s">
        <v>58</v>
      </c>
      <c r="E108" s="4" t="s">
        <v>59</v>
      </c>
      <c r="F108" s="4" t="s">
        <v>60</v>
      </c>
      <c r="G108" s="4" t="n">
        <v>2074</v>
      </c>
      <c r="H108" s="4" t="n">
        <v>2.17454297370683</v>
      </c>
      <c r="I108" s="4" t="n">
        <v>0.727373472089994</v>
      </c>
    </row>
    <row r="109" customFormat="false" ht="15" hidden="false" customHeight="false" outlineLevel="0" collapsed="false">
      <c r="A109" s="4" t="n">
        <v>2018</v>
      </c>
      <c r="B109" s="4" t="s">
        <v>56</v>
      </c>
      <c r="C109" s="4" t="s">
        <v>57</v>
      </c>
      <c r="D109" s="4" t="s">
        <v>58</v>
      </c>
      <c r="E109" s="4" t="s">
        <v>59</v>
      </c>
      <c r="F109" s="4" t="s">
        <v>60</v>
      </c>
      <c r="G109" s="4" t="n">
        <v>2074</v>
      </c>
      <c r="H109" s="4" t="n">
        <v>2.18516394001828</v>
      </c>
      <c r="I109" s="4" t="n">
        <v>0.720519147434424</v>
      </c>
    </row>
    <row r="110" customFormat="false" ht="15" hidden="false" customHeight="false" outlineLevel="0" collapsed="false">
      <c r="A110" s="4" t="n">
        <v>2018</v>
      </c>
      <c r="B110" s="4" t="s">
        <v>56</v>
      </c>
      <c r="C110" s="4" t="s">
        <v>57</v>
      </c>
      <c r="D110" s="4" t="s">
        <v>58</v>
      </c>
      <c r="E110" s="4" t="s">
        <v>59</v>
      </c>
      <c r="F110" s="4" t="s">
        <v>60</v>
      </c>
      <c r="G110" s="4" t="n">
        <v>2074</v>
      </c>
      <c r="H110" s="4" t="n">
        <v>2.19790909959202</v>
      </c>
      <c r="I110" s="4" t="n">
        <v>0.713891082039328</v>
      </c>
    </row>
    <row r="111" customFormat="false" ht="15" hidden="false" customHeight="false" outlineLevel="0" collapsed="false">
      <c r="A111" s="4" t="n">
        <v>2018</v>
      </c>
      <c r="B111" s="4" t="s">
        <v>56</v>
      </c>
      <c r="C111" s="4" t="s">
        <v>57</v>
      </c>
      <c r="D111" s="4" t="s">
        <v>58</v>
      </c>
      <c r="E111" s="4" t="s">
        <v>59</v>
      </c>
      <c r="F111" s="4" t="s">
        <v>60</v>
      </c>
      <c r="G111" s="4" t="n">
        <v>2074</v>
      </c>
      <c r="H111" s="4" t="n">
        <v>2.209946194745</v>
      </c>
      <c r="I111" s="4" t="n">
        <v>0.706610857599334</v>
      </c>
    </row>
    <row r="112" customFormat="false" ht="15" hidden="false" customHeight="false" outlineLevel="0" collapsed="false">
      <c r="A112" s="4" t="n">
        <v>2018</v>
      </c>
      <c r="B112" s="4" t="s">
        <v>56</v>
      </c>
      <c r="C112" s="4" t="s">
        <v>57</v>
      </c>
      <c r="D112" s="4" t="s">
        <v>58</v>
      </c>
      <c r="E112" s="4" t="s">
        <v>59</v>
      </c>
      <c r="F112" s="4" t="s">
        <v>60</v>
      </c>
      <c r="G112" s="4" t="n">
        <v>2074</v>
      </c>
      <c r="H112" s="4" t="n">
        <v>2.22269135431874</v>
      </c>
      <c r="I112" s="4" t="n">
        <v>0.698944661479706</v>
      </c>
    </row>
    <row r="113" customFormat="false" ht="15" hidden="false" customHeight="false" outlineLevel="0" collapsed="false">
      <c r="A113" s="4" t="n">
        <v>2018</v>
      </c>
      <c r="B113" s="4" t="s">
        <v>56</v>
      </c>
      <c r="C113" s="4" t="s">
        <v>57</v>
      </c>
      <c r="D113" s="4" t="s">
        <v>58</v>
      </c>
      <c r="E113" s="4" t="s">
        <v>59</v>
      </c>
      <c r="F113" s="4" t="s">
        <v>60</v>
      </c>
      <c r="G113" s="4" t="n">
        <v>2074</v>
      </c>
      <c r="H113" s="4" t="n">
        <v>2.23543651389249</v>
      </c>
      <c r="I113" s="4" t="n">
        <v>0.691278465360077</v>
      </c>
    </row>
    <row r="114" customFormat="false" ht="15" hidden="false" customHeight="false" outlineLevel="0" collapsed="false">
      <c r="A114" s="4" t="n">
        <v>2018</v>
      </c>
      <c r="B114" s="4" t="s">
        <v>56</v>
      </c>
      <c r="C114" s="4" t="s">
        <v>57</v>
      </c>
      <c r="D114" s="4" t="s">
        <v>58</v>
      </c>
      <c r="E114" s="4" t="s">
        <v>59</v>
      </c>
      <c r="F114" s="4" t="s">
        <v>60</v>
      </c>
      <c r="G114" s="4" t="n">
        <v>2074</v>
      </c>
      <c r="H114" s="4" t="n">
        <v>2.24818167346623</v>
      </c>
      <c r="I114" s="4" t="n">
        <v>0.683612269240449</v>
      </c>
    </row>
    <row r="115" customFormat="false" ht="15" hidden="false" customHeight="false" outlineLevel="0" collapsed="false">
      <c r="A115" s="4" t="n">
        <v>2018</v>
      </c>
      <c r="B115" s="4" t="s">
        <v>56</v>
      </c>
      <c r="C115" s="4" t="s">
        <v>57</v>
      </c>
      <c r="D115" s="4" t="s">
        <v>58</v>
      </c>
      <c r="E115" s="4" t="s">
        <v>59</v>
      </c>
      <c r="F115" s="4" t="s">
        <v>60</v>
      </c>
      <c r="G115" s="4" t="n">
        <v>2074</v>
      </c>
      <c r="H115" s="4" t="n">
        <v>2.26092683303997</v>
      </c>
      <c r="I115" s="4" t="n">
        <v>0.675946073120821</v>
      </c>
    </row>
    <row r="116" customFormat="false" ht="15" hidden="false" customHeight="false" outlineLevel="0" collapsed="false">
      <c r="A116" s="4" t="n">
        <v>2018</v>
      </c>
      <c r="B116" s="4" t="s">
        <v>56</v>
      </c>
      <c r="C116" s="4" t="s">
        <v>57</v>
      </c>
      <c r="D116" s="4" t="s">
        <v>58</v>
      </c>
      <c r="E116" s="4" t="s">
        <v>59</v>
      </c>
      <c r="F116" s="4" t="s">
        <v>60</v>
      </c>
      <c r="G116" s="4" t="n">
        <v>2074</v>
      </c>
      <c r="H116" s="4" t="n">
        <v>2.27367199261371</v>
      </c>
      <c r="I116" s="4" t="n">
        <v>0.668279877001192</v>
      </c>
    </row>
    <row r="117" customFormat="false" ht="15" hidden="false" customHeight="false" outlineLevel="0" collapsed="false">
      <c r="A117" s="4" t="n">
        <v>2018</v>
      </c>
      <c r="B117" s="4" t="s">
        <v>56</v>
      </c>
      <c r="C117" s="4" t="s">
        <v>57</v>
      </c>
      <c r="D117" s="4" t="s">
        <v>58</v>
      </c>
      <c r="E117" s="4" t="s">
        <v>59</v>
      </c>
      <c r="F117" s="4" t="s">
        <v>60</v>
      </c>
      <c r="G117" s="4" t="n">
        <v>2074</v>
      </c>
      <c r="H117" s="4" t="n">
        <v>2.28641715218745</v>
      </c>
      <c r="I117" s="4" t="n">
        <v>0.660613680881564</v>
      </c>
    </row>
    <row r="118" customFormat="false" ht="15" hidden="false" customHeight="false" outlineLevel="0" collapsed="false">
      <c r="A118" s="4" t="n">
        <v>2018</v>
      </c>
      <c r="B118" s="4" t="s">
        <v>56</v>
      </c>
      <c r="C118" s="4" t="s">
        <v>57</v>
      </c>
      <c r="D118" s="4" t="s">
        <v>58</v>
      </c>
      <c r="E118" s="4" t="s">
        <v>59</v>
      </c>
      <c r="F118" s="4" t="s">
        <v>60</v>
      </c>
      <c r="G118" s="4" t="n">
        <v>2074</v>
      </c>
      <c r="H118" s="4" t="n">
        <v>2.2991623117612</v>
      </c>
      <c r="I118" s="4" t="n">
        <v>0.652947484761936</v>
      </c>
    </row>
    <row r="119" customFormat="false" ht="15" hidden="false" customHeight="false" outlineLevel="0" collapsed="false">
      <c r="A119" s="4" t="n">
        <v>2018</v>
      </c>
      <c r="B119" s="4" t="s">
        <v>56</v>
      </c>
      <c r="C119" s="4" t="s">
        <v>57</v>
      </c>
      <c r="D119" s="4" t="s">
        <v>58</v>
      </c>
      <c r="E119" s="4" t="s">
        <v>59</v>
      </c>
      <c r="F119" s="4" t="s">
        <v>60</v>
      </c>
      <c r="G119" s="4" t="n">
        <v>2074</v>
      </c>
      <c r="H119" s="4" t="n">
        <v>2.31190747133494</v>
      </c>
      <c r="I119" s="4" t="n">
        <v>0.645245796993605</v>
      </c>
    </row>
    <row r="120" customFormat="false" ht="15" hidden="false" customHeight="false" outlineLevel="0" collapsed="false">
      <c r="A120" s="4" t="n">
        <v>2018</v>
      </c>
      <c r="B120" s="4" t="s">
        <v>56</v>
      </c>
      <c r="C120" s="4" t="s">
        <v>57</v>
      </c>
      <c r="D120" s="4" t="s">
        <v>58</v>
      </c>
      <c r="E120" s="4" t="s">
        <v>59</v>
      </c>
      <c r="F120" s="4" t="s">
        <v>60</v>
      </c>
      <c r="G120" s="4" t="n">
        <v>2074</v>
      </c>
      <c r="H120" s="4" t="n">
        <v>2.32080885262454</v>
      </c>
      <c r="I120" s="4" t="n">
        <v>0.637483266398929</v>
      </c>
    </row>
    <row r="121" customFormat="false" ht="15" hidden="false" customHeight="false" outlineLevel="0" collapsed="false">
      <c r="A121" s="4" t="n">
        <v>2018</v>
      </c>
      <c r="B121" s="4" t="s">
        <v>56</v>
      </c>
      <c r="C121" s="4" t="s">
        <v>57</v>
      </c>
      <c r="D121" s="4" t="s">
        <v>58</v>
      </c>
      <c r="E121" s="4" t="s">
        <v>59</v>
      </c>
      <c r="F121" s="4" t="s">
        <v>60</v>
      </c>
      <c r="G121" s="4" t="n">
        <v>2074</v>
      </c>
      <c r="H121" s="4" t="n">
        <v>2.33355401219828</v>
      </c>
      <c r="I121" s="4" t="n">
        <v>0.629404353107252</v>
      </c>
    </row>
    <row r="122" customFormat="false" ht="15" hidden="false" customHeight="false" outlineLevel="0" collapsed="false">
      <c r="A122" s="4" t="n">
        <v>2018</v>
      </c>
      <c r="B122" s="4" t="s">
        <v>56</v>
      </c>
      <c r="C122" s="4" t="s">
        <v>57</v>
      </c>
      <c r="D122" s="4" t="s">
        <v>58</v>
      </c>
      <c r="E122" s="4" t="s">
        <v>59</v>
      </c>
      <c r="F122" s="4" t="s">
        <v>60</v>
      </c>
      <c r="G122" s="4" t="n">
        <v>2074</v>
      </c>
      <c r="H122" s="4" t="n">
        <v>2.34447843469006</v>
      </c>
      <c r="I122" s="4" t="n">
        <v>0.622072412264863</v>
      </c>
    </row>
    <row r="123" customFormat="false" ht="15" hidden="false" customHeight="false" outlineLevel="0" collapsed="false">
      <c r="A123" s="4" t="n">
        <v>2018</v>
      </c>
      <c r="B123" s="4" t="s">
        <v>56</v>
      </c>
      <c r="C123" s="4" t="s">
        <v>57</v>
      </c>
      <c r="D123" s="4" t="s">
        <v>58</v>
      </c>
      <c r="E123" s="4" t="s">
        <v>59</v>
      </c>
      <c r="F123" s="4" t="s">
        <v>60</v>
      </c>
      <c r="G123" s="4" t="n">
        <v>2074</v>
      </c>
      <c r="H123" s="4" t="n">
        <v>2.35799602817736</v>
      </c>
      <c r="I123" s="4" t="n">
        <v>0.614045411271044</v>
      </c>
    </row>
    <row r="124" customFormat="false" ht="15" hidden="false" customHeight="false" outlineLevel="0" collapsed="false">
      <c r="A124" s="4" t="n">
        <v>2018</v>
      </c>
      <c r="B124" s="4" t="s">
        <v>56</v>
      </c>
      <c r="C124" s="4" t="s">
        <v>57</v>
      </c>
      <c r="D124" s="4" t="s">
        <v>58</v>
      </c>
      <c r="E124" s="4" t="s">
        <v>59</v>
      </c>
      <c r="F124" s="4" t="s">
        <v>60</v>
      </c>
      <c r="G124" s="4" t="n">
        <v>2074</v>
      </c>
      <c r="H124" s="4" t="n">
        <v>2.37209294709983</v>
      </c>
      <c r="I124" s="4" t="n">
        <v>0.605374478841797</v>
      </c>
    </row>
    <row r="125" customFormat="false" ht="15" hidden="false" customHeight="false" outlineLevel="0" collapsed="false">
      <c r="A125" s="4" t="n">
        <v>2018</v>
      </c>
      <c r="B125" s="4" t="s">
        <v>56</v>
      </c>
      <c r="C125" s="4" t="s">
        <v>57</v>
      </c>
      <c r="D125" s="4" t="s">
        <v>58</v>
      </c>
      <c r="E125" s="4" t="s">
        <v>59</v>
      </c>
      <c r="F125" s="4" t="s">
        <v>60</v>
      </c>
      <c r="G125" s="4" t="n">
        <v>2074</v>
      </c>
      <c r="H125" s="4" t="n">
        <v>2.38554617109434</v>
      </c>
      <c r="I125" s="4" t="n">
        <v>0.597332071245928</v>
      </c>
    </row>
    <row r="126" customFormat="false" ht="15" hidden="false" customHeight="false" outlineLevel="0" collapsed="false">
      <c r="A126" s="4" t="n">
        <v>2018</v>
      </c>
      <c r="B126" s="4" t="s">
        <v>56</v>
      </c>
      <c r="C126" s="4" t="s">
        <v>57</v>
      </c>
      <c r="D126" s="4" t="s">
        <v>58</v>
      </c>
      <c r="E126" s="4" t="s">
        <v>59</v>
      </c>
      <c r="F126" s="4" t="s">
        <v>60</v>
      </c>
      <c r="G126" s="4" t="n">
        <v>2074</v>
      </c>
      <c r="H126" s="4" t="n">
        <v>2.39758326624732</v>
      </c>
      <c r="I126" s="4" t="n">
        <v>0.589834460457634</v>
      </c>
    </row>
    <row r="127" customFormat="false" ht="15" hidden="false" customHeight="false" outlineLevel="0" collapsed="false">
      <c r="A127" s="4" t="n">
        <v>2018</v>
      </c>
      <c r="B127" s="4" t="s">
        <v>56</v>
      </c>
      <c r="C127" s="4" t="s">
        <v>57</v>
      </c>
      <c r="D127" s="4" t="s">
        <v>58</v>
      </c>
      <c r="E127" s="4" t="s">
        <v>59</v>
      </c>
      <c r="F127" s="4" t="s">
        <v>60</v>
      </c>
      <c r="G127" s="4" t="n">
        <v>2074</v>
      </c>
      <c r="H127" s="4" t="n">
        <v>2.4096203614003</v>
      </c>
      <c r="I127" s="4" t="n">
        <v>0.582283612196287</v>
      </c>
    </row>
    <row r="128" customFormat="false" ht="15" hidden="false" customHeight="false" outlineLevel="0" collapsed="false">
      <c r="A128" s="4" t="n">
        <v>2018</v>
      </c>
      <c r="B128" s="4" t="s">
        <v>56</v>
      </c>
      <c r="C128" s="4" t="s">
        <v>57</v>
      </c>
      <c r="D128" s="4" t="s">
        <v>58</v>
      </c>
      <c r="E128" s="4" t="s">
        <v>59</v>
      </c>
      <c r="F128" s="4" t="s">
        <v>60</v>
      </c>
      <c r="G128" s="4" t="n">
        <v>2074</v>
      </c>
      <c r="H128" s="4" t="n">
        <v>2.42236552097404</v>
      </c>
      <c r="I128" s="4" t="n">
        <v>0.574227007940937</v>
      </c>
    </row>
    <row r="129" customFormat="false" ht="15" hidden="false" customHeight="false" outlineLevel="0" collapsed="false">
      <c r="A129" s="4" t="n">
        <v>2018</v>
      </c>
      <c r="B129" s="4" t="s">
        <v>56</v>
      </c>
      <c r="C129" s="4" t="s">
        <v>57</v>
      </c>
      <c r="D129" s="4" t="s">
        <v>58</v>
      </c>
      <c r="E129" s="4" t="s">
        <v>59</v>
      </c>
      <c r="F129" s="4" t="s">
        <v>60</v>
      </c>
      <c r="G129" s="4" t="n">
        <v>2074</v>
      </c>
      <c r="H129" s="4" t="n">
        <v>2.43511068054778</v>
      </c>
      <c r="I129" s="4" t="n">
        <v>0.566134912036885</v>
      </c>
    </row>
    <row r="130" customFormat="false" ht="15" hidden="false" customHeight="false" outlineLevel="0" collapsed="false">
      <c r="A130" s="4" t="n">
        <v>2018</v>
      </c>
      <c r="B130" s="4" t="s">
        <v>56</v>
      </c>
      <c r="C130" s="4" t="s">
        <v>57</v>
      </c>
      <c r="D130" s="4" t="s">
        <v>58</v>
      </c>
      <c r="E130" s="4" t="s">
        <v>59</v>
      </c>
      <c r="F130" s="4" t="s">
        <v>60</v>
      </c>
      <c r="G130" s="4" t="n">
        <v>2074</v>
      </c>
      <c r="H130" s="4" t="n">
        <v>2.44785584012152</v>
      </c>
      <c r="I130" s="4" t="n">
        <v>0.557900849538025</v>
      </c>
    </row>
    <row r="131" customFormat="false" ht="15" hidden="false" customHeight="false" outlineLevel="0" collapsed="false">
      <c r="A131" s="4" t="n">
        <v>2018</v>
      </c>
      <c r="B131" s="4" t="s">
        <v>56</v>
      </c>
      <c r="C131" s="4" t="s">
        <v>57</v>
      </c>
      <c r="D131" s="4" t="s">
        <v>58</v>
      </c>
      <c r="E131" s="4" t="s">
        <v>59</v>
      </c>
      <c r="F131" s="4" t="s">
        <v>60</v>
      </c>
      <c r="G131" s="4" t="n">
        <v>2074</v>
      </c>
      <c r="H131" s="4" t="n">
        <v>2.46060099969527</v>
      </c>
      <c r="I131" s="4" t="n">
        <v>0.549560312093058</v>
      </c>
    </row>
    <row r="132" customFormat="false" ht="15" hidden="false" customHeight="false" outlineLevel="0" collapsed="false">
      <c r="A132" s="4" t="n">
        <v>2018</v>
      </c>
      <c r="B132" s="4" t="s">
        <v>56</v>
      </c>
      <c r="C132" s="4" t="s">
        <v>57</v>
      </c>
      <c r="D132" s="4" t="s">
        <v>58</v>
      </c>
      <c r="E132" s="4" t="s">
        <v>59</v>
      </c>
      <c r="F132" s="4" t="s">
        <v>60</v>
      </c>
      <c r="G132" s="4" t="n">
        <v>2074</v>
      </c>
      <c r="H132" s="4" t="n">
        <v>2.47115759651392</v>
      </c>
      <c r="I132" s="4" t="n">
        <v>0.540635775701269</v>
      </c>
    </row>
    <row r="133" customFormat="false" ht="15" hidden="false" customHeight="false" outlineLevel="0" collapsed="false">
      <c r="A133" s="4" t="n">
        <v>2018</v>
      </c>
      <c r="B133" s="4" t="s">
        <v>56</v>
      </c>
      <c r="C133" s="4" t="s">
        <v>57</v>
      </c>
      <c r="D133" s="4" t="s">
        <v>58</v>
      </c>
      <c r="E133" s="4" t="s">
        <v>59</v>
      </c>
      <c r="F133" s="4" t="s">
        <v>60</v>
      </c>
      <c r="G133" s="4" t="n">
        <v>2074</v>
      </c>
      <c r="H133" s="4" t="n">
        <v>2.48336799414751</v>
      </c>
      <c r="I133" s="4" t="n">
        <v>0.531803567234774</v>
      </c>
    </row>
    <row r="134" customFormat="false" ht="15" hidden="false" customHeight="false" outlineLevel="0" collapsed="false">
      <c r="A134" s="4" t="n">
        <v>2018</v>
      </c>
      <c r="B134" s="4" t="s">
        <v>56</v>
      </c>
      <c r="C134" s="4" t="s">
        <v>57</v>
      </c>
      <c r="D134" s="4" t="s">
        <v>58</v>
      </c>
      <c r="E134" s="4" t="s">
        <v>59</v>
      </c>
      <c r="F134" s="4" t="s">
        <v>60</v>
      </c>
      <c r="G134" s="4" t="n">
        <v>2074</v>
      </c>
      <c r="H134" s="4" t="n">
        <v>2.49614583361759</v>
      </c>
      <c r="I134" s="4" t="n">
        <v>0.523346180361774</v>
      </c>
    </row>
    <row r="135" customFormat="false" ht="15" hidden="false" customHeight="false" outlineLevel="0" collapsed="false">
      <c r="A135" s="4" t="n">
        <v>2018</v>
      </c>
      <c r="B135" s="4" t="s">
        <v>56</v>
      </c>
      <c r="C135" s="4" t="s">
        <v>57</v>
      </c>
      <c r="D135" s="4" t="s">
        <v>58</v>
      </c>
      <c r="E135" s="4" t="s">
        <v>59</v>
      </c>
      <c r="F135" s="4" t="s">
        <v>60</v>
      </c>
      <c r="G135" s="4" t="n">
        <v>2074</v>
      </c>
      <c r="H135" s="4" t="n">
        <v>2.50981147693833</v>
      </c>
      <c r="I135" s="4" t="n">
        <v>0.514423579878095</v>
      </c>
    </row>
    <row r="136" customFormat="false" ht="15" hidden="false" customHeight="false" outlineLevel="0" collapsed="false">
      <c r="A136" s="4" t="n">
        <v>2018</v>
      </c>
      <c r="B136" s="4" t="s">
        <v>56</v>
      </c>
      <c r="C136" s="4" t="s">
        <v>57</v>
      </c>
      <c r="D136" s="4" t="s">
        <v>58</v>
      </c>
      <c r="E136" s="4" t="s">
        <v>59</v>
      </c>
      <c r="F136" s="4" t="s">
        <v>60</v>
      </c>
      <c r="G136" s="4" t="n">
        <v>2074</v>
      </c>
      <c r="H136" s="4" t="n">
        <v>2.52338271166963</v>
      </c>
      <c r="I136" s="4" t="n">
        <v>0.505834600892215</v>
      </c>
    </row>
    <row r="137" customFormat="false" ht="15" hidden="false" customHeight="false" outlineLevel="0" collapsed="false">
      <c r="A137" s="4" t="n">
        <v>2018</v>
      </c>
      <c r="B137" s="4" t="s">
        <v>56</v>
      </c>
      <c r="C137" s="4" t="s">
        <v>57</v>
      </c>
      <c r="D137" s="4" t="s">
        <v>58</v>
      </c>
      <c r="E137" s="4" t="s">
        <v>59</v>
      </c>
      <c r="F137" s="4" t="s">
        <v>60</v>
      </c>
      <c r="G137" s="4" t="n">
        <v>2074</v>
      </c>
      <c r="H137" s="4" t="n">
        <v>2.53604204525297</v>
      </c>
      <c r="I137" s="4" t="n">
        <v>0.497484383906694</v>
      </c>
    </row>
    <row r="138" customFormat="false" ht="15" hidden="false" customHeight="false" outlineLevel="0" collapsed="false">
      <c r="A138" s="4" t="n">
        <v>2018</v>
      </c>
      <c r="B138" s="4" t="s">
        <v>56</v>
      </c>
      <c r="C138" s="4" t="s">
        <v>57</v>
      </c>
      <c r="D138" s="4" t="s">
        <v>58</v>
      </c>
      <c r="E138" s="4" t="s">
        <v>59</v>
      </c>
      <c r="F138" s="4" t="s">
        <v>60</v>
      </c>
      <c r="G138" s="4" t="n">
        <v>2074</v>
      </c>
      <c r="H138" s="4" t="n">
        <v>2.55052518113223</v>
      </c>
      <c r="I138" s="4" t="n">
        <v>0.488816355339614</v>
      </c>
    </row>
    <row r="139" customFormat="false" ht="15" hidden="false" customHeight="false" outlineLevel="0" collapsed="false">
      <c r="A139" s="4" t="n">
        <v>2018</v>
      </c>
      <c r="B139" s="4" t="s">
        <v>56</v>
      </c>
      <c r="C139" s="4" t="s">
        <v>57</v>
      </c>
      <c r="D139" s="4" t="s">
        <v>58</v>
      </c>
      <c r="E139" s="4" t="s">
        <v>59</v>
      </c>
      <c r="F139" s="4" t="s">
        <v>60</v>
      </c>
      <c r="G139" s="4" t="n">
        <v>2074</v>
      </c>
      <c r="H139" s="4" t="n">
        <v>2.5625622762852</v>
      </c>
      <c r="I139" s="4" t="n">
        <v>0.480777496908615</v>
      </c>
    </row>
    <row r="140" customFormat="false" ht="15" hidden="false" customHeight="false" outlineLevel="0" collapsed="false">
      <c r="A140" s="4" t="n">
        <v>2018</v>
      </c>
      <c r="B140" s="4" t="s">
        <v>56</v>
      </c>
      <c r="C140" s="4" t="s">
        <v>57</v>
      </c>
      <c r="D140" s="4" t="s">
        <v>58</v>
      </c>
      <c r="E140" s="4" t="s">
        <v>59</v>
      </c>
      <c r="F140" s="4" t="s">
        <v>60</v>
      </c>
      <c r="G140" s="4" t="n">
        <v>2074</v>
      </c>
      <c r="H140" s="4" t="n">
        <v>2.5742775239742</v>
      </c>
      <c r="I140" s="4" t="n">
        <v>0.471959435462931</v>
      </c>
    </row>
    <row r="141" customFormat="false" ht="15" hidden="false" customHeight="false" outlineLevel="0" collapsed="false">
      <c r="A141" s="4" t="n">
        <v>2018</v>
      </c>
      <c r="B141" s="4" t="s">
        <v>56</v>
      </c>
      <c r="C141" s="4" t="s">
        <v>57</v>
      </c>
      <c r="D141" s="4" t="s">
        <v>58</v>
      </c>
      <c r="E141" s="4" t="s">
        <v>59</v>
      </c>
      <c r="F141" s="4" t="s">
        <v>60</v>
      </c>
      <c r="G141" s="4" t="n">
        <v>2074</v>
      </c>
      <c r="H141" s="4" t="n">
        <v>2.58876065985345</v>
      </c>
      <c r="I141" s="4" t="n">
        <v>0.463541865007714</v>
      </c>
    </row>
    <row r="142" customFormat="false" ht="15" hidden="false" customHeight="false" outlineLevel="0" collapsed="false">
      <c r="A142" s="4" t="n">
        <v>2018</v>
      </c>
      <c r="B142" s="4" t="s">
        <v>56</v>
      </c>
      <c r="C142" s="4" t="s">
        <v>57</v>
      </c>
      <c r="D142" s="4" t="s">
        <v>58</v>
      </c>
      <c r="E142" s="4" t="s">
        <v>59</v>
      </c>
      <c r="F142" s="4" t="s">
        <v>60</v>
      </c>
      <c r="G142" s="4" t="n">
        <v>2074</v>
      </c>
      <c r="H142" s="4" t="n">
        <v>2.60079775500643</v>
      </c>
      <c r="I142" s="4" t="n">
        <v>0.455862359519823</v>
      </c>
    </row>
    <row r="143" customFormat="false" ht="15" hidden="false" customHeight="false" outlineLevel="0" collapsed="false">
      <c r="A143" s="4" t="n">
        <v>2018</v>
      </c>
      <c r="B143" s="4" t="s">
        <v>56</v>
      </c>
      <c r="C143" s="4" t="s">
        <v>57</v>
      </c>
      <c r="D143" s="4" t="s">
        <v>58</v>
      </c>
      <c r="E143" s="4" t="s">
        <v>59</v>
      </c>
      <c r="F143" s="4" t="s">
        <v>60</v>
      </c>
      <c r="G143" s="4" t="n">
        <v>2074</v>
      </c>
      <c r="H143" s="4" t="n">
        <v>2.61354291458017</v>
      </c>
      <c r="I143" s="4" t="n">
        <v>0.447876738561876</v>
      </c>
    </row>
    <row r="144" customFormat="false" ht="15" hidden="false" customHeight="false" outlineLevel="0" collapsed="false">
      <c r="A144" s="4" t="n">
        <v>2018</v>
      </c>
      <c r="B144" s="4" t="s">
        <v>56</v>
      </c>
      <c r="C144" s="4" t="s">
        <v>57</v>
      </c>
      <c r="D144" s="4" t="s">
        <v>58</v>
      </c>
      <c r="E144" s="4" t="s">
        <v>59</v>
      </c>
      <c r="F144" s="4" t="s">
        <v>60</v>
      </c>
      <c r="G144" s="4" t="n">
        <v>2074</v>
      </c>
      <c r="H144" s="4" t="n">
        <v>2.62628807415392</v>
      </c>
      <c r="I144" s="4" t="n">
        <v>0.43989111760393</v>
      </c>
    </row>
    <row r="145" customFormat="false" ht="15" hidden="false" customHeight="false" outlineLevel="0" collapsed="false">
      <c r="A145" s="4" t="n">
        <v>2018</v>
      </c>
      <c r="B145" s="4" t="s">
        <v>56</v>
      </c>
      <c r="C145" s="4" t="s">
        <v>57</v>
      </c>
      <c r="D145" s="4" t="s">
        <v>58</v>
      </c>
      <c r="E145" s="4" t="s">
        <v>59</v>
      </c>
      <c r="F145" s="4" t="s">
        <v>60</v>
      </c>
      <c r="G145" s="4" t="n">
        <v>2074</v>
      </c>
      <c r="H145" s="4" t="n">
        <v>2.63903323372766</v>
      </c>
      <c r="I145" s="4" t="n">
        <v>0.431799021699878</v>
      </c>
    </row>
    <row r="146" customFormat="false" ht="15" hidden="false" customHeight="false" outlineLevel="0" collapsed="false">
      <c r="A146" s="4" t="n">
        <v>2018</v>
      </c>
      <c r="B146" s="4" t="s">
        <v>56</v>
      </c>
      <c r="C146" s="4" t="s">
        <v>57</v>
      </c>
      <c r="D146" s="4" t="s">
        <v>58</v>
      </c>
      <c r="E146" s="4" t="s">
        <v>59</v>
      </c>
      <c r="F146" s="4" t="s">
        <v>60</v>
      </c>
      <c r="G146" s="4" t="n">
        <v>2074</v>
      </c>
      <c r="H146" s="4" t="n">
        <v>2.6517783933014</v>
      </c>
      <c r="I146" s="4" t="n">
        <v>0.423671434147124</v>
      </c>
    </row>
    <row r="147" customFormat="false" ht="15" hidden="false" customHeight="false" outlineLevel="0" collapsed="false">
      <c r="A147" s="4" t="n">
        <v>2018</v>
      </c>
      <c r="B147" s="4" t="s">
        <v>56</v>
      </c>
      <c r="C147" s="4" t="s">
        <v>57</v>
      </c>
      <c r="D147" s="4" t="s">
        <v>58</v>
      </c>
      <c r="E147" s="4" t="s">
        <v>59</v>
      </c>
      <c r="F147" s="4" t="s">
        <v>60</v>
      </c>
      <c r="G147" s="4" t="n">
        <v>2074</v>
      </c>
      <c r="H147" s="4" t="n">
        <v>2.66452355287514</v>
      </c>
      <c r="I147" s="4" t="n">
        <v>0.415401879999562</v>
      </c>
    </row>
    <row r="148" customFormat="false" ht="15" hidden="false" customHeight="false" outlineLevel="0" collapsed="false">
      <c r="A148" s="4" t="n">
        <v>2018</v>
      </c>
      <c r="B148" s="4" t="s">
        <v>56</v>
      </c>
      <c r="C148" s="4" t="s">
        <v>57</v>
      </c>
      <c r="D148" s="4" t="s">
        <v>58</v>
      </c>
      <c r="E148" s="4" t="s">
        <v>59</v>
      </c>
      <c r="F148" s="4" t="s">
        <v>60</v>
      </c>
      <c r="G148" s="4" t="n">
        <v>2074</v>
      </c>
      <c r="H148" s="4" t="n">
        <v>2.67726871244889</v>
      </c>
      <c r="I148" s="4" t="n">
        <v>0.407096834203298</v>
      </c>
    </row>
    <row r="149" customFormat="false" ht="15" hidden="false" customHeight="false" outlineLevel="0" collapsed="false">
      <c r="A149" s="4" t="n">
        <v>2018</v>
      </c>
      <c r="B149" s="4" t="s">
        <v>56</v>
      </c>
      <c r="C149" s="4" t="s">
        <v>57</v>
      </c>
      <c r="D149" s="4" t="s">
        <v>58</v>
      </c>
      <c r="E149" s="4" t="s">
        <v>59</v>
      </c>
      <c r="F149" s="4" t="s">
        <v>60</v>
      </c>
      <c r="G149" s="4" t="n">
        <v>2074</v>
      </c>
      <c r="H149" s="4" t="n">
        <v>2.69001387202263</v>
      </c>
      <c r="I149" s="4" t="n">
        <v>0.398791788407034</v>
      </c>
    </row>
    <row r="150" customFormat="false" ht="15" hidden="false" customHeight="false" outlineLevel="0" collapsed="false">
      <c r="A150" s="4" t="n">
        <v>2018</v>
      </c>
      <c r="B150" s="4" t="s">
        <v>56</v>
      </c>
      <c r="C150" s="4" t="s">
        <v>57</v>
      </c>
      <c r="D150" s="4" t="s">
        <v>58</v>
      </c>
      <c r="E150" s="4" t="s">
        <v>59</v>
      </c>
      <c r="F150" s="4" t="s">
        <v>60</v>
      </c>
      <c r="G150" s="4" t="n">
        <v>2074</v>
      </c>
      <c r="H150" s="4" t="n">
        <v>2.70275903159637</v>
      </c>
      <c r="I150" s="4" t="n">
        <v>0.39048674261077</v>
      </c>
    </row>
    <row r="151" customFormat="false" ht="15" hidden="false" customHeight="false" outlineLevel="0" collapsed="false">
      <c r="A151" s="4" t="n">
        <v>2018</v>
      </c>
      <c r="B151" s="4" t="s">
        <v>56</v>
      </c>
      <c r="C151" s="4" t="s">
        <v>57</v>
      </c>
      <c r="D151" s="4" t="s">
        <v>58</v>
      </c>
      <c r="E151" s="4" t="s">
        <v>59</v>
      </c>
      <c r="F151" s="4" t="s">
        <v>60</v>
      </c>
      <c r="G151" s="4" t="n">
        <v>2074</v>
      </c>
      <c r="H151" s="4" t="n">
        <v>2.71550419117011</v>
      </c>
      <c r="I151" s="4" t="n">
        <v>0.382359155058015</v>
      </c>
    </row>
    <row r="152" customFormat="false" ht="15" hidden="false" customHeight="false" outlineLevel="0" collapsed="false">
      <c r="A152" s="4" t="n">
        <v>2018</v>
      </c>
      <c r="B152" s="4" t="s">
        <v>56</v>
      </c>
      <c r="C152" s="4" t="s">
        <v>57</v>
      </c>
      <c r="D152" s="4" t="s">
        <v>58</v>
      </c>
      <c r="E152" s="4" t="s">
        <v>59</v>
      </c>
      <c r="F152" s="4" t="s">
        <v>60</v>
      </c>
      <c r="G152" s="4" t="n">
        <v>2074</v>
      </c>
      <c r="H152" s="4" t="n">
        <v>2.72824935074385</v>
      </c>
      <c r="I152" s="4" t="n">
        <v>0.374444517397473</v>
      </c>
    </row>
    <row r="153" customFormat="false" ht="15" hidden="false" customHeight="false" outlineLevel="0" collapsed="false">
      <c r="A153" s="4" t="n">
        <v>2018</v>
      </c>
      <c r="B153" s="4" t="s">
        <v>56</v>
      </c>
      <c r="C153" s="4" t="s">
        <v>57</v>
      </c>
      <c r="D153" s="4" t="s">
        <v>58</v>
      </c>
      <c r="E153" s="4" t="s">
        <v>59</v>
      </c>
      <c r="F153" s="4" t="s">
        <v>60</v>
      </c>
      <c r="G153" s="4" t="n">
        <v>2074</v>
      </c>
      <c r="H153" s="4" t="n">
        <v>2.7409945103176</v>
      </c>
      <c r="I153" s="4" t="n">
        <v>0.366742829629143</v>
      </c>
    </row>
    <row r="154" customFormat="false" ht="15" hidden="false" customHeight="false" outlineLevel="0" collapsed="false">
      <c r="A154" s="4" t="n">
        <v>2018</v>
      </c>
      <c r="B154" s="4" t="s">
        <v>56</v>
      </c>
      <c r="C154" s="4" t="s">
        <v>57</v>
      </c>
      <c r="D154" s="4" t="s">
        <v>58</v>
      </c>
      <c r="E154" s="4" t="s">
        <v>59</v>
      </c>
      <c r="F154" s="4" t="s">
        <v>60</v>
      </c>
      <c r="G154" s="4" t="n">
        <v>2074</v>
      </c>
      <c r="H154" s="4" t="n">
        <v>2.75373966989134</v>
      </c>
      <c r="I154" s="4" t="n">
        <v>0.359076633509515</v>
      </c>
    </row>
    <row r="155" customFormat="false" ht="15" hidden="false" customHeight="false" outlineLevel="0" collapsed="false">
      <c r="A155" s="4" t="n">
        <v>2018</v>
      </c>
      <c r="B155" s="4" t="s">
        <v>56</v>
      </c>
      <c r="C155" s="4" t="s">
        <v>57</v>
      </c>
      <c r="D155" s="4" t="s">
        <v>58</v>
      </c>
      <c r="E155" s="4" t="s">
        <v>59</v>
      </c>
      <c r="F155" s="4" t="s">
        <v>60</v>
      </c>
      <c r="G155" s="4" t="n">
        <v>2074</v>
      </c>
      <c r="H155" s="4" t="n">
        <v>2.76648482946508</v>
      </c>
      <c r="I155" s="4" t="n">
        <v>0.351410437389886</v>
      </c>
    </row>
    <row r="156" customFormat="false" ht="15" hidden="false" customHeight="false" outlineLevel="0" collapsed="false">
      <c r="A156" s="4" t="n">
        <v>2018</v>
      </c>
      <c r="B156" s="4" t="s">
        <v>56</v>
      </c>
      <c r="C156" s="4" t="s">
        <v>57</v>
      </c>
      <c r="D156" s="4" t="s">
        <v>58</v>
      </c>
      <c r="E156" s="4" t="s">
        <v>59</v>
      </c>
      <c r="F156" s="4" t="s">
        <v>60</v>
      </c>
      <c r="G156" s="4" t="n">
        <v>2074</v>
      </c>
      <c r="H156" s="4" t="n">
        <v>2.77922998903882</v>
      </c>
      <c r="I156" s="4" t="n">
        <v>0.343744241270258</v>
      </c>
    </row>
    <row r="157" customFormat="false" ht="15" hidden="false" customHeight="false" outlineLevel="0" collapsed="false">
      <c r="A157" s="4" t="n">
        <v>2018</v>
      </c>
      <c r="B157" s="4" t="s">
        <v>56</v>
      </c>
      <c r="C157" s="4" t="s">
        <v>57</v>
      </c>
      <c r="D157" s="4" t="s">
        <v>58</v>
      </c>
      <c r="E157" s="4" t="s">
        <v>59</v>
      </c>
      <c r="F157" s="4" t="s">
        <v>60</v>
      </c>
      <c r="G157" s="4" t="n">
        <v>2074</v>
      </c>
      <c r="H157" s="4" t="n">
        <v>2.79197514861257</v>
      </c>
      <c r="I157" s="4" t="n">
        <v>0.336078045150629</v>
      </c>
    </row>
    <row r="158" customFormat="false" ht="15" hidden="false" customHeight="false" outlineLevel="0" collapsed="false">
      <c r="A158" s="4" t="n">
        <v>2018</v>
      </c>
      <c r="B158" s="4" t="s">
        <v>56</v>
      </c>
      <c r="C158" s="4" t="s">
        <v>57</v>
      </c>
      <c r="D158" s="4" t="s">
        <v>58</v>
      </c>
      <c r="E158" s="4" t="s">
        <v>59</v>
      </c>
      <c r="F158" s="4" t="s">
        <v>60</v>
      </c>
      <c r="G158" s="4" t="n">
        <v>2074</v>
      </c>
      <c r="H158" s="4" t="n">
        <v>2.80472030818631</v>
      </c>
      <c r="I158" s="4" t="n">
        <v>0.328411849031001</v>
      </c>
    </row>
    <row r="159" customFormat="false" ht="15" hidden="false" customHeight="false" outlineLevel="0" collapsed="false">
      <c r="A159" s="4" t="n">
        <v>2018</v>
      </c>
      <c r="B159" s="4" t="s">
        <v>56</v>
      </c>
      <c r="C159" s="4" t="s">
        <v>57</v>
      </c>
      <c r="D159" s="4" t="s">
        <v>58</v>
      </c>
      <c r="E159" s="4" t="s">
        <v>59</v>
      </c>
      <c r="F159" s="4" t="s">
        <v>60</v>
      </c>
      <c r="G159" s="4" t="n">
        <v>2074</v>
      </c>
      <c r="H159" s="4" t="n">
        <v>2.81746546776005</v>
      </c>
      <c r="I159" s="4" t="n">
        <v>0.320745652911373</v>
      </c>
    </row>
    <row r="160" customFormat="false" ht="15" hidden="false" customHeight="false" outlineLevel="0" collapsed="false">
      <c r="A160" s="4" t="n">
        <v>2018</v>
      </c>
      <c r="B160" s="4" t="s">
        <v>56</v>
      </c>
      <c r="C160" s="4" t="s">
        <v>57</v>
      </c>
      <c r="D160" s="4" t="s">
        <v>58</v>
      </c>
      <c r="E160" s="4" t="s">
        <v>59</v>
      </c>
      <c r="F160" s="4" t="s">
        <v>60</v>
      </c>
      <c r="G160" s="4" t="n">
        <v>2074</v>
      </c>
      <c r="H160" s="4" t="n">
        <v>2.83021062733379</v>
      </c>
      <c r="I160" s="4" t="n">
        <v>0.313150440089148</v>
      </c>
    </row>
    <row r="161" customFormat="false" ht="15" hidden="false" customHeight="false" outlineLevel="0" collapsed="false">
      <c r="A161" s="4" t="n">
        <v>2018</v>
      </c>
      <c r="B161" s="4" t="s">
        <v>56</v>
      </c>
      <c r="C161" s="4" t="s">
        <v>57</v>
      </c>
      <c r="D161" s="4" t="s">
        <v>58</v>
      </c>
      <c r="E161" s="4" t="s">
        <v>59</v>
      </c>
      <c r="F161" s="4" t="s">
        <v>60</v>
      </c>
      <c r="G161" s="4" t="n">
        <v>2074</v>
      </c>
      <c r="H161" s="4" t="n">
        <v>2.84295578690754</v>
      </c>
      <c r="I161" s="4" t="n">
        <v>0.305910143753944</v>
      </c>
    </row>
    <row r="162" customFormat="false" ht="15" hidden="false" customHeight="false" outlineLevel="0" collapsed="false">
      <c r="A162" s="4" t="n">
        <v>2018</v>
      </c>
      <c r="B162" s="4" t="s">
        <v>56</v>
      </c>
      <c r="C162" s="4" t="s">
        <v>57</v>
      </c>
      <c r="D162" s="4" t="s">
        <v>58</v>
      </c>
      <c r="E162" s="4" t="s">
        <v>59</v>
      </c>
      <c r="F162" s="4" t="s">
        <v>60</v>
      </c>
      <c r="G162" s="4" t="n">
        <v>2074</v>
      </c>
      <c r="H162" s="4" t="n">
        <v>2.85814698720755</v>
      </c>
      <c r="I162" s="4" t="n">
        <v>0.298105207553026</v>
      </c>
    </row>
    <row r="163" customFormat="false" ht="15" hidden="false" customHeight="false" outlineLevel="0" collapsed="false">
      <c r="A163" s="4" t="n">
        <v>2018</v>
      </c>
      <c r="B163" s="4" t="s">
        <v>56</v>
      </c>
      <c r="C163" s="4" t="s">
        <v>57</v>
      </c>
      <c r="D163" s="4" t="s">
        <v>58</v>
      </c>
      <c r="E163" s="4" t="s">
        <v>59</v>
      </c>
      <c r="F163" s="4" t="s">
        <v>60</v>
      </c>
      <c r="G163" s="4" t="n">
        <v>2074</v>
      </c>
      <c r="H163" s="4" t="n">
        <v>2.87127836373807</v>
      </c>
      <c r="I163" s="4" t="n">
        <v>0.290542259865985</v>
      </c>
    </row>
    <row r="164" customFormat="false" ht="15" hidden="false" customHeight="false" outlineLevel="0" collapsed="false">
      <c r="A164" s="4" t="n">
        <v>2018</v>
      </c>
      <c r="B164" s="4" t="s">
        <v>56</v>
      </c>
      <c r="C164" s="4" t="s">
        <v>57</v>
      </c>
      <c r="D164" s="4" t="s">
        <v>58</v>
      </c>
      <c r="E164" s="4" t="s">
        <v>59</v>
      </c>
      <c r="F164" s="4" t="s">
        <v>60</v>
      </c>
      <c r="G164" s="4" t="n">
        <v>2074</v>
      </c>
      <c r="H164" s="4" t="n">
        <v>2.88402352331182</v>
      </c>
      <c r="I164" s="4" t="n">
        <v>0.283763354963906</v>
      </c>
    </row>
    <row r="165" customFormat="false" ht="15" hidden="false" customHeight="false" outlineLevel="0" collapsed="false">
      <c r="A165" s="4" t="n">
        <v>2018</v>
      </c>
      <c r="B165" s="4" t="s">
        <v>56</v>
      </c>
      <c r="C165" s="4" t="s">
        <v>57</v>
      </c>
      <c r="D165" s="4" t="s">
        <v>58</v>
      </c>
      <c r="E165" s="4" t="s">
        <v>59</v>
      </c>
      <c r="F165" s="4" t="s">
        <v>60</v>
      </c>
      <c r="G165" s="4" t="n">
        <v>2074</v>
      </c>
      <c r="H165" s="4" t="n">
        <v>2.89676868288556</v>
      </c>
      <c r="I165" s="4" t="n">
        <v>0.276913466764423</v>
      </c>
    </row>
    <row r="166" customFormat="false" ht="15" hidden="false" customHeight="false" outlineLevel="0" collapsed="false">
      <c r="A166" s="4" t="n">
        <v>2018</v>
      </c>
      <c r="B166" s="4" t="s">
        <v>56</v>
      </c>
      <c r="C166" s="4" t="s">
        <v>57</v>
      </c>
      <c r="D166" s="4" t="s">
        <v>58</v>
      </c>
      <c r="E166" s="4" t="s">
        <v>59</v>
      </c>
      <c r="F166" s="4" t="s">
        <v>60</v>
      </c>
      <c r="G166" s="4" t="n">
        <v>2074</v>
      </c>
      <c r="H166" s="4" t="n">
        <v>2.9095138424593</v>
      </c>
      <c r="I166" s="4" t="n">
        <v>0.270099070213643</v>
      </c>
    </row>
    <row r="167" customFormat="false" ht="15" hidden="false" customHeight="false" outlineLevel="0" collapsed="false">
      <c r="A167" s="4" t="n">
        <v>2018</v>
      </c>
      <c r="B167" s="4" t="s">
        <v>56</v>
      </c>
      <c r="C167" s="4" t="s">
        <v>57</v>
      </c>
      <c r="D167" s="4" t="s">
        <v>58</v>
      </c>
      <c r="E167" s="4" t="s">
        <v>59</v>
      </c>
      <c r="F167" s="4" t="s">
        <v>60</v>
      </c>
      <c r="G167" s="4" t="n">
        <v>2074</v>
      </c>
      <c r="H167" s="4" t="n">
        <v>2.92225900203304</v>
      </c>
      <c r="I167" s="4" t="n">
        <v>0.263355656960266</v>
      </c>
    </row>
    <row r="168" customFormat="false" ht="15" hidden="false" customHeight="false" outlineLevel="0" collapsed="false">
      <c r="A168" s="4" t="n">
        <v>2018</v>
      </c>
      <c r="B168" s="4" t="s">
        <v>56</v>
      </c>
      <c r="C168" s="4" t="s">
        <v>57</v>
      </c>
      <c r="D168" s="4" t="s">
        <v>58</v>
      </c>
      <c r="E168" s="4" t="s">
        <v>59</v>
      </c>
      <c r="F168" s="4" t="s">
        <v>60</v>
      </c>
      <c r="G168" s="4" t="n">
        <v>2074</v>
      </c>
      <c r="H168" s="4" t="n">
        <v>2.93500416160678</v>
      </c>
      <c r="I168" s="4" t="n">
        <v>0.256541260409485</v>
      </c>
    </row>
    <row r="169" customFormat="false" ht="15" hidden="false" customHeight="false" outlineLevel="0" collapsed="false">
      <c r="A169" s="4" t="n">
        <v>2018</v>
      </c>
      <c r="B169" s="4" t="s">
        <v>56</v>
      </c>
      <c r="C169" s="4" t="s">
        <v>57</v>
      </c>
      <c r="D169" s="4" t="s">
        <v>58</v>
      </c>
      <c r="E169" s="4" t="s">
        <v>59</v>
      </c>
      <c r="F169" s="4" t="s">
        <v>60</v>
      </c>
      <c r="G169" s="4" t="n">
        <v>2074</v>
      </c>
      <c r="H169" s="4" t="n">
        <v>2.94732448252807</v>
      </c>
      <c r="I169" s="4" t="n">
        <v>0.249407439020386</v>
      </c>
    </row>
    <row r="170" customFormat="false" ht="15" hidden="false" customHeight="false" outlineLevel="0" collapsed="false">
      <c r="A170" s="4" t="n">
        <v>2018</v>
      </c>
      <c r="B170" s="4" t="s">
        <v>56</v>
      </c>
      <c r="C170" s="4" t="s">
        <v>57</v>
      </c>
      <c r="D170" s="4" t="s">
        <v>58</v>
      </c>
      <c r="E170" s="4" t="s">
        <v>59</v>
      </c>
      <c r="F170" s="4" t="s">
        <v>60</v>
      </c>
      <c r="G170" s="4" t="n">
        <v>2074</v>
      </c>
      <c r="H170" s="4" t="n">
        <v>2.96403480285809</v>
      </c>
      <c r="I170" s="4" t="n">
        <v>0.241102393224122</v>
      </c>
    </row>
    <row r="171" customFormat="false" ht="15" hidden="false" customHeight="false" outlineLevel="0" collapsed="false">
      <c r="A171" s="4" t="n">
        <v>2018</v>
      </c>
      <c r="B171" s="4" t="s">
        <v>56</v>
      </c>
      <c r="C171" s="4" t="s">
        <v>57</v>
      </c>
      <c r="D171" s="4" t="s">
        <v>58</v>
      </c>
      <c r="E171" s="4" t="s">
        <v>59</v>
      </c>
      <c r="F171" s="4" t="s">
        <v>60</v>
      </c>
      <c r="G171" s="4" t="n">
        <v>2074</v>
      </c>
      <c r="H171" s="4" t="n">
        <v>2.98135019642039</v>
      </c>
      <c r="I171" s="4" t="n">
        <v>0.232942540536184</v>
      </c>
    </row>
    <row r="172" customFormat="false" ht="15" hidden="false" customHeight="false" outlineLevel="0" collapsed="false">
      <c r="A172" s="4" t="n">
        <v>2018</v>
      </c>
      <c r="B172" s="4" t="s">
        <v>56</v>
      </c>
      <c r="C172" s="4" t="s">
        <v>57</v>
      </c>
      <c r="D172" s="4" t="s">
        <v>58</v>
      </c>
      <c r="E172" s="4" t="s">
        <v>59</v>
      </c>
      <c r="F172" s="4" t="s">
        <v>60</v>
      </c>
      <c r="G172" s="4" t="n">
        <v>2074</v>
      </c>
      <c r="H172" s="4" t="n">
        <v>2.99405673429846</v>
      </c>
      <c r="I172" s="4" t="n">
        <v>0.225833885952529</v>
      </c>
    </row>
    <row r="173" customFormat="false" ht="15" hidden="false" customHeight="false" outlineLevel="0" collapsed="false">
      <c r="A173" s="4" t="n">
        <v>2018</v>
      </c>
      <c r="B173" s="4" t="s">
        <v>56</v>
      </c>
      <c r="C173" s="4" t="s">
        <v>57</v>
      </c>
      <c r="D173" s="4" t="s">
        <v>58</v>
      </c>
      <c r="E173" s="4" t="s">
        <v>59</v>
      </c>
      <c r="F173" s="4" t="s">
        <v>60</v>
      </c>
      <c r="G173" s="4" t="n">
        <v>2074</v>
      </c>
      <c r="H173" s="4" t="n">
        <v>3.01076705462848</v>
      </c>
      <c r="I173" s="4" t="n">
        <v>0.218503085913134</v>
      </c>
    </row>
    <row r="174" customFormat="false" ht="15" hidden="false" customHeight="false" outlineLevel="0" collapsed="false">
      <c r="A174" s="4" t="n">
        <v>2018</v>
      </c>
      <c r="B174" s="4" t="s">
        <v>56</v>
      </c>
      <c r="C174" s="4" t="s">
        <v>57</v>
      </c>
      <c r="D174" s="4" t="s">
        <v>58</v>
      </c>
      <c r="E174" s="4" t="s">
        <v>59</v>
      </c>
      <c r="F174" s="4" t="s">
        <v>60</v>
      </c>
      <c r="G174" s="4" t="n">
        <v>2074</v>
      </c>
      <c r="H174" s="4" t="n">
        <v>3.0277606007268</v>
      </c>
      <c r="I174" s="4" t="n">
        <v>0.210490846218662</v>
      </c>
    </row>
    <row r="175" customFormat="false" ht="15" hidden="false" customHeight="false" outlineLevel="0" collapsed="false">
      <c r="A175" s="4" t="n">
        <v>2018</v>
      </c>
      <c r="B175" s="4" t="s">
        <v>56</v>
      </c>
      <c r="C175" s="4" t="s">
        <v>57</v>
      </c>
      <c r="D175" s="4" t="s">
        <v>58</v>
      </c>
      <c r="E175" s="4" t="s">
        <v>59</v>
      </c>
      <c r="F175" s="4" t="s">
        <v>60</v>
      </c>
      <c r="G175" s="4" t="n">
        <v>2074</v>
      </c>
      <c r="H175" s="4" t="n">
        <v>3.04475414682512</v>
      </c>
      <c r="I175" s="4" t="n">
        <v>0.202585081470295</v>
      </c>
    </row>
    <row r="176" customFormat="false" ht="15" hidden="false" customHeight="false" outlineLevel="0" collapsed="false">
      <c r="A176" s="4" t="n">
        <v>2018</v>
      </c>
      <c r="B176" s="4" t="s">
        <v>56</v>
      </c>
      <c r="C176" s="4" t="s">
        <v>57</v>
      </c>
      <c r="D176" s="4" t="s">
        <v>58</v>
      </c>
      <c r="E176" s="4" t="s">
        <v>59</v>
      </c>
      <c r="F176" s="4" t="s">
        <v>60</v>
      </c>
      <c r="G176" s="4" t="n">
        <v>2074</v>
      </c>
      <c r="H176" s="4" t="n">
        <v>3.0634361542345</v>
      </c>
      <c r="I176" s="4" t="n">
        <v>0.194471281057998</v>
      </c>
    </row>
    <row r="177" customFormat="false" ht="15" hidden="false" customHeight="false" outlineLevel="0" collapsed="false">
      <c r="A177" s="4" t="n">
        <v>2018</v>
      </c>
      <c r="B177" s="4" t="s">
        <v>56</v>
      </c>
      <c r="C177" s="4" t="s">
        <v>57</v>
      </c>
      <c r="D177" s="4" t="s">
        <v>58</v>
      </c>
      <c r="E177" s="4" t="s">
        <v>59</v>
      </c>
      <c r="F177" s="4" t="s">
        <v>60</v>
      </c>
      <c r="G177" s="4" t="n">
        <v>2074</v>
      </c>
      <c r="H177" s="4" t="n">
        <v>3.08157349670482</v>
      </c>
      <c r="I177" s="4" t="n">
        <v>0.186800170710088</v>
      </c>
    </row>
    <row r="178" customFormat="false" ht="15" hidden="false" customHeight="false" outlineLevel="0" collapsed="false">
      <c r="A178" s="4" t="n">
        <v>2018</v>
      </c>
      <c r="B178" s="4" t="s">
        <v>56</v>
      </c>
      <c r="C178" s="4" t="s">
        <v>57</v>
      </c>
      <c r="D178" s="4" t="s">
        <v>58</v>
      </c>
      <c r="E178" s="4" t="s">
        <v>59</v>
      </c>
      <c r="F178" s="4" t="s">
        <v>60</v>
      </c>
      <c r="G178" s="4" t="n">
        <v>2074</v>
      </c>
      <c r="H178" s="4" t="n">
        <v>3.09760150041119</v>
      </c>
      <c r="I178" s="4" t="n">
        <v>0.179279167698786</v>
      </c>
    </row>
    <row r="179" customFormat="false" ht="15" hidden="false" customHeight="false" outlineLevel="0" collapsed="false">
      <c r="A179" s="4" t="n">
        <v>2018</v>
      </c>
      <c r="B179" s="4" t="s">
        <v>56</v>
      </c>
      <c r="C179" s="4" t="s">
        <v>57</v>
      </c>
      <c r="D179" s="4" t="s">
        <v>58</v>
      </c>
      <c r="E179" s="4" t="s">
        <v>59</v>
      </c>
      <c r="F179" s="4" t="s">
        <v>60</v>
      </c>
      <c r="G179" s="4" t="n">
        <v>2074</v>
      </c>
      <c r="H179" s="4" t="n">
        <v>3.12004499689964</v>
      </c>
      <c r="I179" s="4" t="n">
        <v>0.171751711660447</v>
      </c>
    </row>
    <row r="180" customFormat="false" ht="15" hidden="false" customHeight="false" outlineLevel="0" collapsed="false">
      <c r="A180" s="4" t="n">
        <v>2018</v>
      </c>
      <c r="B180" s="4" t="s">
        <v>56</v>
      </c>
      <c r="C180" s="4" t="s">
        <v>57</v>
      </c>
      <c r="D180" s="4" t="s">
        <v>58</v>
      </c>
      <c r="E180" s="4" t="s">
        <v>59</v>
      </c>
      <c r="F180" s="4" t="s">
        <v>60</v>
      </c>
      <c r="G180" s="4" t="n">
        <v>2074</v>
      </c>
      <c r="H180" s="4" t="n">
        <v>3.14278888435446</v>
      </c>
      <c r="I180" s="4" t="n">
        <v>0.163656389242876</v>
      </c>
    </row>
    <row r="181" customFormat="false" ht="15" hidden="false" customHeight="false" outlineLevel="0" collapsed="false">
      <c r="A181" s="4" t="n">
        <v>2018</v>
      </c>
      <c r="B181" s="4" t="s">
        <v>56</v>
      </c>
      <c r="C181" s="4" t="s">
        <v>57</v>
      </c>
      <c r="D181" s="4" t="s">
        <v>58</v>
      </c>
      <c r="E181" s="4" t="s">
        <v>59</v>
      </c>
      <c r="F181" s="4" t="s">
        <v>60</v>
      </c>
      <c r="G181" s="4" t="n">
        <v>2074</v>
      </c>
      <c r="H181" s="4" t="n">
        <v>3.16441703393415</v>
      </c>
      <c r="I181" s="4" t="n">
        <v>0.155049341781294</v>
      </c>
    </row>
    <row r="182" customFormat="false" ht="15" hidden="false" customHeight="false" outlineLevel="0" collapsed="false">
      <c r="A182" s="4" t="n">
        <v>2018</v>
      </c>
      <c r="B182" s="4" t="s">
        <v>56</v>
      </c>
      <c r="C182" s="4" t="s">
        <v>57</v>
      </c>
      <c r="D182" s="4" t="s">
        <v>58</v>
      </c>
      <c r="E182" s="4" t="s">
        <v>59</v>
      </c>
      <c r="F182" s="4" t="s">
        <v>60</v>
      </c>
      <c r="G182" s="4" t="n">
        <v>2074</v>
      </c>
      <c r="H182" s="4" t="n">
        <v>3.18565896655705</v>
      </c>
      <c r="I182" s="4" t="n">
        <v>0.147159548274843</v>
      </c>
    </row>
    <row r="183" customFormat="false" ht="15" hidden="false" customHeight="false" outlineLevel="0" collapsed="false">
      <c r="A183" s="4" t="n">
        <v>2018</v>
      </c>
      <c r="B183" s="4" t="s">
        <v>56</v>
      </c>
      <c r="C183" s="4" t="s">
        <v>57</v>
      </c>
      <c r="D183" s="4" t="s">
        <v>58</v>
      </c>
      <c r="E183" s="4" t="s">
        <v>59</v>
      </c>
      <c r="F183" s="4" t="s">
        <v>60</v>
      </c>
      <c r="G183" s="4" t="n">
        <v>2074</v>
      </c>
      <c r="H183" s="4" t="n">
        <v>3.20690089917995</v>
      </c>
      <c r="I183" s="4" t="n">
        <v>0.139493352155214</v>
      </c>
    </row>
    <row r="184" customFormat="false" ht="15" hidden="false" customHeight="false" outlineLevel="0" collapsed="false">
      <c r="A184" s="4" t="n">
        <v>2018</v>
      </c>
      <c r="B184" s="4" t="s">
        <v>56</v>
      </c>
      <c r="C184" s="4" t="s">
        <v>57</v>
      </c>
      <c r="D184" s="4" t="s">
        <v>58</v>
      </c>
      <c r="E184" s="4" t="s">
        <v>59</v>
      </c>
      <c r="F184" s="4" t="s">
        <v>60</v>
      </c>
      <c r="G184" s="4" t="n">
        <v>2074</v>
      </c>
      <c r="H184" s="4" t="n">
        <v>3.22814283180286</v>
      </c>
      <c r="I184" s="4" t="n">
        <v>0.131922983487081</v>
      </c>
    </row>
    <row r="185" customFormat="false" ht="15" hidden="false" customHeight="false" outlineLevel="0" collapsed="false">
      <c r="A185" s="4" t="n">
        <v>2018</v>
      </c>
      <c r="B185" s="4" t="s">
        <v>56</v>
      </c>
      <c r="C185" s="4" t="s">
        <v>57</v>
      </c>
      <c r="D185" s="4" t="s">
        <v>58</v>
      </c>
      <c r="E185" s="4" t="s">
        <v>59</v>
      </c>
      <c r="F185" s="4" t="s">
        <v>60</v>
      </c>
      <c r="G185" s="4" t="n">
        <v>2074</v>
      </c>
      <c r="H185" s="4" t="n">
        <v>3.25131584920966</v>
      </c>
      <c r="I185" s="4" t="n">
        <v>0.124744636211429</v>
      </c>
    </row>
    <row r="186" customFormat="false" ht="15" hidden="false" customHeight="false" outlineLevel="0" collapsed="false">
      <c r="A186" s="4" t="n">
        <v>2018</v>
      </c>
      <c r="B186" s="4" t="s">
        <v>56</v>
      </c>
      <c r="C186" s="4" t="s">
        <v>57</v>
      </c>
      <c r="D186" s="4" t="s">
        <v>58</v>
      </c>
      <c r="E186" s="4" t="s">
        <v>59</v>
      </c>
      <c r="F186" s="4" t="s">
        <v>60</v>
      </c>
      <c r="G186" s="4" t="n">
        <v>2074</v>
      </c>
      <c r="H186" s="4" t="n">
        <v>3.27062669704867</v>
      </c>
      <c r="I186" s="4" t="n">
        <v>0.11830128871526</v>
      </c>
    </row>
    <row r="187" customFormat="false" ht="15" hidden="false" customHeight="false" outlineLevel="0" collapsed="false">
      <c r="A187" s="4" t="n">
        <v>2018</v>
      </c>
      <c r="B187" s="4" t="s">
        <v>56</v>
      </c>
      <c r="C187" s="4" t="s">
        <v>57</v>
      </c>
      <c r="D187" s="4" t="s">
        <v>58</v>
      </c>
      <c r="E187" s="4" t="s">
        <v>59</v>
      </c>
      <c r="F187" s="4" t="s">
        <v>60</v>
      </c>
      <c r="G187" s="4" t="n">
        <v>2074</v>
      </c>
      <c r="H187" s="4" t="n">
        <v>3.29399282293386</v>
      </c>
      <c r="I187" s="4" t="n">
        <v>0.111043246555705</v>
      </c>
    </row>
    <row r="188" customFormat="false" ht="15" hidden="false" customHeight="false" outlineLevel="0" collapsed="false">
      <c r="A188" s="4" t="n">
        <v>2018</v>
      </c>
      <c r="B188" s="4" t="s">
        <v>56</v>
      </c>
      <c r="C188" s="4" t="s">
        <v>57</v>
      </c>
      <c r="D188" s="4" t="s">
        <v>58</v>
      </c>
      <c r="E188" s="4" t="s">
        <v>59</v>
      </c>
      <c r="F188" s="4" t="s">
        <v>60</v>
      </c>
      <c r="G188" s="4" t="n">
        <v>2074</v>
      </c>
      <c r="H188" s="4" t="n">
        <v>3.31948314208134</v>
      </c>
      <c r="I188" s="4" t="n">
        <v>0.103483525382182</v>
      </c>
    </row>
    <row r="189" customFormat="false" ht="15" hidden="false" customHeight="false" outlineLevel="0" collapsed="false">
      <c r="A189" s="4" t="n">
        <v>2018</v>
      </c>
      <c r="B189" s="4" t="s">
        <v>56</v>
      </c>
      <c r="C189" s="4" t="s">
        <v>57</v>
      </c>
      <c r="D189" s="4" t="s">
        <v>58</v>
      </c>
      <c r="E189" s="4" t="s">
        <v>59</v>
      </c>
      <c r="F189" s="4" t="s">
        <v>60</v>
      </c>
      <c r="G189" s="4" t="n">
        <v>2074</v>
      </c>
      <c r="H189" s="4" t="n">
        <v>3.34497346122883</v>
      </c>
      <c r="I189" s="4" t="n">
        <v>0.0962964665200311</v>
      </c>
    </row>
    <row r="190" customFormat="false" ht="15" hidden="false" customHeight="false" outlineLevel="0" collapsed="false">
      <c r="A190" s="4" t="n">
        <v>2018</v>
      </c>
      <c r="B190" s="4" t="s">
        <v>56</v>
      </c>
      <c r="C190" s="4" t="s">
        <v>57</v>
      </c>
      <c r="D190" s="4" t="s">
        <v>58</v>
      </c>
      <c r="E190" s="4" t="s">
        <v>59</v>
      </c>
      <c r="F190" s="4" t="s">
        <v>60</v>
      </c>
      <c r="G190" s="4" t="n">
        <v>2074</v>
      </c>
      <c r="H190" s="4" t="n">
        <v>3.3725879736386</v>
      </c>
      <c r="I190" s="4" t="n">
        <v>0.0888964577656676</v>
      </c>
    </row>
    <row r="191" customFormat="false" ht="15" hidden="false" customHeight="false" outlineLevel="0" collapsed="false">
      <c r="A191" s="4" t="n">
        <v>2018</v>
      </c>
      <c r="B191" s="4" t="s">
        <v>56</v>
      </c>
      <c r="C191" s="4" t="s">
        <v>57</v>
      </c>
      <c r="D191" s="4" t="s">
        <v>58</v>
      </c>
      <c r="E191" s="4" t="s">
        <v>59</v>
      </c>
      <c r="F191" s="4" t="s">
        <v>60</v>
      </c>
      <c r="G191" s="4" t="n">
        <v>2074</v>
      </c>
      <c r="H191" s="4" t="n">
        <v>3.40232667931067</v>
      </c>
      <c r="I191" s="4" t="n">
        <v>0.0818462952627951</v>
      </c>
    </row>
    <row r="192" customFormat="false" ht="15" hidden="false" customHeight="false" outlineLevel="0" collapsed="false">
      <c r="A192" s="4" t="n">
        <v>2018</v>
      </c>
      <c r="B192" s="4" t="s">
        <v>56</v>
      </c>
      <c r="C192" s="4" t="s">
        <v>57</v>
      </c>
      <c r="D192" s="4" t="s">
        <v>58</v>
      </c>
      <c r="E192" s="4" t="s">
        <v>59</v>
      </c>
      <c r="F192" s="4" t="s">
        <v>60</v>
      </c>
      <c r="G192" s="4" t="n">
        <v>2074</v>
      </c>
      <c r="H192" s="4" t="n">
        <v>3.43263183651935</v>
      </c>
      <c r="I192" s="4" t="n">
        <v>0.0747459374281869</v>
      </c>
    </row>
    <row r="193" customFormat="false" ht="15" hidden="false" customHeight="false" outlineLevel="0" collapsed="false">
      <c r="A193" s="4" t="n">
        <v>2018</v>
      </c>
      <c r="B193" s="4" t="s">
        <v>56</v>
      </c>
      <c r="C193" s="4" t="s">
        <v>57</v>
      </c>
      <c r="D193" s="4" t="s">
        <v>58</v>
      </c>
      <c r="E193" s="4" t="s">
        <v>59</v>
      </c>
      <c r="F193" s="4" t="s">
        <v>60</v>
      </c>
      <c r="G193" s="4" t="n">
        <v>2074</v>
      </c>
      <c r="H193" s="4" t="n">
        <v>3.46605247717938</v>
      </c>
      <c r="I193" s="4" t="n">
        <v>0.0678144184366895</v>
      </c>
    </row>
    <row r="194" customFormat="false" ht="15" hidden="false" customHeight="false" outlineLevel="0" collapsed="false">
      <c r="A194" s="4" t="n">
        <v>2018</v>
      </c>
      <c r="B194" s="4" t="s">
        <v>56</v>
      </c>
      <c r="C194" s="4" t="s">
        <v>57</v>
      </c>
      <c r="D194" s="4" t="s">
        <v>58</v>
      </c>
      <c r="E194" s="4" t="s">
        <v>59</v>
      </c>
      <c r="F194" s="4" t="s">
        <v>60</v>
      </c>
      <c r="G194" s="4" t="n">
        <v>2074</v>
      </c>
      <c r="H194" s="4" t="n">
        <v>3.50078928464507</v>
      </c>
      <c r="I194" s="4" t="n">
        <v>0.0606649389672813</v>
      </c>
    </row>
    <row r="195" customFormat="false" ht="15" hidden="false" customHeight="false" outlineLevel="0" collapsed="false">
      <c r="A195" s="4" t="n">
        <v>2018</v>
      </c>
      <c r="B195" s="4" t="s">
        <v>56</v>
      </c>
      <c r="C195" s="4" t="s">
        <v>57</v>
      </c>
      <c r="D195" s="4" t="s">
        <v>58</v>
      </c>
      <c r="E195" s="4" t="s">
        <v>59</v>
      </c>
      <c r="F195" s="4" t="s">
        <v>60</v>
      </c>
      <c r="G195" s="4" t="n">
        <v>2074</v>
      </c>
      <c r="H195" s="4" t="n">
        <v>3.54013371720176</v>
      </c>
      <c r="I195" s="4" t="n">
        <v>0.0541190784938119</v>
      </c>
    </row>
    <row r="196" customFormat="false" ht="15" hidden="false" customHeight="false" outlineLevel="0" collapsed="false">
      <c r="A196" s="4" t="n">
        <v>2018</v>
      </c>
      <c r="B196" s="4" t="s">
        <v>56</v>
      </c>
      <c r="C196" s="4" t="s">
        <v>57</v>
      </c>
      <c r="D196" s="4" t="s">
        <v>58</v>
      </c>
      <c r="E196" s="4" t="s">
        <v>59</v>
      </c>
      <c r="F196" s="4" t="s">
        <v>60</v>
      </c>
      <c r="G196" s="4" t="n">
        <v>2074</v>
      </c>
      <c r="H196" s="4" t="n">
        <v>3.57842230075454</v>
      </c>
      <c r="I196" s="4" t="n">
        <v>0.0473712287843473</v>
      </c>
    </row>
    <row r="197" customFormat="false" ht="15" hidden="false" customHeight="false" outlineLevel="0" collapsed="false">
      <c r="A197" s="4" t="n">
        <v>2018</v>
      </c>
      <c r="B197" s="4" t="s">
        <v>56</v>
      </c>
      <c r="C197" s="4" t="s">
        <v>57</v>
      </c>
      <c r="D197" s="4" t="s">
        <v>58</v>
      </c>
      <c r="E197" s="4" t="s">
        <v>59</v>
      </c>
      <c r="F197" s="4" t="s">
        <v>60</v>
      </c>
      <c r="G197" s="4" t="n">
        <v>2074</v>
      </c>
      <c r="H197" s="4" t="n">
        <v>3.62030158791801</v>
      </c>
      <c r="I197" s="4" t="n">
        <v>0.0427149974873295</v>
      </c>
    </row>
    <row r="198" customFormat="false" ht="15" hidden="false" customHeight="false" outlineLevel="0" collapsed="false">
      <c r="A198" s="4" t="n">
        <v>2018</v>
      </c>
      <c r="B198" s="4" t="s">
        <v>56</v>
      </c>
      <c r="C198" s="4" t="s">
        <v>57</v>
      </c>
      <c r="D198" s="4" t="s">
        <v>58</v>
      </c>
      <c r="E198" s="4" t="s">
        <v>59</v>
      </c>
      <c r="F198" s="4" t="s">
        <v>60</v>
      </c>
      <c r="G198" s="4" t="n">
        <v>2074</v>
      </c>
      <c r="H198" s="4" t="n">
        <v>3.66997503035926</v>
      </c>
      <c r="I198" s="4" t="n">
        <v>0.037077037404013</v>
      </c>
    </row>
    <row r="199" customFormat="false" ht="15" hidden="false" customHeight="false" outlineLevel="0" collapsed="false">
      <c r="A199" s="4" t="n">
        <v>2018</v>
      </c>
      <c r="B199" s="4" t="s">
        <v>56</v>
      </c>
      <c r="C199" s="4" t="s">
        <v>57</v>
      </c>
      <c r="D199" s="4" t="s">
        <v>58</v>
      </c>
      <c r="E199" s="4" t="s">
        <v>59</v>
      </c>
      <c r="F199" s="4" t="s">
        <v>60</v>
      </c>
      <c r="G199" s="4" t="n">
        <v>2074</v>
      </c>
      <c r="H199" s="4" t="n">
        <v>3.71670728212965</v>
      </c>
      <c r="I199" s="4" t="n">
        <v>0.0316177765309442</v>
      </c>
    </row>
    <row r="200" customFormat="false" ht="15" hidden="false" customHeight="false" outlineLevel="0" collapsed="false">
      <c r="A200" s="4" t="n">
        <v>2018</v>
      </c>
      <c r="B200" s="4" t="s">
        <v>56</v>
      </c>
      <c r="C200" s="4" t="s">
        <v>57</v>
      </c>
      <c r="D200" s="4" t="s">
        <v>58</v>
      </c>
      <c r="E200" s="4" t="s">
        <v>59</v>
      </c>
      <c r="F200" s="4" t="s">
        <v>60</v>
      </c>
      <c r="G200" s="4" t="n">
        <v>2074</v>
      </c>
      <c r="H200" s="4" t="n">
        <v>3.76343953390003</v>
      </c>
      <c r="I200" s="4" t="n">
        <v>0.0269135198211722</v>
      </c>
    </row>
    <row r="201" customFormat="false" ht="15" hidden="false" customHeight="false" outlineLevel="0" collapsed="false">
      <c r="A201" s="4" t="n">
        <v>2018</v>
      </c>
      <c r="B201" s="4" t="s">
        <v>56</v>
      </c>
      <c r="C201" s="4" t="s">
        <v>57</v>
      </c>
      <c r="D201" s="4" t="s">
        <v>58</v>
      </c>
      <c r="E201" s="4" t="s">
        <v>59</v>
      </c>
      <c r="F201" s="4" t="s">
        <v>60</v>
      </c>
      <c r="G201" s="4" t="n">
        <v>2074</v>
      </c>
      <c r="H201" s="4" t="n">
        <v>3.81017178567042</v>
      </c>
      <c r="I201" s="4" t="n">
        <v>0.0232256148696845</v>
      </c>
    </row>
    <row r="202" customFormat="false" ht="15" hidden="false" customHeight="false" outlineLevel="0" collapsed="false">
      <c r="A202" s="4" t="n">
        <v>2018</v>
      </c>
      <c r="B202" s="4" t="s">
        <v>56</v>
      </c>
      <c r="C202" s="4" t="s">
        <v>57</v>
      </c>
      <c r="D202" s="4" t="s">
        <v>58</v>
      </c>
      <c r="E202" s="4" t="s">
        <v>59</v>
      </c>
      <c r="F202" s="4" t="s">
        <v>60</v>
      </c>
      <c r="G202" s="4" t="n">
        <v>2074</v>
      </c>
      <c r="H202" s="4" t="n">
        <v>3.85690403744081</v>
      </c>
      <c r="I202" s="4" t="n">
        <v>0.0190414721390721</v>
      </c>
    </row>
    <row r="203" customFormat="false" ht="15" hidden="false" customHeight="false" outlineLevel="0" collapsed="false">
      <c r="A203" s="4" t="n">
        <v>2018</v>
      </c>
      <c r="B203" s="4" t="s">
        <v>56</v>
      </c>
      <c r="C203" s="4" t="s">
        <v>57</v>
      </c>
      <c r="D203" s="4" t="s">
        <v>58</v>
      </c>
      <c r="E203" s="4" t="s">
        <v>59</v>
      </c>
      <c r="F203" s="4" t="s">
        <v>60</v>
      </c>
      <c r="G203" s="4" t="n">
        <v>2074</v>
      </c>
      <c r="H203" s="4" t="n">
        <v>3.9036362892112</v>
      </c>
      <c r="I203" s="4" t="n">
        <v>0.0160433957778103</v>
      </c>
    </row>
    <row r="204" customFormat="false" ht="15" hidden="false" customHeight="false" outlineLevel="0" collapsed="false">
      <c r="A204" s="4" t="n">
        <v>2018</v>
      </c>
      <c r="B204" s="4" t="s">
        <v>56</v>
      </c>
      <c r="C204" s="4" t="s">
        <v>57</v>
      </c>
      <c r="D204" s="4" t="s">
        <v>58</v>
      </c>
      <c r="E204" s="4" t="s">
        <v>59</v>
      </c>
      <c r="F204" s="4" t="s">
        <v>60</v>
      </c>
      <c r="G204" s="4" t="n">
        <v>2074</v>
      </c>
      <c r="H204" s="4" t="n">
        <v>3.92912660835868</v>
      </c>
      <c r="I204" s="4" t="n">
        <v>0.0165467318866747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39" activeCellId="0" sqref="J2:J42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28"/>
    <col collapsed="false" customWidth="true" hidden="false" outlineLevel="0" max="7" min="4" style="2" width="8.85"/>
    <col collapsed="false" customWidth="true" hidden="false" outlineLevel="0" max="8" min="8" style="2" width="16"/>
    <col collapsed="false" customWidth="true" hidden="false" outlineLevel="0" max="9" min="9" style="2" width="8.85"/>
    <col collapsed="false" customWidth="true" hidden="false" outlineLevel="0" max="10" min="10" style="2" width="10.85"/>
    <col collapsed="false" customWidth="true" hidden="false" outlineLevel="0" max="12" min="11" style="2" width="8.85"/>
    <col collapsed="false" customWidth="true" hidden="false" outlineLevel="0" max="13" min="13" style="2" width="18.71"/>
    <col collapsed="false" customWidth="true" hidden="false" outlineLevel="0" max="1025" min="14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203</v>
      </c>
      <c r="I1" s="3" t="s">
        <v>68</v>
      </c>
      <c r="J1" s="5" t="s">
        <v>204</v>
      </c>
      <c r="K1" s="5" t="s">
        <v>55</v>
      </c>
      <c r="L1" s="5" t="s">
        <v>205</v>
      </c>
      <c r="M1" s="39" t="s">
        <v>206</v>
      </c>
      <c r="N1" s="4" t="s">
        <v>108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214</v>
      </c>
      <c r="I12" s="4" t="n">
        <v>251</v>
      </c>
      <c r="J12" s="4" t="s">
        <v>212</v>
      </c>
      <c r="K12" s="4" t="n">
        <v>0.06</v>
      </c>
      <c r="L12" s="4" t="s">
        <v>213</v>
      </c>
      <c r="M12" s="4" t="n">
        <v>0.01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214</v>
      </c>
      <c r="I13" s="4" t="n">
        <v>251</v>
      </c>
      <c r="J13" s="4" t="s">
        <v>212</v>
      </c>
      <c r="K13" s="4" t="n">
        <v>0.209</v>
      </c>
      <c r="L13" s="4" t="s">
        <v>213</v>
      </c>
      <c r="M13" s="4" t="n">
        <v>0.079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214</v>
      </c>
      <c r="I14" s="4" t="n">
        <v>251</v>
      </c>
      <c r="J14" s="4" t="s">
        <v>212</v>
      </c>
      <c r="K14" s="4" t="n">
        <v>0.364</v>
      </c>
      <c r="L14" s="4" t="s">
        <v>213</v>
      </c>
      <c r="M14" s="4" t="n">
        <v>0.241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214</v>
      </c>
      <c r="I15" s="4" t="n">
        <v>251</v>
      </c>
      <c r="J15" s="4" t="s">
        <v>212</v>
      </c>
      <c r="K15" s="4" t="n">
        <v>0.513</v>
      </c>
      <c r="L15" s="4" t="s">
        <v>213</v>
      </c>
      <c r="M15" s="4" t="n">
        <v>0.405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214</v>
      </c>
      <c r="I16" s="4" t="n">
        <v>251</v>
      </c>
      <c r="J16" s="4" t="s">
        <v>212</v>
      </c>
      <c r="K16" s="4" t="n">
        <v>0.671</v>
      </c>
      <c r="L16" s="4" t="s">
        <v>213</v>
      </c>
      <c r="M16" s="4" t="n">
        <v>0.548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214</v>
      </c>
      <c r="I17" s="4" t="n">
        <v>251</v>
      </c>
      <c r="J17" s="4" t="s">
        <v>212</v>
      </c>
      <c r="K17" s="4" t="n">
        <v>0.817</v>
      </c>
      <c r="L17" s="4" t="s">
        <v>213</v>
      </c>
      <c r="M17" s="4" t="n">
        <v>0.666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214</v>
      </c>
      <c r="I18" s="4" t="n">
        <v>251</v>
      </c>
      <c r="J18" s="4" t="s">
        <v>212</v>
      </c>
      <c r="K18" s="4" t="n">
        <v>0.969</v>
      </c>
      <c r="L18" s="4" t="s">
        <v>213</v>
      </c>
      <c r="M18" s="4" t="n">
        <v>0.768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214</v>
      </c>
      <c r="I19" s="4" t="n">
        <v>251</v>
      </c>
      <c r="J19" s="4" t="s">
        <v>212</v>
      </c>
      <c r="K19" s="4" t="n">
        <v>1.121</v>
      </c>
      <c r="L19" s="4" t="s">
        <v>213</v>
      </c>
      <c r="M19" s="4" t="n">
        <v>0.838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214</v>
      </c>
      <c r="I20" s="4" t="n">
        <v>251</v>
      </c>
      <c r="J20" s="4" t="s">
        <v>212</v>
      </c>
      <c r="K20" s="4" t="n">
        <v>1.273</v>
      </c>
      <c r="L20" s="4" t="s">
        <v>213</v>
      </c>
      <c r="M20" s="4" t="n">
        <v>0.876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214</v>
      </c>
      <c r="I21" s="4" t="n">
        <v>251</v>
      </c>
      <c r="J21" s="4" t="s">
        <v>212</v>
      </c>
      <c r="K21" s="4" t="n">
        <v>1.428</v>
      </c>
      <c r="L21" s="4" t="s">
        <v>213</v>
      </c>
      <c r="M21" s="4" t="n">
        <v>0.919</v>
      </c>
      <c r="N21" s="4" t="s">
        <v>127</v>
      </c>
    </row>
    <row r="22" customFormat="false" ht="15" hidden="false" customHeight="false" outlineLevel="0" collapsed="false">
      <c r="A22" s="4" t="n">
        <v>2010</v>
      </c>
      <c r="B22" s="4" t="s">
        <v>207</v>
      </c>
      <c r="C22" s="4" t="s">
        <v>208</v>
      </c>
      <c r="D22" s="4" t="s">
        <v>57</v>
      </c>
      <c r="E22" s="4" t="s">
        <v>209</v>
      </c>
      <c r="F22" s="4" t="s">
        <v>210</v>
      </c>
      <c r="G22" s="4" t="s">
        <v>60</v>
      </c>
      <c r="H22" s="4" t="s">
        <v>214</v>
      </c>
      <c r="I22" s="4" t="n">
        <v>251</v>
      </c>
      <c r="J22" s="4" t="s">
        <v>212</v>
      </c>
      <c r="K22" s="4" t="n">
        <v>1.574</v>
      </c>
      <c r="L22" s="4" t="s">
        <v>213</v>
      </c>
      <c r="M22" s="4" t="n">
        <v>0.936</v>
      </c>
      <c r="N22" s="4" t="s">
        <v>127</v>
      </c>
    </row>
    <row r="23" customFormat="false" ht="15" hidden="false" customHeight="false" outlineLevel="0" collapsed="false">
      <c r="A23" s="4" t="n">
        <v>2010</v>
      </c>
      <c r="B23" s="4" t="s">
        <v>207</v>
      </c>
      <c r="C23" s="4" t="s">
        <v>208</v>
      </c>
      <c r="D23" s="4" t="s">
        <v>57</v>
      </c>
      <c r="E23" s="4" t="s">
        <v>209</v>
      </c>
      <c r="F23" s="4" t="s">
        <v>210</v>
      </c>
      <c r="G23" s="4" t="s">
        <v>60</v>
      </c>
      <c r="H23" s="4" t="s">
        <v>214</v>
      </c>
      <c r="I23" s="4" t="n">
        <v>251</v>
      </c>
      <c r="J23" s="4" t="s">
        <v>212</v>
      </c>
      <c r="K23" s="4" t="n">
        <v>1.726</v>
      </c>
      <c r="L23" s="4" t="s">
        <v>213</v>
      </c>
      <c r="M23" s="4" t="n">
        <v>0.95</v>
      </c>
      <c r="N23" s="4" t="s">
        <v>127</v>
      </c>
    </row>
    <row r="24" customFormat="false" ht="15" hidden="false" customHeight="false" outlineLevel="0" collapsed="false">
      <c r="A24" s="4" t="n">
        <v>2010</v>
      </c>
      <c r="B24" s="4" t="s">
        <v>207</v>
      </c>
      <c r="C24" s="4" t="s">
        <v>208</v>
      </c>
      <c r="D24" s="4" t="s">
        <v>57</v>
      </c>
      <c r="E24" s="4" t="s">
        <v>209</v>
      </c>
      <c r="F24" s="4" t="s">
        <v>210</v>
      </c>
      <c r="G24" s="4" t="s">
        <v>60</v>
      </c>
      <c r="H24" s="4" t="s">
        <v>214</v>
      </c>
      <c r="I24" s="4" t="n">
        <v>251</v>
      </c>
      <c r="J24" s="4" t="s">
        <v>212</v>
      </c>
      <c r="K24" s="4" t="n">
        <v>1.875</v>
      </c>
      <c r="L24" s="4" t="s">
        <v>213</v>
      </c>
      <c r="M24" s="4" t="n">
        <v>0.965</v>
      </c>
      <c r="N24" s="4" t="s">
        <v>127</v>
      </c>
    </row>
    <row r="25" customFormat="false" ht="15" hidden="false" customHeight="false" outlineLevel="0" collapsed="false">
      <c r="A25" s="4" t="n">
        <v>2010</v>
      </c>
      <c r="B25" s="4" t="s">
        <v>207</v>
      </c>
      <c r="C25" s="4" t="s">
        <v>208</v>
      </c>
      <c r="D25" s="4" t="s">
        <v>57</v>
      </c>
      <c r="E25" s="4" t="s">
        <v>209</v>
      </c>
      <c r="F25" s="4" t="s">
        <v>210</v>
      </c>
      <c r="G25" s="4" t="s">
        <v>60</v>
      </c>
      <c r="H25" s="4" t="s">
        <v>214</v>
      </c>
      <c r="I25" s="4" t="n">
        <v>251</v>
      </c>
      <c r="J25" s="4" t="s">
        <v>212</v>
      </c>
      <c r="K25" s="4" t="n">
        <v>2.03</v>
      </c>
      <c r="L25" s="4" t="s">
        <v>213</v>
      </c>
      <c r="M25" s="4" t="n">
        <v>0.971</v>
      </c>
      <c r="N25" s="4" t="s">
        <v>127</v>
      </c>
    </row>
    <row r="26" customFormat="false" ht="15" hidden="false" customHeight="false" outlineLevel="0" collapsed="false">
      <c r="A26" s="4" t="n">
        <v>2010</v>
      </c>
      <c r="B26" s="4" t="s">
        <v>207</v>
      </c>
      <c r="C26" s="4" t="s">
        <v>208</v>
      </c>
      <c r="D26" s="4" t="s">
        <v>57</v>
      </c>
      <c r="E26" s="4" t="s">
        <v>209</v>
      </c>
      <c r="F26" s="4" t="s">
        <v>210</v>
      </c>
      <c r="G26" s="4" t="s">
        <v>60</v>
      </c>
      <c r="H26" s="4" t="s">
        <v>211</v>
      </c>
      <c r="I26" s="4" t="n">
        <v>345</v>
      </c>
      <c r="J26" s="4" t="s">
        <v>215</v>
      </c>
      <c r="K26" s="4" t="n">
        <v>0.063</v>
      </c>
      <c r="L26" s="4" t="s">
        <v>216</v>
      </c>
      <c r="M26" s="4" t="n">
        <v>0.663</v>
      </c>
      <c r="N26" s="4" t="s">
        <v>127</v>
      </c>
    </row>
    <row r="27" customFormat="false" ht="15" hidden="false" customHeight="false" outlineLevel="0" collapsed="false">
      <c r="A27" s="4" t="n">
        <v>2010</v>
      </c>
      <c r="B27" s="4" t="s">
        <v>207</v>
      </c>
      <c r="C27" s="4" t="s">
        <v>208</v>
      </c>
      <c r="D27" s="4" t="s">
        <v>57</v>
      </c>
      <c r="E27" s="4" t="s">
        <v>209</v>
      </c>
      <c r="F27" s="4" t="s">
        <v>210</v>
      </c>
      <c r="G27" s="4" t="s">
        <v>60</v>
      </c>
      <c r="H27" s="4" t="s">
        <v>211</v>
      </c>
      <c r="I27" s="4" t="n">
        <v>345</v>
      </c>
      <c r="J27" s="4" t="s">
        <v>215</v>
      </c>
      <c r="K27" s="4" t="n">
        <v>0.184</v>
      </c>
      <c r="L27" s="4" t="s">
        <v>216</v>
      </c>
      <c r="M27" s="4" t="n">
        <v>0.9</v>
      </c>
      <c r="N27" s="4" t="s">
        <v>127</v>
      </c>
    </row>
    <row r="28" customFormat="false" ht="15" hidden="false" customHeight="false" outlineLevel="0" collapsed="false">
      <c r="A28" s="4" t="n">
        <v>2010</v>
      </c>
      <c r="B28" s="4" t="s">
        <v>207</v>
      </c>
      <c r="C28" s="4" t="s">
        <v>208</v>
      </c>
      <c r="D28" s="4" t="s">
        <v>57</v>
      </c>
      <c r="E28" s="4" t="s">
        <v>209</v>
      </c>
      <c r="F28" s="4" t="s">
        <v>210</v>
      </c>
      <c r="G28" s="4" t="s">
        <v>60</v>
      </c>
      <c r="H28" s="4" t="s">
        <v>211</v>
      </c>
      <c r="I28" s="4" t="n">
        <v>345</v>
      </c>
      <c r="J28" s="4" t="s">
        <v>215</v>
      </c>
      <c r="K28" s="4" t="n">
        <v>0.304</v>
      </c>
      <c r="L28" s="4" t="s">
        <v>216</v>
      </c>
      <c r="M28" s="4" t="n">
        <v>0.969</v>
      </c>
      <c r="N28" s="4" t="s">
        <v>127</v>
      </c>
    </row>
    <row r="29" customFormat="false" ht="15" hidden="false" customHeight="false" outlineLevel="0" collapsed="false">
      <c r="A29" s="4" t="n">
        <v>2010</v>
      </c>
      <c r="B29" s="4" t="s">
        <v>207</v>
      </c>
      <c r="C29" s="4" t="s">
        <v>208</v>
      </c>
      <c r="D29" s="4" t="s">
        <v>57</v>
      </c>
      <c r="E29" s="4" t="s">
        <v>209</v>
      </c>
      <c r="F29" s="4" t="s">
        <v>210</v>
      </c>
      <c r="G29" s="4" t="s">
        <v>60</v>
      </c>
      <c r="H29" s="4" t="s">
        <v>211</v>
      </c>
      <c r="I29" s="4" t="n">
        <v>345</v>
      </c>
      <c r="J29" s="4" t="s">
        <v>215</v>
      </c>
      <c r="K29" s="4" t="n">
        <v>0.425</v>
      </c>
      <c r="L29" s="4" t="s">
        <v>216</v>
      </c>
      <c r="M29" s="4" t="n">
        <v>0.988</v>
      </c>
      <c r="N29" s="4" t="s">
        <v>127</v>
      </c>
    </row>
    <row r="30" customFormat="false" ht="15" hidden="false" customHeight="false" outlineLevel="0" collapsed="false">
      <c r="A30" s="4" t="n">
        <v>2010</v>
      </c>
      <c r="B30" s="4" t="s">
        <v>207</v>
      </c>
      <c r="C30" s="4" t="s">
        <v>208</v>
      </c>
      <c r="D30" s="4" t="s">
        <v>57</v>
      </c>
      <c r="E30" s="4" t="s">
        <v>209</v>
      </c>
      <c r="F30" s="4" t="s">
        <v>210</v>
      </c>
      <c r="G30" s="4" t="s">
        <v>60</v>
      </c>
      <c r="H30" s="4" t="s">
        <v>211</v>
      </c>
      <c r="I30" s="4" t="n">
        <v>345</v>
      </c>
      <c r="J30" s="4" t="s">
        <v>215</v>
      </c>
      <c r="K30" s="4" t="n">
        <v>0.552</v>
      </c>
      <c r="L30" s="4" t="s">
        <v>216</v>
      </c>
      <c r="M30" s="4" t="n">
        <v>0.99</v>
      </c>
      <c r="N30" s="4" t="s">
        <v>127</v>
      </c>
    </row>
    <row r="31" customFormat="false" ht="15" hidden="false" customHeight="false" outlineLevel="0" collapsed="false">
      <c r="A31" s="4" t="n">
        <v>2010</v>
      </c>
      <c r="B31" s="4" t="s">
        <v>207</v>
      </c>
      <c r="C31" s="4" t="s">
        <v>208</v>
      </c>
      <c r="D31" s="4" t="s">
        <v>57</v>
      </c>
      <c r="E31" s="4" t="s">
        <v>209</v>
      </c>
      <c r="F31" s="4" t="s">
        <v>210</v>
      </c>
      <c r="G31" s="4" t="s">
        <v>60</v>
      </c>
      <c r="H31" s="4" t="s">
        <v>214</v>
      </c>
      <c r="I31" s="4" t="n">
        <v>251</v>
      </c>
      <c r="J31" s="4" t="s">
        <v>215</v>
      </c>
      <c r="K31" s="4" t="n">
        <v>0.063</v>
      </c>
      <c r="L31" s="4" t="s">
        <v>216</v>
      </c>
      <c r="M31" s="4" t="n">
        <v>0.375</v>
      </c>
      <c r="N31" s="4" t="s">
        <v>127</v>
      </c>
    </row>
    <row r="32" customFormat="false" ht="15" hidden="false" customHeight="false" outlineLevel="0" collapsed="false">
      <c r="A32" s="4" t="n">
        <v>2010</v>
      </c>
      <c r="B32" s="4" t="s">
        <v>207</v>
      </c>
      <c r="C32" s="4" t="s">
        <v>208</v>
      </c>
      <c r="D32" s="4" t="s">
        <v>57</v>
      </c>
      <c r="E32" s="4" t="s">
        <v>209</v>
      </c>
      <c r="F32" s="4" t="s">
        <v>210</v>
      </c>
      <c r="G32" s="4" t="s">
        <v>60</v>
      </c>
      <c r="H32" s="4" t="s">
        <v>214</v>
      </c>
      <c r="I32" s="4" t="n">
        <v>251</v>
      </c>
      <c r="J32" s="4" t="s">
        <v>215</v>
      </c>
      <c r="K32" s="4" t="n">
        <v>0.185</v>
      </c>
      <c r="L32" s="4" t="s">
        <v>216</v>
      </c>
      <c r="M32" s="4" t="n">
        <v>0.629</v>
      </c>
      <c r="N32" s="4" t="s">
        <v>127</v>
      </c>
    </row>
    <row r="33" customFormat="false" ht="15" hidden="false" customHeight="false" outlineLevel="0" collapsed="false">
      <c r="A33" s="4" t="n">
        <v>2010</v>
      </c>
      <c r="B33" s="4" t="s">
        <v>207</v>
      </c>
      <c r="C33" s="4" t="s">
        <v>208</v>
      </c>
      <c r="D33" s="4" t="s">
        <v>57</v>
      </c>
      <c r="E33" s="4" t="s">
        <v>209</v>
      </c>
      <c r="F33" s="4" t="s">
        <v>210</v>
      </c>
      <c r="G33" s="4" t="s">
        <v>60</v>
      </c>
      <c r="H33" s="4" t="s">
        <v>214</v>
      </c>
      <c r="I33" s="4" t="n">
        <v>251</v>
      </c>
      <c r="J33" s="4" t="s">
        <v>215</v>
      </c>
      <c r="K33" s="4" t="n">
        <v>0.306</v>
      </c>
      <c r="L33" s="4" t="s">
        <v>216</v>
      </c>
      <c r="M33" s="4" t="n">
        <v>0.825</v>
      </c>
      <c r="N33" s="4" t="s">
        <v>127</v>
      </c>
    </row>
    <row r="34" customFormat="false" ht="15" hidden="false" customHeight="false" outlineLevel="0" collapsed="false">
      <c r="A34" s="4" t="n">
        <v>2010</v>
      </c>
      <c r="B34" s="4" t="s">
        <v>207</v>
      </c>
      <c r="C34" s="4" t="s">
        <v>208</v>
      </c>
      <c r="D34" s="4" t="s">
        <v>57</v>
      </c>
      <c r="E34" s="4" t="s">
        <v>209</v>
      </c>
      <c r="F34" s="4" t="s">
        <v>210</v>
      </c>
      <c r="G34" s="4" t="s">
        <v>60</v>
      </c>
      <c r="H34" s="4" t="s">
        <v>214</v>
      </c>
      <c r="I34" s="4" t="n">
        <v>251</v>
      </c>
      <c r="J34" s="4" t="s">
        <v>215</v>
      </c>
      <c r="K34" s="4" t="n">
        <v>0.424</v>
      </c>
      <c r="L34" s="4" t="s">
        <v>216</v>
      </c>
      <c r="M34" s="4" t="n">
        <v>0.915</v>
      </c>
      <c r="N34" s="4" t="s">
        <v>127</v>
      </c>
    </row>
    <row r="35" customFormat="false" ht="15" hidden="false" customHeight="false" outlineLevel="0" collapsed="false">
      <c r="A35" s="4" t="n">
        <v>2010</v>
      </c>
      <c r="B35" s="4" t="s">
        <v>207</v>
      </c>
      <c r="C35" s="4" t="s">
        <v>208</v>
      </c>
      <c r="D35" s="4" t="s">
        <v>57</v>
      </c>
      <c r="E35" s="4" t="s">
        <v>209</v>
      </c>
      <c r="F35" s="4" t="s">
        <v>210</v>
      </c>
      <c r="G35" s="4" t="s">
        <v>60</v>
      </c>
      <c r="H35" s="4" t="s">
        <v>214</v>
      </c>
      <c r="I35" s="4" t="n">
        <v>251</v>
      </c>
      <c r="J35" s="4" t="s">
        <v>215</v>
      </c>
      <c r="K35" s="4" t="n">
        <v>0.546</v>
      </c>
      <c r="L35" s="4" t="s">
        <v>216</v>
      </c>
      <c r="M35" s="4" t="n">
        <v>0.956</v>
      </c>
      <c r="N35" s="4" t="s">
        <v>127</v>
      </c>
    </row>
    <row r="36" customFormat="false" ht="15" hidden="false" customHeight="false" outlineLevel="0" collapsed="false">
      <c r="A36" s="4" t="n">
        <v>2010</v>
      </c>
      <c r="B36" s="4" t="s">
        <v>207</v>
      </c>
      <c r="C36" s="4" t="s">
        <v>208</v>
      </c>
      <c r="D36" s="4" t="s">
        <v>57</v>
      </c>
      <c r="E36" s="4" t="s">
        <v>209</v>
      </c>
      <c r="F36" s="4" t="s">
        <v>210</v>
      </c>
      <c r="G36" s="4" t="s">
        <v>60</v>
      </c>
      <c r="H36" s="4" t="s">
        <v>214</v>
      </c>
      <c r="I36" s="4" t="n">
        <v>251</v>
      </c>
      <c r="J36" s="4" t="s">
        <v>215</v>
      </c>
      <c r="K36" s="4" t="n">
        <v>0.664</v>
      </c>
      <c r="L36" s="4" t="s">
        <v>216</v>
      </c>
      <c r="M36" s="4" t="n">
        <v>0.973</v>
      </c>
      <c r="N36" s="4" t="s">
        <v>127</v>
      </c>
    </row>
    <row r="37" customFormat="false" ht="15" hidden="false" customHeight="false" outlineLevel="0" collapsed="false">
      <c r="A37" s="4" t="n">
        <v>2010</v>
      </c>
      <c r="B37" s="4" t="s">
        <v>207</v>
      </c>
      <c r="C37" s="4" t="s">
        <v>208</v>
      </c>
      <c r="D37" s="4" t="s">
        <v>57</v>
      </c>
      <c r="E37" s="4" t="s">
        <v>209</v>
      </c>
      <c r="F37" s="4" t="s">
        <v>210</v>
      </c>
      <c r="G37" s="4" t="s">
        <v>60</v>
      </c>
      <c r="H37" s="4" t="s">
        <v>214</v>
      </c>
      <c r="I37" s="4" t="n">
        <v>251</v>
      </c>
      <c r="J37" s="4" t="s">
        <v>215</v>
      </c>
      <c r="K37" s="4" t="n">
        <v>0.79</v>
      </c>
      <c r="L37" s="4" t="s">
        <v>216</v>
      </c>
      <c r="M37" s="4" t="n">
        <v>0.987</v>
      </c>
      <c r="N37" s="4" t="s">
        <v>127</v>
      </c>
    </row>
    <row r="38" customFormat="false" ht="15" hidden="false" customHeight="false" outlineLevel="0" collapsed="false">
      <c r="A38" s="4" t="n">
        <v>2010</v>
      </c>
      <c r="B38" s="4" t="s">
        <v>207</v>
      </c>
      <c r="C38" s="4" t="s">
        <v>208</v>
      </c>
      <c r="D38" s="4" t="s">
        <v>57</v>
      </c>
      <c r="E38" s="4" t="s">
        <v>209</v>
      </c>
      <c r="F38" s="4" t="s">
        <v>210</v>
      </c>
      <c r="G38" s="4" t="s">
        <v>60</v>
      </c>
      <c r="H38" s="4" t="s">
        <v>214</v>
      </c>
      <c r="I38" s="4" t="n">
        <v>251</v>
      </c>
      <c r="J38" s="4" t="s">
        <v>215</v>
      </c>
      <c r="K38" s="4" t="n">
        <v>0.915</v>
      </c>
      <c r="L38" s="4" t="s">
        <v>216</v>
      </c>
      <c r="M38" s="4" t="n">
        <v>0.996</v>
      </c>
      <c r="N38" s="4" t="s">
        <v>127</v>
      </c>
    </row>
    <row r="39" customFormat="false" ht="15" hidden="false" customHeight="false" outlineLevel="0" collapsed="false">
      <c r="A39" s="4" t="n">
        <v>2010</v>
      </c>
      <c r="B39" s="4" t="s">
        <v>207</v>
      </c>
      <c r="C39" s="4" t="s">
        <v>208</v>
      </c>
      <c r="D39" s="4" t="s">
        <v>57</v>
      </c>
      <c r="E39" s="4" t="s">
        <v>209</v>
      </c>
      <c r="F39" s="4" t="s">
        <v>210</v>
      </c>
      <c r="G39" s="4" t="s">
        <v>60</v>
      </c>
      <c r="H39" s="4" t="s">
        <v>211</v>
      </c>
      <c r="I39" s="4" t="n">
        <v>267</v>
      </c>
      <c r="J39" s="4" t="s">
        <v>217</v>
      </c>
      <c r="K39" s="4" t="n">
        <v>0.071</v>
      </c>
      <c r="L39" s="4" t="s">
        <v>213</v>
      </c>
      <c r="M39" s="4" t="n">
        <v>0.186</v>
      </c>
      <c r="N39" s="4" t="s">
        <v>127</v>
      </c>
    </row>
    <row r="40" customFormat="false" ht="15" hidden="false" customHeight="false" outlineLevel="0" collapsed="false">
      <c r="A40" s="4" t="n">
        <v>2010</v>
      </c>
      <c r="B40" s="4" t="s">
        <v>207</v>
      </c>
      <c r="C40" s="4" t="s">
        <v>208</v>
      </c>
      <c r="D40" s="4" t="s">
        <v>57</v>
      </c>
      <c r="E40" s="4" t="s">
        <v>209</v>
      </c>
      <c r="F40" s="4" t="s">
        <v>210</v>
      </c>
      <c r="G40" s="4" t="s">
        <v>60</v>
      </c>
      <c r="H40" s="4" t="s">
        <v>211</v>
      </c>
      <c r="I40" s="4" t="n">
        <v>267</v>
      </c>
      <c r="J40" s="4" t="s">
        <v>217</v>
      </c>
      <c r="K40" s="4" t="n">
        <v>0.229</v>
      </c>
      <c r="L40" s="4" t="s">
        <v>213</v>
      </c>
      <c r="M40" s="4" t="n">
        <v>0.342</v>
      </c>
      <c r="N40" s="4" t="s">
        <v>127</v>
      </c>
    </row>
    <row r="41" customFormat="false" ht="15" hidden="false" customHeight="false" outlineLevel="0" collapsed="false">
      <c r="A41" s="4" t="n">
        <v>2010</v>
      </c>
      <c r="B41" s="4" t="s">
        <v>207</v>
      </c>
      <c r="C41" s="4" t="s">
        <v>208</v>
      </c>
      <c r="D41" s="4" t="s">
        <v>57</v>
      </c>
      <c r="E41" s="4" t="s">
        <v>209</v>
      </c>
      <c r="F41" s="4" t="s">
        <v>210</v>
      </c>
      <c r="G41" s="4" t="s">
        <v>60</v>
      </c>
      <c r="H41" s="4" t="s">
        <v>211</v>
      </c>
      <c r="I41" s="4" t="n">
        <v>267</v>
      </c>
      <c r="J41" s="4" t="s">
        <v>217</v>
      </c>
      <c r="K41" s="4" t="n">
        <v>0.378</v>
      </c>
      <c r="L41" s="4" t="s">
        <v>213</v>
      </c>
      <c r="M41" s="4" t="n">
        <v>0.512</v>
      </c>
      <c r="N41" s="4" t="s">
        <v>127</v>
      </c>
    </row>
    <row r="42" customFormat="false" ht="15" hidden="false" customHeight="false" outlineLevel="0" collapsed="false">
      <c r="A42" s="4" t="n">
        <v>2010</v>
      </c>
      <c r="B42" s="4" t="s">
        <v>207</v>
      </c>
      <c r="C42" s="4" t="s">
        <v>208</v>
      </c>
      <c r="D42" s="4" t="s">
        <v>57</v>
      </c>
      <c r="E42" s="4" t="s">
        <v>209</v>
      </c>
      <c r="F42" s="4" t="s">
        <v>210</v>
      </c>
      <c r="G42" s="4" t="s">
        <v>60</v>
      </c>
      <c r="H42" s="4" t="s">
        <v>211</v>
      </c>
      <c r="I42" s="4" t="n">
        <v>267</v>
      </c>
      <c r="J42" s="4" t="s">
        <v>217</v>
      </c>
      <c r="K42" s="4" t="n">
        <v>0.532</v>
      </c>
      <c r="L42" s="4" t="s">
        <v>213</v>
      </c>
      <c r="M42" s="4" t="n">
        <v>0.643</v>
      </c>
      <c r="N42" s="4" t="s">
        <v>127</v>
      </c>
    </row>
    <row r="43" customFormat="false" ht="15" hidden="false" customHeight="false" outlineLevel="0" collapsed="false">
      <c r="A43" s="4" t="n">
        <v>2010</v>
      </c>
      <c r="B43" s="4" t="s">
        <v>207</v>
      </c>
      <c r="C43" s="4" t="s">
        <v>208</v>
      </c>
      <c r="D43" s="4" t="s">
        <v>57</v>
      </c>
      <c r="E43" s="4" t="s">
        <v>209</v>
      </c>
      <c r="F43" s="4" t="s">
        <v>210</v>
      </c>
      <c r="G43" s="4" t="s">
        <v>60</v>
      </c>
      <c r="H43" s="4" t="s">
        <v>211</v>
      </c>
      <c r="I43" s="4" t="n">
        <v>267</v>
      </c>
      <c r="J43" s="4" t="s">
        <v>217</v>
      </c>
      <c r="K43" s="4" t="n">
        <v>0.682</v>
      </c>
      <c r="L43" s="4" t="s">
        <v>213</v>
      </c>
      <c r="M43" s="4" t="n">
        <v>0.702</v>
      </c>
      <c r="N43" s="4" t="s">
        <v>127</v>
      </c>
    </row>
    <row r="44" customFormat="false" ht="15" hidden="false" customHeight="false" outlineLevel="0" collapsed="false">
      <c r="A44" s="4" t="n">
        <v>2010</v>
      </c>
      <c r="B44" s="4" t="s">
        <v>207</v>
      </c>
      <c r="C44" s="4" t="s">
        <v>208</v>
      </c>
      <c r="D44" s="4" t="s">
        <v>57</v>
      </c>
      <c r="E44" s="4" t="s">
        <v>209</v>
      </c>
      <c r="F44" s="4" t="s">
        <v>210</v>
      </c>
      <c r="G44" s="4" t="s">
        <v>60</v>
      </c>
      <c r="H44" s="4" t="s">
        <v>211</v>
      </c>
      <c r="I44" s="4" t="n">
        <v>267</v>
      </c>
      <c r="J44" s="4" t="s">
        <v>217</v>
      </c>
      <c r="K44" s="4" t="n">
        <v>0.836</v>
      </c>
      <c r="L44" s="4" t="s">
        <v>213</v>
      </c>
      <c r="M44" s="4" t="n">
        <v>0.742</v>
      </c>
      <c r="N44" s="4" t="s">
        <v>127</v>
      </c>
    </row>
    <row r="45" customFormat="false" ht="15" hidden="false" customHeight="false" outlineLevel="0" collapsed="false">
      <c r="A45" s="4" t="n">
        <v>2010</v>
      </c>
      <c r="B45" s="4" t="s">
        <v>207</v>
      </c>
      <c r="C45" s="4" t="s">
        <v>208</v>
      </c>
      <c r="D45" s="4" t="s">
        <v>57</v>
      </c>
      <c r="E45" s="4" t="s">
        <v>209</v>
      </c>
      <c r="F45" s="4" t="s">
        <v>210</v>
      </c>
      <c r="G45" s="4" t="s">
        <v>60</v>
      </c>
      <c r="H45" s="4" t="s">
        <v>211</v>
      </c>
      <c r="I45" s="4" t="n">
        <v>267</v>
      </c>
      <c r="J45" s="4" t="s">
        <v>217</v>
      </c>
      <c r="K45" s="4" t="n">
        <v>0.989</v>
      </c>
      <c r="L45" s="4" t="s">
        <v>213</v>
      </c>
      <c r="M45" s="4" t="n">
        <v>0.786</v>
      </c>
      <c r="N45" s="4" t="s">
        <v>127</v>
      </c>
    </row>
    <row r="46" customFormat="false" ht="15" hidden="false" customHeight="false" outlineLevel="0" collapsed="false">
      <c r="A46" s="4" t="n">
        <v>2010</v>
      </c>
      <c r="B46" s="4" t="s">
        <v>207</v>
      </c>
      <c r="C46" s="4" t="s">
        <v>208</v>
      </c>
      <c r="D46" s="4" t="s">
        <v>57</v>
      </c>
      <c r="E46" s="4" t="s">
        <v>209</v>
      </c>
      <c r="F46" s="4" t="s">
        <v>210</v>
      </c>
      <c r="G46" s="4" t="s">
        <v>60</v>
      </c>
      <c r="H46" s="4" t="s">
        <v>211</v>
      </c>
      <c r="I46" s="4" t="n">
        <v>267</v>
      </c>
      <c r="J46" s="4" t="s">
        <v>217</v>
      </c>
      <c r="K46" s="4" t="n">
        <v>1.151</v>
      </c>
      <c r="L46" s="4" t="s">
        <v>213</v>
      </c>
      <c r="M46" s="4" t="n">
        <v>0.833</v>
      </c>
      <c r="N46" s="4" t="s">
        <v>127</v>
      </c>
    </row>
    <row r="47" customFormat="false" ht="15" hidden="false" customHeight="false" outlineLevel="0" collapsed="false">
      <c r="A47" s="4" t="n">
        <v>2010</v>
      </c>
      <c r="B47" s="4" t="s">
        <v>207</v>
      </c>
      <c r="C47" s="4" t="s">
        <v>208</v>
      </c>
      <c r="D47" s="4" t="s">
        <v>57</v>
      </c>
      <c r="E47" s="4" t="s">
        <v>209</v>
      </c>
      <c r="F47" s="4" t="s">
        <v>210</v>
      </c>
      <c r="G47" s="4" t="s">
        <v>60</v>
      </c>
      <c r="H47" s="4" t="s">
        <v>211</v>
      </c>
      <c r="I47" s="4" t="n">
        <v>267</v>
      </c>
      <c r="J47" s="4" t="s">
        <v>217</v>
      </c>
      <c r="K47" s="4" t="n">
        <v>1.297</v>
      </c>
      <c r="L47" s="4" t="s">
        <v>213</v>
      </c>
      <c r="M47" s="4" t="n">
        <v>0.858</v>
      </c>
      <c r="N47" s="4" t="s">
        <v>127</v>
      </c>
    </row>
    <row r="48" customFormat="false" ht="15" hidden="false" customHeight="false" outlineLevel="0" collapsed="false">
      <c r="A48" s="4" t="n">
        <v>2010</v>
      </c>
      <c r="B48" s="4" t="s">
        <v>207</v>
      </c>
      <c r="C48" s="4" t="s">
        <v>208</v>
      </c>
      <c r="D48" s="4" t="s">
        <v>57</v>
      </c>
      <c r="E48" s="4" t="s">
        <v>209</v>
      </c>
      <c r="F48" s="4" t="s">
        <v>210</v>
      </c>
      <c r="G48" s="4" t="s">
        <v>60</v>
      </c>
      <c r="H48" s="4" t="s">
        <v>211</v>
      </c>
      <c r="I48" s="4" t="n">
        <v>267</v>
      </c>
      <c r="J48" s="4" t="s">
        <v>217</v>
      </c>
      <c r="K48" s="4" t="n">
        <v>1.443</v>
      </c>
      <c r="L48" s="4" t="s">
        <v>213</v>
      </c>
      <c r="M48" s="4" t="n">
        <v>0.873</v>
      </c>
      <c r="N48" s="4" t="s">
        <v>127</v>
      </c>
    </row>
    <row r="49" customFormat="false" ht="15" hidden="false" customHeight="false" outlineLevel="0" collapsed="false">
      <c r="A49" s="4" t="n">
        <v>2010</v>
      </c>
      <c r="B49" s="4" t="s">
        <v>207</v>
      </c>
      <c r="C49" s="4" t="s">
        <v>208</v>
      </c>
      <c r="D49" s="4" t="s">
        <v>57</v>
      </c>
      <c r="E49" s="4" t="s">
        <v>209</v>
      </c>
      <c r="F49" s="4" t="s">
        <v>210</v>
      </c>
      <c r="G49" s="4" t="s">
        <v>60</v>
      </c>
      <c r="H49" s="4" t="s">
        <v>211</v>
      </c>
      <c r="I49" s="4" t="n">
        <v>267</v>
      </c>
      <c r="J49" s="4" t="s">
        <v>217</v>
      </c>
      <c r="K49" s="4" t="n">
        <v>1.604</v>
      </c>
      <c r="L49" s="4" t="s">
        <v>213</v>
      </c>
      <c r="M49" s="4" t="n">
        <v>0.886</v>
      </c>
      <c r="N49" s="4" t="s">
        <v>127</v>
      </c>
    </row>
    <row r="50" customFormat="false" ht="15" hidden="false" customHeight="false" outlineLevel="0" collapsed="false">
      <c r="A50" s="4" t="n">
        <v>2010</v>
      </c>
      <c r="B50" s="4" t="s">
        <v>207</v>
      </c>
      <c r="C50" s="4" t="s">
        <v>208</v>
      </c>
      <c r="D50" s="4" t="s">
        <v>57</v>
      </c>
      <c r="E50" s="4" t="s">
        <v>209</v>
      </c>
      <c r="F50" s="4" t="s">
        <v>210</v>
      </c>
      <c r="G50" s="4" t="s">
        <v>60</v>
      </c>
      <c r="H50" s="4" t="s">
        <v>211</v>
      </c>
      <c r="I50" s="4" t="n">
        <v>267</v>
      </c>
      <c r="J50" s="4" t="s">
        <v>217</v>
      </c>
      <c r="K50" s="4" t="n">
        <v>1.754</v>
      </c>
      <c r="L50" s="4" t="s">
        <v>213</v>
      </c>
      <c r="M50" s="4" t="n">
        <v>0.899</v>
      </c>
      <c r="N50" s="4" t="s">
        <v>127</v>
      </c>
    </row>
    <row r="51" customFormat="false" ht="15" hidden="false" customHeight="false" outlineLevel="0" collapsed="false">
      <c r="A51" s="4" t="n">
        <v>2010</v>
      </c>
      <c r="B51" s="4" t="s">
        <v>207</v>
      </c>
      <c r="C51" s="4" t="s">
        <v>208</v>
      </c>
      <c r="D51" s="4" t="s">
        <v>57</v>
      </c>
      <c r="E51" s="4" t="s">
        <v>209</v>
      </c>
      <c r="F51" s="4" t="s">
        <v>210</v>
      </c>
      <c r="G51" s="4" t="s">
        <v>60</v>
      </c>
      <c r="H51" s="4" t="s">
        <v>211</v>
      </c>
      <c r="I51" s="4" t="n">
        <v>267</v>
      </c>
      <c r="J51" s="4" t="s">
        <v>217</v>
      </c>
      <c r="K51" s="4" t="n">
        <v>1.904</v>
      </c>
      <c r="L51" s="4" t="s">
        <v>213</v>
      </c>
      <c r="M51" s="4" t="n">
        <v>0.901</v>
      </c>
      <c r="N51" s="4" t="s">
        <v>127</v>
      </c>
    </row>
    <row r="52" customFormat="false" ht="15" hidden="false" customHeight="false" outlineLevel="0" collapsed="false">
      <c r="A52" s="4" t="n">
        <v>2010</v>
      </c>
      <c r="B52" s="4" t="s">
        <v>207</v>
      </c>
      <c r="C52" s="4" t="s">
        <v>208</v>
      </c>
      <c r="D52" s="4" t="s">
        <v>57</v>
      </c>
      <c r="E52" s="4" t="s">
        <v>209</v>
      </c>
      <c r="F52" s="4" t="s">
        <v>210</v>
      </c>
      <c r="G52" s="4" t="s">
        <v>60</v>
      </c>
      <c r="H52" s="4" t="s">
        <v>211</v>
      </c>
      <c r="I52" s="4" t="n">
        <v>267</v>
      </c>
      <c r="J52" s="4" t="s">
        <v>217</v>
      </c>
      <c r="K52" s="4" t="n">
        <v>2.062</v>
      </c>
      <c r="L52" s="4" t="s">
        <v>213</v>
      </c>
      <c r="M52" s="4" t="n">
        <v>0.922</v>
      </c>
      <c r="N52" s="4" t="s">
        <v>127</v>
      </c>
    </row>
    <row r="53" customFormat="false" ht="15" hidden="false" customHeight="false" outlineLevel="0" collapsed="false">
      <c r="A53" s="4" t="n">
        <v>2010</v>
      </c>
      <c r="B53" s="4" t="s">
        <v>207</v>
      </c>
      <c r="C53" s="4" t="s">
        <v>208</v>
      </c>
      <c r="D53" s="4" t="s">
        <v>57</v>
      </c>
      <c r="E53" s="4" t="s">
        <v>209</v>
      </c>
      <c r="F53" s="4" t="s">
        <v>210</v>
      </c>
      <c r="G53" s="4" t="s">
        <v>60</v>
      </c>
      <c r="H53" s="4" t="s">
        <v>211</v>
      </c>
      <c r="I53" s="4" t="n">
        <v>267</v>
      </c>
      <c r="J53" s="4" t="s">
        <v>217</v>
      </c>
      <c r="K53" s="4" t="n">
        <v>2.215</v>
      </c>
      <c r="L53" s="4" t="s">
        <v>213</v>
      </c>
      <c r="M53" s="4" t="n">
        <v>0.924</v>
      </c>
      <c r="N53" s="4" t="s">
        <v>127</v>
      </c>
    </row>
    <row r="54" customFormat="false" ht="15" hidden="false" customHeight="false" outlineLevel="0" collapsed="false">
      <c r="A54" s="4" t="n">
        <v>2010</v>
      </c>
      <c r="B54" s="4" t="s">
        <v>207</v>
      </c>
      <c r="C54" s="4" t="s">
        <v>208</v>
      </c>
      <c r="D54" s="4" t="s">
        <v>57</v>
      </c>
      <c r="E54" s="4" t="s">
        <v>209</v>
      </c>
      <c r="F54" s="4" t="s">
        <v>210</v>
      </c>
      <c r="G54" s="4" t="s">
        <v>60</v>
      </c>
      <c r="H54" s="4" t="s">
        <v>211</v>
      </c>
      <c r="I54" s="4" t="n">
        <v>267</v>
      </c>
      <c r="J54" s="4" t="s">
        <v>217</v>
      </c>
      <c r="K54" s="4" t="n">
        <v>2.365</v>
      </c>
      <c r="L54" s="4" t="s">
        <v>213</v>
      </c>
      <c r="M54" s="4" t="n">
        <v>0.93</v>
      </c>
      <c r="N54" s="4" t="s">
        <v>127</v>
      </c>
    </row>
    <row r="55" customFormat="false" ht="15" hidden="false" customHeight="false" outlineLevel="0" collapsed="false">
      <c r="A55" s="4" t="n">
        <v>2010</v>
      </c>
      <c r="B55" s="4" t="s">
        <v>207</v>
      </c>
      <c r="C55" s="4" t="s">
        <v>208</v>
      </c>
      <c r="D55" s="4" t="s">
        <v>57</v>
      </c>
      <c r="E55" s="4" t="s">
        <v>209</v>
      </c>
      <c r="F55" s="4" t="s">
        <v>210</v>
      </c>
      <c r="G55" s="4" t="s">
        <v>60</v>
      </c>
      <c r="H55" s="4" t="s">
        <v>211</v>
      </c>
      <c r="I55" s="4" t="n">
        <v>267</v>
      </c>
      <c r="J55" s="4" t="s">
        <v>217</v>
      </c>
      <c r="K55" s="4" t="n">
        <v>2.519</v>
      </c>
      <c r="L55" s="4" t="s">
        <v>213</v>
      </c>
      <c r="M55" s="4" t="n">
        <v>0.932</v>
      </c>
      <c r="N55" s="4" t="s">
        <v>127</v>
      </c>
    </row>
    <row r="56" customFormat="false" ht="15" hidden="false" customHeight="false" outlineLevel="0" collapsed="false">
      <c r="A56" s="4" t="n">
        <v>2010</v>
      </c>
      <c r="B56" s="4" t="s">
        <v>207</v>
      </c>
      <c r="C56" s="4" t="s">
        <v>208</v>
      </c>
      <c r="D56" s="4" t="s">
        <v>57</v>
      </c>
      <c r="E56" s="4" t="s">
        <v>209</v>
      </c>
      <c r="F56" s="4" t="s">
        <v>210</v>
      </c>
      <c r="G56" s="4" t="s">
        <v>60</v>
      </c>
      <c r="H56" s="4" t="s">
        <v>211</v>
      </c>
      <c r="I56" s="4" t="n">
        <v>267</v>
      </c>
      <c r="J56" s="4" t="s">
        <v>217</v>
      </c>
      <c r="K56" s="4" t="n">
        <v>2.677</v>
      </c>
      <c r="L56" s="4" t="s">
        <v>213</v>
      </c>
      <c r="M56" s="4" t="n">
        <v>0.934</v>
      </c>
      <c r="N56" s="4" t="s">
        <v>127</v>
      </c>
    </row>
    <row r="57" customFormat="false" ht="15" hidden="false" customHeight="false" outlineLevel="0" collapsed="false">
      <c r="A57" s="4" t="n">
        <v>2010</v>
      </c>
      <c r="B57" s="4" t="s">
        <v>207</v>
      </c>
      <c r="C57" s="4" t="s">
        <v>208</v>
      </c>
      <c r="D57" s="4" t="s">
        <v>57</v>
      </c>
      <c r="E57" s="4" t="s">
        <v>209</v>
      </c>
      <c r="F57" s="4" t="s">
        <v>210</v>
      </c>
      <c r="G57" s="4" t="s">
        <v>60</v>
      </c>
      <c r="H57" s="4" t="s">
        <v>211</v>
      </c>
      <c r="I57" s="4" t="n">
        <v>267</v>
      </c>
      <c r="J57" s="4" t="s">
        <v>217</v>
      </c>
      <c r="K57" s="4" t="n">
        <v>2.826</v>
      </c>
      <c r="L57" s="4" t="s">
        <v>213</v>
      </c>
      <c r="M57" s="4" t="n">
        <v>0.939</v>
      </c>
      <c r="N57" s="4" t="s">
        <v>127</v>
      </c>
    </row>
    <row r="58" customFormat="false" ht="15" hidden="false" customHeight="false" outlineLevel="0" collapsed="false">
      <c r="A58" s="4" t="n">
        <v>2010</v>
      </c>
      <c r="B58" s="4" t="s">
        <v>207</v>
      </c>
      <c r="C58" s="4" t="s">
        <v>208</v>
      </c>
      <c r="D58" s="4" t="s">
        <v>57</v>
      </c>
      <c r="E58" s="4" t="s">
        <v>209</v>
      </c>
      <c r="F58" s="4" t="s">
        <v>210</v>
      </c>
      <c r="G58" s="4" t="s">
        <v>60</v>
      </c>
      <c r="H58" s="4" t="s">
        <v>211</v>
      </c>
      <c r="I58" s="4" t="n">
        <v>267</v>
      </c>
      <c r="J58" s="4" t="s">
        <v>217</v>
      </c>
      <c r="K58" s="4" t="n">
        <v>2.984</v>
      </c>
      <c r="L58" s="4" t="s">
        <v>213</v>
      </c>
      <c r="M58" s="4" t="n">
        <v>0.941</v>
      </c>
      <c r="N58" s="4" t="s">
        <v>127</v>
      </c>
    </row>
    <row r="59" customFormat="false" ht="15" hidden="false" customHeight="false" outlineLevel="0" collapsed="false">
      <c r="A59" s="4" t="n">
        <v>2010</v>
      </c>
      <c r="B59" s="4" t="s">
        <v>207</v>
      </c>
      <c r="C59" s="4" t="s">
        <v>208</v>
      </c>
      <c r="D59" s="4" t="s">
        <v>57</v>
      </c>
      <c r="E59" s="4" t="s">
        <v>209</v>
      </c>
      <c r="F59" s="4" t="s">
        <v>210</v>
      </c>
      <c r="G59" s="4" t="s">
        <v>60</v>
      </c>
      <c r="H59" s="4" t="s">
        <v>214</v>
      </c>
      <c r="I59" s="4" t="n">
        <v>126</v>
      </c>
      <c r="J59" s="4" t="s">
        <v>217</v>
      </c>
      <c r="K59" s="4" t="n">
        <v>0.075</v>
      </c>
      <c r="L59" s="4" t="s">
        <v>213</v>
      </c>
      <c r="M59" s="4" t="n">
        <v>0.168</v>
      </c>
      <c r="N59" s="4" t="s">
        <v>127</v>
      </c>
    </row>
    <row r="60" customFormat="false" ht="15" hidden="false" customHeight="false" outlineLevel="0" collapsed="false">
      <c r="A60" s="4" t="n">
        <v>2010</v>
      </c>
      <c r="B60" s="4" t="s">
        <v>207</v>
      </c>
      <c r="C60" s="4" t="s">
        <v>208</v>
      </c>
      <c r="D60" s="4" t="s">
        <v>57</v>
      </c>
      <c r="E60" s="4" t="s">
        <v>209</v>
      </c>
      <c r="F60" s="4" t="s">
        <v>210</v>
      </c>
      <c r="G60" s="4" t="s">
        <v>60</v>
      </c>
      <c r="H60" s="4" t="s">
        <v>214</v>
      </c>
      <c r="I60" s="4" t="n">
        <v>126</v>
      </c>
      <c r="J60" s="4" t="s">
        <v>217</v>
      </c>
      <c r="K60" s="4" t="n">
        <v>0.235</v>
      </c>
      <c r="L60" s="4" t="s">
        <v>213</v>
      </c>
      <c r="M60" s="4" t="n">
        <v>0.337</v>
      </c>
      <c r="N60" s="4" t="s">
        <v>127</v>
      </c>
    </row>
    <row r="61" customFormat="false" ht="15" hidden="false" customHeight="false" outlineLevel="0" collapsed="false">
      <c r="A61" s="4" t="n">
        <v>2010</v>
      </c>
      <c r="B61" s="4" t="s">
        <v>207</v>
      </c>
      <c r="C61" s="4" t="s">
        <v>208</v>
      </c>
      <c r="D61" s="4" t="s">
        <v>57</v>
      </c>
      <c r="E61" s="4" t="s">
        <v>209</v>
      </c>
      <c r="F61" s="4" t="s">
        <v>210</v>
      </c>
      <c r="G61" s="4" t="s">
        <v>60</v>
      </c>
      <c r="H61" s="4" t="s">
        <v>214</v>
      </c>
      <c r="I61" s="4" t="n">
        <v>126</v>
      </c>
      <c r="J61" s="4" t="s">
        <v>217</v>
      </c>
      <c r="K61" s="4" t="n">
        <v>0.381</v>
      </c>
      <c r="L61" s="4" t="s">
        <v>213</v>
      </c>
      <c r="M61" s="4" t="n">
        <v>0.454</v>
      </c>
      <c r="N61" s="4" t="s">
        <v>127</v>
      </c>
    </row>
    <row r="62" customFormat="false" ht="15" hidden="false" customHeight="false" outlineLevel="0" collapsed="false">
      <c r="A62" s="4" t="n">
        <v>2010</v>
      </c>
      <c r="B62" s="4" t="s">
        <v>207</v>
      </c>
      <c r="C62" s="4" t="s">
        <v>208</v>
      </c>
      <c r="D62" s="4" t="s">
        <v>57</v>
      </c>
      <c r="E62" s="4" t="s">
        <v>209</v>
      </c>
      <c r="F62" s="4" t="s">
        <v>210</v>
      </c>
      <c r="G62" s="4" t="s">
        <v>60</v>
      </c>
      <c r="H62" s="4" t="s">
        <v>214</v>
      </c>
      <c r="I62" s="4" t="n">
        <v>126</v>
      </c>
      <c r="J62" s="4" t="s">
        <v>217</v>
      </c>
      <c r="K62" s="4" t="n">
        <v>0.536</v>
      </c>
      <c r="L62" s="4" t="s">
        <v>213</v>
      </c>
      <c r="M62" s="4" t="n">
        <v>0.528</v>
      </c>
      <c r="N62" s="4" t="s">
        <v>127</v>
      </c>
    </row>
    <row r="63" customFormat="false" ht="15" hidden="false" customHeight="false" outlineLevel="0" collapsed="false">
      <c r="A63" s="4" t="n">
        <v>2010</v>
      </c>
      <c r="B63" s="4" t="s">
        <v>207</v>
      </c>
      <c r="C63" s="4" t="s">
        <v>208</v>
      </c>
      <c r="D63" s="4" t="s">
        <v>57</v>
      </c>
      <c r="E63" s="4" t="s">
        <v>209</v>
      </c>
      <c r="F63" s="4" t="s">
        <v>210</v>
      </c>
      <c r="G63" s="4" t="s">
        <v>60</v>
      </c>
      <c r="H63" s="4" t="s">
        <v>214</v>
      </c>
      <c r="I63" s="4" t="n">
        <v>126</v>
      </c>
      <c r="J63" s="4" t="s">
        <v>217</v>
      </c>
      <c r="K63" s="4" t="n">
        <v>0.692</v>
      </c>
      <c r="L63" s="4" t="s">
        <v>213</v>
      </c>
      <c r="M63" s="4" t="n">
        <v>0.653</v>
      </c>
      <c r="N63" s="4" t="s">
        <v>127</v>
      </c>
    </row>
    <row r="64" customFormat="false" ht="15" hidden="false" customHeight="false" outlineLevel="0" collapsed="false">
      <c r="A64" s="4" t="n">
        <v>2010</v>
      </c>
      <c r="B64" s="4" t="s">
        <v>207</v>
      </c>
      <c r="C64" s="4" t="s">
        <v>208</v>
      </c>
      <c r="D64" s="4" t="s">
        <v>57</v>
      </c>
      <c r="E64" s="4" t="s">
        <v>209</v>
      </c>
      <c r="F64" s="4" t="s">
        <v>210</v>
      </c>
      <c r="G64" s="4" t="s">
        <v>60</v>
      </c>
      <c r="H64" s="4" t="s">
        <v>214</v>
      </c>
      <c r="I64" s="4" t="n">
        <v>126</v>
      </c>
      <c r="J64" s="4" t="s">
        <v>217</v>
      </c>
      <c r="K64" s="4" t="n">
        <v>0.843</v>
      </c>
      <c r="L64" s="4" t="s">
        <v>213</v>
      </c>
      <c r="M64" s="4" t="n">
        <v>0.724</v>
      </c>
      <c r="N64" s="4" t="s">
        <v>127</v>
      </c>
    </row>
    <row r="65" customFormat="false" ht="15" hidden="false" customHeight="false" outlineLevel="0" collapsed="false">
      <c r="A65" s="4" t="n">
        <v>2010</v>
      </c>
      <c r="B65" s="4" t="s">
        <v>207</v>
      </c>
      <c r="C65" s="4" t="s">
        <v>208</v>
      </c>
      <c r="D65" s="4" t="s">
        <v>57</v>
      </c>
      <c r="E65" s="4" t="s">
        <v>209</v>
      </c>
      <c r="F65" s="4" t="s">
        <v>210</v>
      </c>
      <c r="G65" s="4" t="s">
        <v>60</v>
      </c>
      <c r="H65" s="4" t="s">
        <v>214</v>
      </c>
      <c r="I65" s="4" t="n">
        <v>126</v>
      </c>
      <c r="J65" s="4" t="s">
        <v>217</v>
      </c>
      <c r="K65" s="4" t="n">
        <v>0.993</v>
      </c>
      <c r="L65" s="4" t="s">
        <v>213</v>
      </c>
      <c r="M65" s="4" t="n">
        <v>0.781</v>
      </c>
      <c r="N65" s="4" t="s">
        <v>127</v>
      </c>
    </row>
    <row r="66" customFormat="false" ht="15" hidden="false" customHeight="false" outlineLevel="0" collapsed="false">
      <c r="A66" s="4" t="n">
        <v>2010</v>
      </c>
      <c r="B66" s="4" t="s">
        <v>207</v>
      </c>
      <c r="C66" s="4" t="s">
        <v>208</v>
      </c>
      <c r="D66" s="4" t="s">
        <v>57</v>
      </c>
      <c r="E66" s="4" t="s">
        <v>209</v>
      </c>
      <c r="F66" s="4" t="s">
        <v>210</v>
      </c>
      <c r="G66" s="4" t="s">
        <v>60</v>
      </c>
      <c r="H66" s="4" t="s">
        <v>214</v>
      </c>
      <c r="I66" s="4" t="n">
        <v>126</v>
      </c>
      <c r="J66" s="4" t="s">
        <v>217</v>
      </c>
      <c r="K66" s="4" t="n">
        <v>1.149</v>
      </c>
      <c r="L66" s="4" t="s">
        <v>213</v>
      </c>
      <c r="M66" s="4" t="n">
        <v>0.855</v>
      </c>
      <c r="N66" s="4" t="s">
        <v>127</v>
      </c>
    </row>
    <row r="67" customFormat="false" ht="15" hidden="false" customHeight="false" outlineLevel="0" collapsed="false">
      <c r="A67" s="4" t="n">
        <v>2010</v>
      </c>
      <c r="B67" s="4" t="s">
        <v>207</v>
      </c>
      <c r="C67" s="4" t="s">
        <v>208</v>
      </c>
      <c r="D67" s="4" t="s">
        <v>57</v>
      </c>
      <c r="E67" s="4" t="s">
        <v>209</v>
      </c>
      <c r="F67" s="4" t="s">
        <v>210</v>
      </c>
      <c r="G67" s="4" t="s">
        <v>60</v>
      </c>
      <c r="H67" s="4" t="s">
        <v>214</v>
      </c>
      <c r="I67" s="4" t="n">
        <v>126</v>
      </c>
      <c r="J67" s="4" t="s">
        <v>217</v>
      </c>
      <c r="K67" s="4" t="n">
        <v>1.304</v>
      </c>
      <c r="L67" s="4" t="s">
        <v>213</v>
      </c>
      <c r="M67" s="4" t="n">
        <v>0.895</v>
      </c>
      <c r="N67" s="4" t="s">
        <v>127</v>
      </c>
    </row>
    <row r="68" customFormat="false" ht="15" hidden="false" customHeight="false" outlineLevel="0" collapsed="false">
      <c r="A68" s="4" t="n">
        <v>2010</v>
      </c>
      <c r="B68" s="4" t="s">
        <v>207</v>
      </c>
      <c r="C68" s="4" t="s">
        <v>208</v>
      </c>
      <c r="D68" s="4" t="s">
        <v>57</v>
      </c>
      <c r="E68" s="4" t="s">
        <v>209</v>
      </c>
      <c r="F68" s="4" t="s">
        <v>210</v>
      </c>
      <c r="G68" s="4" t="s">
        <v>60</v>
      </c>
      <c r="H68" s="4" t="s">
        <v>214</v>
      </c>
      <c r="I68" s="4" t="n">
        <v>126</v>
      </c>
      <c r="J68" s="4" t="s">
        <v>217</v>
      </c>
      <c r="K68" s="4" t="n">
        <v>1.445</v>
      </c>
      <c r="L68" s="4" t="s">
        <v>213</v>
      </c>
      <c r="M68" s="4" t="n">
        <v>0.903</v>
      </c>
      <c r="N68" s="4" t="s">
        <v>127</v>
      </c>
    </row>
    <row r="69" customFormat="false" ht="15" hidden="false" customHeight="false" outlineLevel="0" collapsed="false">
      <c r="A69" s="4" t="n">
        <v>2010</v>
      </c>
      <c r="B69" s="4" t="s">
        <v>207</v>
      </c>
      <c r="C69" s="4" t="s">
        <v>208</v>
      </c>
      <c r="D69" s="4" t="s">
        <v>57</v>
      </c>
      <c r="E69" s="4" t="s">
        <v>209</v>
      </c>
      <c r="F69" s="4" t="s">
        <v>210</v>
      </c>
      <c r="G69" s="4" t="s">
        <v>60</v>
      </c>
      <c r="H69" s="4" t="s">
        <v>214</v>
      </c>
      <c r="I69" s="4" t="n">
        <v>126</v>
      </c>
      <c r="J69" s="4" t="s">
        <v>217</v>
      </c>
      <c r="K69" s="4" t="n">
        <v>1.605</v>
      </c>
      <c r="L69" s="4" t="s">
        <v>213</v>
      </c>
      <c r="M69" s="4" t="n">
        <v>0.916</v>
      </c>
      <c r="N69" s="4" t="s">
        <v>127</v>
      </c>
    </row>
    <row r="70" customFormat="false" ht="15" hidden="false" customHeight="false" outlineLevel="0" collapsed="false">
      <c r="A70" s="4" t="n">
        <v>2010</v>
      </c>
      <c r="B70" s="4" t="s">
        <v>207</v>
      </c>
      <c r="C70" s="4" t="s">
        <v>208</v>
      </c>
      <c r="D70" s="4" t="s">
        <v>57</v>
      </c>
      <c r="E70" s="4" t="s">
        <v>209</v>
      </c>
      <c r="F70" s="4" t="s">
        <v>210</v>
      </c>
      <c r="G70" s="4" t="s">
        <v>60</v>
      </c>
      <c r="H70" s="4" t="s">
        <v>214</v>
      </c>
      <c r="I70" s="4" t="n">
        <v>126</v>
      </c>
      <c r="J70" s="4" t="s">
        <v>217</v>
      </c>
      <c r="K70" s="4" t="n">
        <v>1.756</v>
      </c>
      <c r="L70" s="4" t="s">
        <v>213</v>
      </c>
      <c r="M70" s="4" t="n">
        <v>0.921</v>
      </c>
      <c r="N70" s="4" t="s">
        <v>127</v>
      </c>
    </row>
    <row r="71" customFormat="false" ht="15" hidden="false" customHeight="false" outlineLevel="0" collapsed="false">
      <c r="A71" s="4" t="n">
        <v>2010</v>
      </c>
      <c r="B71" s="4" t="s">
        <v>207</v>
      </c>
      <c r="C71" s="4" t="s">
        <v>208</v>
      </c>
      <c r="D71" s="4" t="s">
        <v>57</v>
      </c>
      <c r="E71" s="4" t="s">
        <v>209</v>
      </c>
      <c r="F71" s="4" t="s">
        <v>210</v>
      </c>
      <c r="G71" s="4" t="s">
        <v>60</v>
      </c>
      <c r="H71" s="4" t="s">
        <v>214</v>
      </c>
      <c r="I71" s="4" t="n">
        <v>126</v>
      </c>
      <c r="J71" s="4" t="s">
        <v>217</v>
      </c>
      <c r="K71" s="4" t="n">
        <v>1.916</v>
      </c>
      <c r="L71" s="4" t="s">
        <v>213</v>
      </c>
      <c r="M71" s="4" t="n">
        <v>0.918</v>
      </c>
      <c r="N71" s="4" t="s">
        <v>127</v>
      </c>
    </row>
    <row r="72" customFormat="false" ht="15" hidden="false" customHeight="false" outlineLevel="0" collapsed="false">
      <c r="A72" s="4" t="n">
        <v>2010</v>
      </c>
      <c r="B72" s="4" t="s">
        <v>207</v>
      </c>
      <c r="C72" s="4" t="s">
        <v>208</v>
      </c>
      <c r="D72" s="4" t="s">
        <v>57</v>
      </c>
      <c r="E72" s="4" t="s">
        <v>209</v>
      </c>
      <c r="F72" s="4" t="s">
        <v>210</v>
      </c>
      <c r="G72" s="4" t="s">
        <v>60</v>
      </c>
      <c r="H72" s="4" t="s">
        <v>214</v>
      </c>
      <c r="I72" s="4" t="n">
        <v>126</v>
      </c>
      <c r="J72" s="4" t="s">
        <v>217</v>
      </c>
      <c r="K72" s="4" t="n">
        <v>2.062</v>
      </c>
      <c r="L72" s="4" t="s">
        <v>213</v>
      </c>
      <c r="M72" s="4" t="n">
        <v>0.949</v>
      </c>
      <c r="N72" s="4" t="s">
        <v>127</v>
      </c>
    </row>
    <row r="73" customFormat="false" ht="15" hidden="false" customHeight="false" outlineLevel="0" collapsed="false">
      <c r="A73" s="4" t="n">
        <v>2010</v>
      </c>
      <c r="B73" s="4" t="s">
        <v>207</v>
      </c>
      <c r="C73" s="4" t="s">
        <v>208</v>
      </c>
      <c r="D73" s="4" t="s">
        <v>57</v>
      </c>
      <c r="E73" s="4" t="s">
        <v>209</v>
      </c>
      <c r="F73" s="4" t="s">
        <v>210</v>
      </c>
      <c r="G73" s="4" t="s">
        <v>60</v>
      </c>
      <c r="H73" s="4" t="s">
        <v>214</v>
      </c>
      <c r="I73" s="4" t="n">
        <v>126</v>
      </c>
      <c r="J73" s="4" t="s">
        <v>217</v>
      </c>
      <c r="K73" s="4" t="n">
        <v>2.217</v>
      </c>
      <c r="L73" s="4" t="s">
        <v>213</v>
      </c>
      <c r="M73" s="4" t="n">
        <v>0.957</v>
      </c>
      <c r="N73" s="4" t="s">
        <v>127</v>
      </c>
    </row>
    <row r="74" customFormat="false" ht="15" hidden="false" customHeight="false" outlineLevel="0" collapsed="false">
      <c r="A74" s="4" t="n">
        <v>2010</v>
      </c>
      <c r="B74" s="4" t="s">
        <v>207</v>
      </c>
      <c r="C74" s="4" t="s">
        <v>208</v>
      </c>
      <c r="D74" s="4" t="s">
        <v>57</v>
      </c>
      <c r="E74" s="4" t="s">
        <v>209</v>
      </c>
      <c r="F74" s="4" t="s">
        <v>210</v>
      </c>
      <c r="G74" s="4" t="s">
        <v>60</v>
      </c>
      <c r="H74" s="4" t="s">
        <v>214</v>
      </c>
      <c r="I74" s="4" t="n">
        <v>126</v>
      </c>
      <c r="J74" s="4" t="s">
        <v>217</v>
      </c>
      <c r="K74" s="4" t="n">
        <v>2.373</v>
      </c>
      <c r="L74" s="4" t="s">
        <v>213</v>
      </c>
      <c r="M74" s="4" t="n">
        <v>0.962</v>
      </c>
      <c r="N74" s="4" t="s">
        <v>127</v>
      </c>
    </row>
    <row r="75" customFormat="false" ht="15" hidden="false" customHeight="false" outlineLevel="0" collapsed="false">
      <c r="A75" s="4" t="n">
        <v>2010</v>
      </c>
      <c r="B75" s="4" t="s">
        <v>207</v>
      </c>
      <c r="C75" s="4" t="s">
        <v>208</v>
      </c>
      <c r="D75" s="4" t="s">
        <v>57</v>
      </c>
      <c r="E75" s="4" t="s">
        <v>209</v>
      </c>
      <c r="F75" s="4" t="s">
        <v>210</v>
      </c>
      <c r="G75" s="4" t="s">
        <v>60</v>
      </c>
      <c r="H75" s="4" t="s">
        <v>214</v>
      </c>
      <c r="I75" s="4" t="n">
        <v>126</v>
      </c>
      <c r="J75" s="4" t="s">
        <v>217</v>
      </c>
      <c r="K75" s="4" t="n">
        <v>2.523</v>
      </c>
      <c r="L75" s="4" t="s">
        <v>213</v>
      </c>
      <c r="M75" s="4" t="n">
        <v>0.967</v>
      </c>
      <c r="N75" s="4" t="s">
        <v>127</v>
      </c>
    </row>
    <row r="76" customFormat="false" ht="15" hidden="false" customHeight="false" outlineLevel="0" collapsed="false">
      <c r="A76" s="4" t="n">
        <v>2010</v>
      </c>
      <c r="B76" s="4" t="s">
        <v>207</v>
      </c>
      <c r="C76" s="4" t="s">
        <v>208</v>
      </c>
      <c r="D76" s="4" t="s">
        <v>57</v>
      </c>
      <c r="E76" s="4" t="s">
        <v>209</v>
      </c>
      <c r="F76" s="4" t="s">
        <v>210</v>
      </c>
      <c r="G76" s="4" t="s">
        <v>60</v>
      </c>
      <c r="H76" s="4" t="s">
        <v>214</v>
      </c>
      <c r="I76" s="4" t="n">
        <v>126</v>
      </c>
      <c r="J76" s="4" t="s">
        <v>217</v>
      </c>
      <c r="K76" s="4" t="n">
        <v>2.679</v>
      </c>
      <c r="L76" s="4" t="s">
        <v>213</v>
      </c>
      <c r="M76" s="4" t="n">
        <v>0.964</v>
      </c>
      <c r="N76" s="4" t="s">
        <v>127</v>
      </c>
    </row>
    <row r="77" customFormat="false" ht="15" hidden="false" customHeight="false" outlineLevel="0" collapsed="false">
      <c r="A77" s="4" t="n">
        <v>2010</v>
      </c>
      <c r="B77" s="4" t="s">
        <v>207</v>
      </c>
      <c r="C77" s="4" t="s">
        <v>208</v>
      </c>
      <c r="D77" s="4" t="s">
        <v>57</v>
      </c>
      <c r="E77" s="4" t="s">
        <v>209</v>
      </c>
      <c r="F77" s="4" t="s">
        <v>210</v>
      </c>
      <c r="G77" s="4" t="s">
        <v>60</v>
      </c>
      <c r="H77" s="4" t="s">
        <v>214</v>
      </c>
      <c r="I77" s="4" t="n">
        <v>126</v>
      </c>
      <c r="J77" s="4" t="s">
        <v>217</v>
      </c>
      <c r="K77" s="4" t="n">
        <v>2.82</v>
      </c>
      <c r="L77" s="4" t="s">
        <v>213</v>
      </c>
      <c r="M77" s="4" t="n">
        <v>0.967</v>
      </c>
      <c r="N77" s="4" t="s">
        <v>127</v>
      </c>
    </row>
    <row r="78" customFormat="false" ht="15" hidden="false" customHeight="false" outlineLevel="0" collapsed="false">
      <c r="A78" s="4" t="n">
        <v>2010</v>
      </c>
      <c r="B78" s="4" t="s">
        <v>207</v>
      </c>
      <c r="C78" s="4" t="s">
        <v>208</v>
      </c>
      <c r="D78" s="4" t="s">
        <v>57</v>
      </c>
      <c r="E78" s="4" t="s">
        <v>209</v>
      </c>
      <c r="F78" s="4" t="s">
        <v>210</v>
      </c>
      <c r="G78" s="4" t="s">
        <v>60</v>
      </c>
      <c r="H78" s="4" t="s">
        <v>214</v>
      </c>
      <c r="I78" s="4" t="n">
        <v>126</v>
      </c>
      <c r="J78" s="4" t="s">
        <v>217</v>
      </c>
      <c r="K78" s="4" t="n">
        <v>2.98</v>
      </c>
      <c r="L78" s="4" t="s">
        <v>213</v>
      </c>
      <c r="M78" s="4" t="n">
        <v>0.967</v>
      </c>
      <c r="N7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1" sqref="J2:J42 L3"/>
    </sheetView>
  </sheetViews>
  <sheetFormatPr defaultRowHeight="15" zeroHeight="false" outlineLevelRow="0" outlineLevelCol="0"/>
  <cols>
    <col collapsed="false" customWidth="true" hidden="false" outlineLevel="0" max="1" min="1" style="2" width="12.14"/>
    <col collapsed="false" customWidth="true" hidden="false" outlineLevel="0" max="2" min="2" style="2" width="5"/>
    <col collapsed="false" customWidth="true" hidden="false" outlineLevel="0" max="3" min="3" style="2" width="15.28"/>
    <col collapsed="false" customWidth="true" hidden="false" outlineLevel="0" max="4" min="4" style="2" width="14.28"/>
    <col collapsed="false" customWidth="true" hidden="false" outlineLevel="0" max="5" min="5" style="2" width="9.7"/>
    <col collapsed="false" customWidth="true" hidden="false" outlineLevel="0" max="6" min="6" style="2" width="12"/>
    <col collapsed="false" customWidth="true" hidden="false" outlineLevel="0" max="7" min="7" style="2" width="7"/>
    <col collapsed="false" customWidth="true" hidden="false" outlineLevel="0" max="8" min="8" style="2" width="11"/>
    <col collapsed="false" customWidth="true" hidden="false" outlineLevel="0" max="9" min="9" style="2" width="12"/>
    <col collapsed="false" customWidth="true" hidden="false" outlineLevel="0" max="10" min="10" style="2" width="7.7"/>
    <col collapsed="false" customWidth="true" hidden="false" outlineLevel="0" max="11" min="11" style="2" width="12.43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48</v>
      </c>
      <c r="B1" s="4" t="s">
        <v>47</v>
      </c>
      <c r="C1" s="4" t="s">
        <v>218</v>
      </c>
      <c r="D1" s="4" t="s">
        <v>49</v>
      </c>
      <c r="E1" s="4" t="s">
        <v>204</v>
      </c>
      <c r="F1" s="4" t="s">
        <v>219</v>
      </c>
      <c r="G1" s="4" t="s">
        <v>220</v>
      </c>
      <c r="H1" s="4" t="s">
        <v>221</v>
      </c>
      <c r="I1" s="4" t="s">
        <v>55</v>
      </c>
      <c r="J1" s="4" t="s">
        <v>222</v>
      </c>
      <c r="K1" s="4" t="s">
        <v>223</v>
      </c>
    </row>
    <row r="2" customFormat="false" ht="15" hidden="false" customHeight="false" outlineLevel="0" collapsed="false">
      <c r="A2" s="4" t="s">
        <v>224</v>
      </c>
      <c r="B2" s="4" t="n">
        <v>2000</v>
      </c>
      <c r="C2" s="4" t="s">
        <v>225</v>
      </c>
      <c r="D2" s="4" t="s">
        <v>226</v>
      </c>
      <c r="E2" s="4" t="s">
        <v>227</v>
      </c>
      <c r="F2" s="4" t="n">
        <v>10.0098360655737</v>
      </c>
      <c r="G2" s="4" t="s">
        <v>228</v>
      </c>
      <c r="H2" s="4" t="s">
        <v>229</v>
      </c>
      <c r="I2" s="4" t="n">
        <v>0.389802631578947</v>
      </c>
      <c r="J2" s="4" t="s">
        <v>216</v>
      </c>
      <c r="K2" s="4" t="n">
        <f aca="false">I2/MAX(I$2:I$4)</f>
        <v>0.685763888888889</v>
      </c>
    </row>
    <row r="3" customFormat="false" ht="15" hidden="false" customHeight="false" outlineLevel="0" collapsed="false">
      <c r="A3" s="4" t="s">
        <v>224</v>
      </c>
      <c r="B3" s="4" t="n">
        <v>2000</v>
      </c>
      <c r="C3" s="4" t="s">
        <v>225</v>
      </c>
      <c r="D3" s="4" t="s">
        <v>226</v>
      </c>
      <c r="E3" s="4" t="s">
        <v>227</v>
      </c>
      <c r="F3" s="4" t="n">
        <v>14.9868852459016</v>
      </c>
      <c r="G3" s="4" t="s">
        <v>228</v>
      </c>
      <c r="H3" s="4" t="s">
        <v>229</v>
      </c>
      <c r="I3" s="4" t="n">
        <v>0.568421052631578</v>
      </c>
      <c r="J3" s="4" t="s">
        <v>216</v>
      </c>
      <c r="K3" s="4" t="n">
        <f aca="false">I3/MAX(I$2:I$4)</f>
        <v>1</v>
      </c>
    </row>
    <row r="4" customFormat="false" ht="15" hidden="false" customHeight="false" outlineLevel="0" collapsed="false">
      <c r="A4" s="4" t="s">
        <v>224</v>
      </c>
      <c r="B4" s="4" t="n">
        <v>2000</v>
      </c>
      <c r="C4" s="4" t="s">
        <v>225</v>
      </c>
      <c r="D4" s="4" t="s">
        <v>226</v>
      </c>
      <c r="E4" s="4" t="s">
        <v>227</v>
      </c>
      <c r="F4" s="4" t="n">
        <v>19.9819672131147</v>
      </c>
      <c r="G4" s="4" t="s">
        <v>228</v>
      </c>
      <c r="H4" s="4" t="s">
        <v>229</v>
      </c>
      <c r="I4" s="4" t="n">
        <v>0.499342105263157</v>
      </c>
      <c r="J4" s="4" t="s">
        <v>216</v>
      </c>
      <c r="K4" s="4" t="n">
        <f aca="false">I4/MAX(I$2:I$4)</f>
        <v>0.878472222222222</v>
      </c>
    </row>
    <row r="5" customFormat="false" ht="15" hidden="false" customHeight="false" outlineLevel="0" collapsed="false">
      <c r="A5" s="4" t="s">
        <v>230</v>
      </c>
      <c r="B5" s="4" t="n">
        <v>1973</v>
      </c>
      <c r="C5" s="4" t="s">
        <v>231</v>
      </c>
      <c r="D5" s="4" t="s">
        <v>232</v>
      </c>
      <c r="E5" s="4" t="s">
        <v>227</v>
      </c>
      <c r="F5" s="4" t="n">
        <v>5.91501955496906</v>
      </c>
      <c r="G5" s="4" t="s">
        <v>228</v>
      </c>
      <c r="H5" s="4" t="s">
        <v>233</v>
      </c>
      <c r="I5" s="4" t="n">
        <v>0.020798789408761</v>
      </c>
      <c r="J5" s="4" t="s">
        <v>93</v>
      </c>
      <c r="K5" s="4" t="n">
        <f aca="false">I5/MAX(I$5:I$19)</f>
        <v>0.0456425461996808</v>
      </c>
    </row>
    <row r="6" customFormat="false" ht="15" hidden="false" customHeight="false" outlineLevel="0" collapsed="false">
      <c r="A6" s="4" t="s">
        <v>230</v>
      </c>
      <c r="B6" s="4" t="n">
        <v>1973</v>
      </c>
      <c r="C6" s="4" t="s">
        <v>231</v>
      </c>
      <c r="D6" s="4" t="s">
        <v>232</v>
      </c>
      <c r="E6" s="4" t="s">
        <v>227</v>
      </c>
      <c r="F6" s="4" t="n">
        <v>5.9133939585186</v>
      </c>
      <c r="G6" s="4" t="s">
        <v>228</v>
      </c>
      <c r="H6" s="4" t="s">
        <v>233</v>
      </c>
      <c r="I6" s="4" t="n">
        <v>0.0263583292693422</v>
      </c>
      <c r="J6" s="4" t="s">
        <v>93</v>
      </c>
      <c r="K6" s="4" t="n">
        <f aca="false">I6/MAX(I$5:I$19)</f>
        <v>0.0578428502629864</v>
      </c>
    </row>
    <row r="7" customFormat="false" ht="15" hidden="false" customHeight="false" outlineLevel="0" collapsed="false">
      <c r="A7" s="4" t="s">
        <v>230</v>
      </c>
      <c r="B7" s="4" t="n">
        <v>1973</v>
      </c>
      <c r="C7" s="4" t="s">
        <v>231</v>
      </c>
      <c r="D7" s="4" t="s">
        <v>232</v>
      </c>
      <c r="E7" s="4" t="s">
        <v>227</v>
      </c>
      <c r="F7" s="4" t="n">
        <v>5.93921225508476</v>
      </c>
      <c r="G7" s="4" t="s">
        <v>228</v>
      </c>
      <c r="H7" s="4" t="s">
        <v>233</v>
      </c>
      <c r="I7" s="4" t="n">
        <v>0.0505597550130525</v>
      </c>
      <c r="J7" s="4" t="s">
        <v>93</v>
      </c>
      <c r="K7" s="4" t="n">
        <f aca="false">I7/MAX(I$5:I$19)</f>
        <v>0.110952416925561</v>
      </c>
    </row>
    <row r="8" customFormat="false" ht="15" hidden="false" customHeight="false" outlineLevel="0" collapsed="false">
      <c r="A8" s="4" t="s">
        <v>230</v>
      </c>
      <c r="B8" s="4" t="n">
        <v>1973</v>
      </c>
      <c r="C8" s="4" t="s">
        <v>231</v>
      </c>
      <c r="D8" s="4" t="s">
        <v>232</v>
      </c>
      <c r="E8" s="4" t="s">
        <v>227</v>
      </c>
      <c r="F8" s="4" t="n">
        <v>9.86005527027931</v>
      </c>
      <c r="G8" s="4" t="s">
        <v>228</v>
      </c>
      <c r="H8" s="4" t="s">
        <v>233</v>
      </c>
      <c r="I8" s="4" t="n">
        <v>0.0287766430477065</v>
      </c>
      <c r="J8" s="4" t="s">
        <v>93</v>
      </c>
      <c r="K8" s="4" t="n">
        <f aca="false">I8/MAX(I$5:I$19)</f>
        <v>0.0631497936713284</v>
      </c>
    </row>
    <row r="9" customFormat="false" ht="15" hidden="false" customHeight="false" outlineLevel="0" collapsed="false">
      <c r="A9" s="4" t="s">
        <v>230</v>
      </c>
      <c r="B9" s="4" t="n">
        <v>1973</v>
      </c>
      <c r="C9" s="4" t="s">
        <v>231</v>
      </c>
      <c r="D9" s="4" t="s">
        <v>232</v>
      </c>
      <c r="E9" s="4" t="s">
        <v>227</v>
      </c>
      <c r="F9" s="4" t="n">
        <v>9.94468190902397</v>
      </c>
      <c r="G9" s="4" t="s">
        <v>228</v>
      </c>
      <c r="H9" s="4" t="s">
        <v>233</v>
      </c>
      <c r="I9" s="4" t="n">
        <v>0.0768535385409793</v>
      </c>
      <c r="J9" s="4" t="s">
        <v>93</v>
      </c>
      <c r="K9" s="4" t="n">
        <f aca="false">I9/MAX(I$5:I$19)</f>
        <v>0.168653622791528</v>
      </c>
    </row>
    <row r="10" customFormat="false" ht="15" hidden="false" customHeight="false" outlineLevel="0" collapsed="false">
      <c r="A10" s="4" t="s">
        <v>230</v>
      </c>
      <c r="B10" s="4" t="n">
        <v>1973</v>
      </c>
      <c r="C10" s="4" t="s">
        <v>231</v>
      </c>
      <c r="D10" s="4" t="s">
        <v>232</v>
      </c>
      <c r="E10" s="4" t="s">
        <v>227</v>
      </c>
      <c r="F10" s="4" t="n">
        <v>9.83624506344607</v>
      </c>
      <c r="G10" s="4" t="s">
        <v>228</v>
      </c>
      <c r="H10" s="4" t="s">
        <v>233</v>
      </c>
      <c r="I10" s="4" t="n">
        <v>0.110207550417395</v>
      </c>
      <c r="J10" s="4" t="s">
        <v>93</v>
      </c>
      <c r="K10" s="4" t="n">
        <f aca="false">I10/MAX(I$5:I$19)</f>
        <v>0.241848364951509</v>
      </c>
    </row>
    <row r="11" customFormat="false" ht="15" hidden="false" customHeight="false" outlineLevel="0" collapsed="false">
      <c r="A11" s="4" t="s">
        <v>230</v>
      </c>
      <c r="B11" s="4" t="n">
        <v>1973</v>
      </c>
      <c r="C11" s="4" t="s">
        <v>231</v>
      </c>
      <c r="D11" s="4" t="s">
        <v>232</v>
      </c>
      <c r="E11" s="4" t="s">
        <v>227</v>
      </c>
      <c r="F11" s="4" t="n">
        <v>15.0077454889698</v>
      </c>
      <c r="G11" s="4" t="s">
        <v>228</v>
      </c>
      <c r="H11" s="4" t="s">
        <v>233</v>
      </c>
      <c r="I11" s="4" t="n">
        <v>0.198676095126079</v>
      </c>
      <c r="J11" s="4" t="s">
        <v>93</v>
      </c>
      <c r="K11" s="4" t="n">
        <f aca="false">I11/MAX(I$5:I$19)</f>
        <v>0.435990896986751</v>
      </c>
    </row>
    <row r="12" customFormat="false" ht="15" hidden="false" customHeight="false" outlineLevel="0" collapsed="false">
      <c r="A12" s="4" t="s">
        <v>230</v>
      </c>
      <c r="B12" s="4" t="n">
        <v>1973</v>
      </c>
      <c r="C12" s="4" t="s">
        <v>231</v>
      </c>
      <c r="D12" s="4" t="s">
        <v>232</v>
      </c>
      <c r="E12" s="4" t="s">
        <v>227</v>
      </c>
      <c r="F12" s="4" t="n">
        <v>14.9385142048442</v>
      </c>
      <c r="G12" s="4" t="s">
        <v>228</v>
      </c>
      <c r="H12" s="4" t="s">
        <v>233</v>
      </c>
      <c r="I12" s="4" t="n">
        <v>0.210447086835537</v>
      </c>
      <c r="J12" s="4" t="s">
        <v>93</v>
      </c>
      <c r="K12" s="4" t="n">
        <f aca="false">I12/MAX(I$5:I$19)</f>
        <v>0.461822113523262</v>
      </c>
    </row>
    <row r="13" customFormat="false" ht="15" hidden="false" customHeight="false" outlineLevel="0" collapsed="false">
      <c r="A13" s="4" t="s">
        <v>230</v>
      </c>
      <c r="B13" s="4" t="n">
        <v>1973</v>
      </c>
      <c r="C13" s="4" t="s">
        <v>231</v>
      </c>
      <c r="D13" s="4" t="s">
        <v>232</v>
      </c>
      <c r="E13" s="4" t="s">
        <v>227</v>
      </c>
      <c r="F13" s="4" t="n">
        <v>14.901029863163</v>
      </c>
      <c r="G13" s="4" t="s">
        <v>228</v>
      </c>
      <c r="H13" s="4" t="s">
        <v>233</v>
      </c>
      <c r="I13" s="4" t="n">
        <v>0.226143535385409</v>
      </c>
      <c r="J13" s="4" t="s">
        <v>93</v>
      </c>
      <c r="K13" s="4" t="n">
        <f aca="false">I13/MAX(I$5:I$19)</f>
        <v>0.496267670138526</v>
      </c>
    </row>
    <row r="14" customFormat="false" ht="15" hidden="false" customHeight="false" outlineLevel="0" collapsed="false">
      <c r="A14" s="4" t="s">
        <v>230</v>
      </c>
      <c r="B14" s="4" t="n">
        <v>1973</v>
      </c>
      <c r="C14" s="4" t="s">
        <v>231</v>
      </c>
      <c r="D14" s="4" t="s">
        <v>232</v>
      </c>
      <c r="E14" s="4" t="s">
        <v>227</v>
      </c>
      <c r="F14" s="4" t="n">
        <v>19.9162817828011</v>
      </c>
      <c r="G14" s="4" t="s">
        <v>228</v>
      </c>
      <c r="H14" s="4" t="s">
        <v>233</v>
      </c>
      <c r="I14" s="4" t="n">
        <v>0.286481970222897</v>
      </c>
      <c r="J14" s="4" t="s">
        <v>93</v>
      </c>
      <c r="K14" s="4" t="n">
        <f aca="false">I14/MAX(I$5:I$19)</f>
        <v>0.628679213212587</v>
      </c>
    </row>
    <row r="15" customFormat="false" ht="15" hidden="false" customHeight="false" outlineLevel="0" collapsed="false">
      <c r="A15" s="4" t="s">
        <v>230</v>
      </c>
      <c r="B15" s="4" t="n">
        <v>1973</v>
      </c>
      <c r="C15" s="4" t="s">
        <v>231</v>
      </c>
      <c r="D15" s="4" t="s">
        <v>232</v>
      </c>
      <c r="E15" s="4" t="s">
        <v>227</v>
      </c>
      <c r="F15" s="4" t="n">
        <v>19.9082494238694</v>
      </c>
      <c r="G15" s="4" t="s">
        <v>228</v>
      </c>
      <c r="H15" s="4" t="s">
        <v>233</v>
      </c>
      <c r="I15" s="4" t="n">
        <v>0.313952637769299</v>
      </c>
      <c r="J15" s="4" t="s">
        <v>93</v>
      </c>
      <c r="K15" s="4" t="n">
        <f aca="false">I15/MAX(I$5:I$19)</f>
        <v>0.688963068584217</v>
      </c>
    </row>
    <row r="16" customFormat="false" ht="15" hidden="false" customHeight="false" outlineLevel="0" collapsed="false">
      <c r="A16" s="4" t="s">
        <v>230</v>
      </c>
      <c r="B16" s="4" t="n">
        <v>1973</v>
      </c>
      <c r="C16" s="4" t="s">
        <v>231</v>
      </c>
      <c r="D16" s="4" t="s">
        <v>232</v>
      </c>
      <c r="E16" s="4" t="s">
        <v>227</v>
      </c>
      <c r="F16" s="4" t="n">
        <v>23.4394274075561</v>
      </c>
      <c r="G16" s="4" t="s">
        <v>228</v>
      </c>
      <c r="H16" s="4" t="s">
        <v>233</v>
      </c>
      <c r="I16" s="4" t="n">
        <v>0.387323933560916</v>
      </c>
      <c r="J16" s="4" t="s">
        <v>93</v>
      </c>
      <c r="K16" s="4" t="n">
        <f aca="false">I16/MAX(I$5:I$19)</f>
        <v>0.849974976156525</v>
      </c>
    </row>
    <row r="17" customFormat="false" ht="15" hidden="false" customHeight="false" outlineLevel="0" collapsed="false">
      <c r="A17" s="4" t="s">
        <v>230</v>
      </c>
      <c r="B17" s="4" t="n">
        <v>1973</v>
      </c>
      <c r="C17" s="4" t="s">
        <v>231</v>
      </c>
      <c r="D17" s="4" t="s">
        <v>232</v>
      </c>
      <c r="E17" s="4" t="s">
        <v>227</v>
      </c>
      <c r="F17" s="4" t="n">
        <v>23.540405634126</v>
      </c>
      <c r="G17" s="4" t="s">
        <v>228</v>
      </c>
      <c r="H17" s="4" t="s">
        <v>233</v>
      </c>
      <c r="I17" s="4" t="n">
        <v>0.379478398691872</v>
      </c>
      <c r="J17" s="4" t="s">
        <v>93</v>
      </c>
      <c r="K17" s="4" t="n">
        <f aca="false">I17/MAX(I$5:I$19)</f>
        <v>0.832758099698768</v>
      </c>
    </row>
    <row r="18" customFormat="false" ht="15" hidden="false" customHeight="false" outlineLevel="0" collapsed="false">
      <c r="A18" s="4" t="s">
        <v>230</v>
      </c>
      <c r="B18" s="4" t="n">
        <v>1973</v>
      </c>
      <c r="C18" s="4" t="s">
        <v>231</v>
      </c>
      <c r="D18" s="4" t="s">
        <v>232</v>
      </c>
      <c r="E18" s="4" t="s">
        <v>227</v>
      </c>
      <c r="F18" s="4" t="n">
        <v>19.8533616378362</v>
      </c>
      <c r="G18" s="4" t="s">
        <v>228</v>
      </c>
      <c r="H18" s="4" t="s">
        <v>233</v>
      </c>
      <c r="I18" s="4" t="n">
        <v>0.38916886600304</v>
      </c>
      <c r="J18" s="4" t="s">
        <v>93</v>
      </c>
      <c r="K18" s="4" t="n">
        <f aca="false">I18/MAX(I$5:I$19)</f>
        <v>0.854023645171341</v>
      </c>
    </row>
    <row r="19" customFormat="false" ht="15" hidden="false" customHeight="false" outlineLevel="0" collapsed="false">
      <c r="A19" s="4" t="s">
        <v>230</v>
      </c>
      <c r="B19" s="4" t="n">
        <v>1973</v>
      </c>
      <c r="C19" s="4" t="s">
        <v>231</v>
      </c>
      <c r="D19" s="4" t="s">
        <v>232</v>
      </c>
      <c r="E19" s="4" t="s">
        <v>227</v>
      </c>
      <c r="F19" s="4" t="n">
        <v>23.8799640456314</v>
      </c>
      <c r="G19" s="4" t="s">
        <v>228</v>
      </c>
      <c r="H19" s="4" t="s">
        <v>233</v>
      </c>
      <c r="I19" s="4" t="n">
        <v>0.455688631343412</v>
      </c>
      <c r="J19" s="4" t="s">
        <v>93</v>
      </c>
      <c r="K19" s="4" t="n">
        <f aca="false">I19/MAX(I$5:I$19)</f>
        <v>1</v>
      </c>
    </row>
    <row r="20" customFormat="false" ht="15" hidden="false" customHeight="false" outlineLevel="0" collapsed="false">
      <c r="A20" s="4" t="s">
        <v>234</v>
      </c>
      <c r="B20" s="4" t="n">
        <v>1970</v>
      </c>
      <c r="C20" s="4" t="s">
        <v>235</v>
      </c>
      <c r="D20" s="4" t="s">
        <v>236</v>
      </c>
      <c r="E20" s="4" t="s">
        <v>227</v>
      </c>
      <c r="F20" s="4" t="n">
        <v>10.1548053045913</v>
      </c>
      <c r="G20" s="4" t="s">
        <v>228</v>
      </c>
      <c r="H20" s="4" t="s">
        <v>237</v>
      </c>
      <c r="I20" s="4" t="n">
        <v>194.426732540609</v>
      </c>
      <c r="J20" s="4" t="s">
        <v>238</v>
      </c>
      <c r="K20" s="4" t="n">
        <f aca="false">I20/MAX(I$20:I$25)</f>
        <v>0.379949984105062</v>
      </c>
    </row>
    <row r="21" customFormat="false" ht="15" hidden="false" customHeight="false" outlineLevel="0" collapsed="false">
      <c r="A21" s="4" t="s">
        <v>234</v>
      </c>
      <c r="B21" s="4" t="n">
        <v>1970</v>
      </c>
      <c r="C21" s="4" t="s">
        <v>235</v>
      </c>
      <c r="D21" s="4" t="s">
        <v>236</v>
      </c>
      <c r="E21" s="4" t="s">
        <v>227</v>
      </c>
      <c r="F21" s="4" t="n">
        <v>14.8858773181169</v>
      </c>
      <c r="G21" s="4" t="s">
        <v>228</v>
      </c>
      <c r="H21" s="4" t="s">
        <v>237</v>
      </c>
      <c r="I21" s="4" t="n">
        <v>244.679034193924</v>
      </c>
      <c r="J21" s="4" t="s">
        <v>238</v>
      </c>
      <c r="K21" s="4" t="n">
        <f aca="false">I21/MAX(I$20:I$25)</f>
        <v>0.478153358532659</v>
      </c>
    </row>
    <row r="22" customFormat="false" ht="15" hidden="false" customHeight="false" outlineLevel="0" collapsed="false">
      <c r="A22" s="4" t="s">
        <v>234</v>
      </c>
      <c r="B22" s="4" t="n">
        <v>1970</v>
      </c>
      <c r="C22" s="4" t="s">
        <v>235</v>
      </c>
      <c r="D22" s="4" t="s">
        <v>236</v>
      </c>
      <c r="E22" s="4" t="s">
        <v>227</v>
      </c>
      <c r="F22" s="4" t="n">
        <v>20.2476620700586</v>
      </c>
      <c r="G22" s="4" t="s">
        <v>228</v>
      </c>
      <c r="H22" s="4" t="s">
        <v>237</v>
      </c>
      <c r="I22" s="4" t="n">
        <v>318.360970523191</v>
      </c>
      <c r="J22" s="4" t="s">
        <v>238</v>
      </c>
      <c r="K22" s="4" t="n">
        <f aca="false">I22/MAX(I$20:I$25)</f>
        <v>0.622143077288479</v>
      </c>
    </row>
    <row r="23" customFormat="false" ht="15" hidden="false" customHeight="false" outlineLevel="0" collapsed="false">
      <c r="A23" s="4" t="s">
        <v>234</v>
      </c>
      <c r="B23" s="4" t="n">
        <v>1970</v>
      </c>
      <c r="C23" s="4" t="s">
        <v>235</v>
      </c>
      <c r="D23" s="4" t="s">
        <v>236</v>
      </c>
      <c r="E23" s="4" t="s">
        <v>227</v>
      </c>
      <c r="F23" s="4" t="n">
        <v>24.5844560680509</v>
      </c>
      <c r="G23" s="4" t="s">
        <v>228</v>
      </c>
      <c r="H23" s="4" t="s">
        <v>237</v>
      </c>
      <c r="I23" s="4" t="n">
        <v>393.284186750614</v>
      </c>
      <c r="J23" s="4" t="s">
        <v>238</v>
      </c>
      <c r="K23" s="4" t="n">
        <f aca="false">I23/MAX(I$20:I$25)</f>
        <v>0.768558513287043</v>
      </c>
    </row>
    <row r="24" customFormat="false" ht="15" hidden="false" customHeight="false" outlineLevel="0" collapsed="false">
      <c r="A24" s="4" t="s">
        <v>234</v>
      </c>
      <c r="B24" s="4" t="n">
        <v>1970</v>
      </c>
      <c r="C24" s="4" t="s">
        <v>235</v>
      </c>
      <c r="D24" s="4" t="s">
        <v>236</v>
      </c>
      <c r="E24" s="4" t="s">
        <v>227</v>
      </c>
      <c r="F24" s="4" t="n">
        <v>29.9462408199926</v>
      </c>
      <c r="G24" s="4" t="s">
        <v>228</v>
      </c>
      <c r="H24" s="4" t="s">
        <v>237</v>
      </c>
      <c r="I24" s="4" t="n">
        <v>511.71664870197</v>
      </c>
      <c r="J24" s="4" t="s">
        <v>238</v>
      </c>
      <c r="K24" s="4" t="n">
        <f aca="false">I24/MAX(I$20:I$25)</f>
        <v>1</v>
      </c>
    </row>
    <row r="25" customFormat="false" ht="15" hidden="false" customHeight="false" outlineLevel="0" collapsed="false">
      <c r="A25" s="4" t="s">
        <v>234</v>
      </c>
      <c r="B25" s="4" t="n">
        <v>1970</v>
      </c>
      <c r="C25" s="4" t="s">
        <v>235</v>
      </c>
      <c r="D25" s="4" t="s">
        <v>236</v>
      </c>
      <c r="E25" s="4" t="s">
        <v>227</v>
      </c>
      <c r="F25" s="4" t="n">
        <v>33.8206002007713</v>
      </c>
      <c r="G25" s="4" t="s">
        <v>228</v>
      </c>
      <c r="H25" s="4" t="s">
        <v>237</v>
      </c>
      <c r="I25" s="4" t="n">
        <v>459.092013610482</v>
      </c>
      <c r="J25" s="4" t="s">
        <v>238</v>
      </c>
      <c r="K25" s="4" t="n">
        <f aca="false">I25/MAX(I$20:I$25)</f>
        <v>0.897160596152233</v>
      </c>
    </row>
    <row r="26" customFormat="false" ht="15" hidden="false" customHeight="false" outlineLevel="0" collapsed="false">
      <c r="A26" s="4" t="s">
        <v>239</v>
      </c>
      <c r="B26" s="4" t="n">
        <v>1982</v>
      </c>
      <c r="C26" s="4" t="s">
        <v>126</v>
      </c>
      <c r="D26" s="4" t="s">
        <v>240</v>
      </c>
      <c r="E26" s="4" t="s">
        <v>227</v>
      </c>
      <c r="F26" s="4" t="n">
        <v>13.9596671056901</v>
      </c>
      <c r="G26" s="4" t="s">
        <v>228</v>
      </c>
      <c r="H26" s="4" t="s">
        <v>241</v>
      </c>
      <c r="I26" s="4" t="n">
        <v>0.0391004996809357</v>
      </c>
      <c r="J26" s="4" t="s">
        <v>242</v>
      </c>
      <c r="K26" s="4" t="n">
        <f aca="false">(I26/MAX(I$26:I$33))</f>
        <v>0.457486071253979</v>
      </c>
    </row>
    <row r="27" customFormat="false" ht="15" hidden="false" customHeight="false" outlineLevel="0" collapsed="false">
      <c r="A27" s="4" t="s">
        <v>239</v>
      </c>
      <c r="B27" s="4" t="n">
        <v>1982</v>
      </c>
      <c r="C27" s="4" t="s">
        <v>126</v>
      </c>
      <c r="D27" s="4" t="s">
        <v>240</v>
      </c>
      <c r="E27" s="4" t="s">
        <v>227</v>
      </c>
      <c r="F27" s="4" t="n">
        <v>17.0828990818683</v>
      </c>
      <c r="G27" s="4" t="s">
        <v>228</v>
      </c>
      <c r="H27" s="4" t="s">
        <v>241</v>
      </c>
      <c r="I27" s="4" t="n">
        <v>0.040876533191848</v>
      </c>
      <c r="J27" s="4" t="s">
        <v>242</v>
      </c>
      <c r="K27" s="4" t="n">
        <f aca="false">(I27/MAX(I$26:I$33))</f>
        <v>0.478266127773789</v>
      </c>
    </row>
    <row r="28" customFormat="false" ht="15" hidden="false" customHeight="false" outlineLevel="0" collapsed="false">
      <c r="A28" s="4" t="s">
        <v>239</v>
      </c>
      <c r="B28" s="4" t="n">
        <v>1982</v>
      </c>
      <c r="C28" s="4" t="s">
        <v>126</v>
      </c>
      <c r="D28" s="4" t="s">
        <v>240</v>
      </c>
      <c r="E28" s="4" t="s">
        <v>227</v>
      </c>
      <c r="F28" s="4" t="n">
        <v>20.0609860848651</v>
      </c>
      <c r="G28" s="4" t="s">
        <v>228</v>
      </c>
      <c r="H28" s="4" t="s">
        <v>241</v>
      </c>
      <c r="I28" s="4" t="n">
        <v>0.0596261203585149</v>
      </c>
      <c r="J28" s="4" t="s">
        <v>242</v>
      </c>
      <c r="K28" s="4" t="n">
        <f aca="false">(I28/MAX(I$26:I$33))</f>
        <v>0.697641200739793</v>
      </c>
    </row>
    <row r="29" customFormat="false" ht="15" hidden="false" customHeight="false" outlineLevel="0" collapsed="false">
      <c r="A29" s="4" t="s">
        <v>239</v>
      </c>
      <c r="B29" s="4" t="n">
        <v>1982</v>
      </c>
      <c r="C29" s="4" t="s">
        <v>126</v>
      </c>
      <c r="D29" s="4" t="s">
        <v>240</v>
      </c>
      <c r="E29" s="4" t="s">
        <v>227</v>
      </c>
      <c r="F29" s="4" t="n">
        <v>20.0662543663746</v>
      </c>
      <c r="G29" s="4" t="s">
        <v>228</v>
      </c>
      <c r="H29" s="4" t="s">
        <v>241</v>
      </c>
      <c r="I29" s="4" t="n">
        <v>0.0548848903905086</v>
      </c>
      <c r="J29" s="4" t="s">
        <v>242</v>
      </c>
      <c r="K29" s="4" t="n">
        <f aca="false">(I29/MAX(I$26:I$33))</f>
        <v>0.642167570257459</v>
      </c>
    </row>
    <row r="30" customFormat="false" ht="15" hidden="false" customHeight="false" outlineLevel="0" collapsed="false">
      <c r="A30" s="4" t="s">
        <v>239</v>
      </c>
      <c r="B30" s="4" t="n">
        <v>1982</v>
      </c>
      <c r="C30" s="4" t="s">
        <v>126</v>
      </c>
      <c r="D30" s="4" t="s">
        <v>240</v>
      </c>
      <c r="E30" s="4" t="s">
        <v>227</v>
      </c>
      <c r="F30" s="4" t="n">
        <v>23.0254442726526</v>
      </c>
      <c r="G30" s="4" t="s">
        <v>228</v>
      </c>
      <c r="H30" s="4" t="s">
        <v>241</v>
      </c>
      <c r="I30" s="4" t="n">
        <v>0.0652294092012703</v>
      </c>
      <c r="J30" s="4" t="s">
        <v>242</v>
      </c>
      <c r="K30" s="4" t="n">
        <f aca="false">(I30/MAX(I$26:I$33))</f>
        <v>0.763201145489636</v>
      </c>
    </row>
    <row r="31" customFormat="false" ht="15" hidden="false" customHeight="false" outlineLevel="0" collapsed="false">
      <c r="A31" s="4" t="s">
        <v>239</v>
      </c>
      <c r="B31" s="4" t="n">
        <v>1982</v>
      </c>
      <c r="C31" s="4" t="s">
        <v>126</v>
      </c>
      <c r="D31" s="4" t="s">
        <v>240</v>
      </c>
      <c r="E31" s="4" t="s">
        <v>227</v>
      </c>
      <c r="F31" s="4" t="n">
        <v>26.0694229704708</v>
      </c>
      <c r="G31" s="4" t="s">
        <v>228</v>
      </c>
      <c r="H31" s="4" t="s">
        <v>241</v>
      </c>
      <c r="I31" s="4" t="n">
        <v>0.0804851631933512</v>
      </c>
      <c r="J31" s="4" t="s">
        <v>242</v>
      </c>
      <c r="K31" s="4" t="n">
        <f aca="false">(I31/MAX(I$26:I$33))</f>
        <v>0.941697456657168</v>
      </c>
    </row>
    <row r="32" customFormat="false" ht="15" hidden="false" customHeight="false" outlineLevel="0" collapsed="false">
      <c r="A32" s="4" t="s">
        <v>239</v>
      </c>
      <c r="B32" s="4" t="n">
        <v>1982</v>
      </c>
      <c r="C32" s="4" t="s">
        <v>126</v>
      </c>
      <c r="D32" s="4" t="s">
        <v>240</v>
      </c>
      <c r="E32" s="4" t="s">
        <v>227</v>
      </c>
      <c r="F32" s="4" t="n">
        <v>28.0667888297161</v>
      </c>
      <c r="G32" s="4" t="s">
        <v>228</v>
      </c>
      <c r="H32" s="4" t="s">
        <v>241</v>
      </c>
      <c r="I32" s="4" t="n">
        <v>0.0854681751812911</v>
      </c>
      <c r="J32" s="4" t="s">
        <v>242</v>
      </c>
      <c r="K32" s="4" t="n">
        <f aca="false">(I32/MAX(I$26:I$33))</f>
        <v>1</v>
      </c>
    </row>
    <row r="33" customFormat="false" ht="15" hidden="false" customHeight="false" outlineLevel="0" collapsed="false">
      <c r="A33" s="4" t="s">
        <v>239</v>
      </c>
      <c r="B33" s="4" t="n">
        <v>1982</v>
      </c>
      <c r="C33" s="4" t="s">
        <v>126</v>
      </c>
      <c r="D33" s="4" t="s">
        <v>240</v>
      </c>
      <c r="E33" s="4" t="s">
        <v>227</v>
      </c>
      <c r="F33" s="4" t="n">
        <v>26.0256924163469</v>
      </c>
      <c r="G33" s="4" t="s">
        <v>228</v>
      </c>
      <c r="H33" s="4" t="s">
        <v>241</v>
      </c>
      <c r="I33" s="4" t="n">
        <v>0.0728221737256919</v>
      </c>
      <c r="J33" s="4" t="s">
        <v>242</v>
      </c>
      <c r="K33" s="4" t="n">
        <f aca="false">(I33/MAX(I$26:I$33))</f>
        <v>0.852038475973365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J2" activeCellId="0" sqref="J2:J42"/>
    </sheetView>
  </sheetViews>
  <sheetFormatPr defaultRowHeight="13.8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85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0.85"/>
    <col collapsed="false" customWidth="true" hidden="false" outlineLevel="0" max="11" min="10" style="2" width="14.57"/>
    <col collapsed="false" customWidth="true" hidden="false" outlineLevel="0" max="12" min="12" style="2" width="16.43"/>
    <col collapsed="false" customWidth="true" hidden="false" outlineLevel="0" max="13" min="13" style="2" width="12"/>
    <col collapsed="false" customWidth="true" hidden="false" outlineLevel="0" max="14" min="14" style="2" width="12.14"/>
    <col collapsed="false" customWidth="true" hidden="false" outlineLevel="0" max="15" min="15" style="2" width="20"/>
    <col collapsed="false" customWidth="true" hidden="false" outlineLevel="0" max="16" min="16" style="2" width="8.85"/>
    <col collapsed="false" customWidth="true" hidden="false" outlineLevel="0" max="17" min="17" style="2" width="43.28"/>
    <col collapsed="false" customWidth="true" hidden="false" outlineLevel="0" max="1025" min="18" style="2" width="8.85"/>
  </cols>
  <sheetData>
    <row r="1" customFormat="false" ht="14.3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93</v>
      </c>
      <c r="I1" s="5" t="s">
        <v>69</v>
      </c>
      <c r="J1" s="5" t="s">
        <v>204</v>
      </c>
      <c r="K1" s="5" t="s">
        <v>97</v>
      </c>
      <c r="L1" s="5" t="s">
        <v>243</v>
      </c>
      <c r="M1" s="5" t="s">
        <v>166</v>
      </c>
      <c r="N1" s="39" t="s">
        <v>244</v>
      </c>
      <c r="O1" s="39" t="s">
        <v>205</v>
      </c>
      <c r="P1" s="4" t="s">
        <v>71</v>
      </c>
      <c r="Q1" s="4" t="s">
        <v>245</v>
      </c>
    </row>
    <row r="2" customFormat="false" ht="13.8" hidden="false" customHeight="false" outlineLevel="0" collapsed="false">
      <c r="A2" s="4" t="n">
        <v>2013</v>
      </c>
      <c r="B2" s="4" t="s">
        <v>246</v>
      </c>
      <c r="C2" s="4" t="s">
        <v>225</v>
      </c>
      <c r="D2" s="4" t="s">
        <v>57</v>
      </c>
      <c r="E2" s="4" t="s">
        <v>58</v>
      </c>
      <c r="F2" s="4" t="s">
        <v>75</v>
      </c>
      <c r="G2" s="4" t="s">
        <v>60</v>
      </c>
      <c r="H2" s="4" t="n">
        <v>32</v>
      </c>
      <c r="I2" s="4" t="n">
        <v>10.2</v>
      </c>
      <c r="J2" s="4" t="s">
        <v>247</v>
      </c>
      <c r="K2" s="4" t="n">
        <v>17.4178743160338</v>
      </c>
      <c r="L2" s="4" t="n">
        <v>5.76380368098153</v>
      </c>
      <c r="M2" s="4" t="n">
        <v>3.2</v>
      </c>
      <c r="N2" s="4" t="n">
        <v>0.889489918436633</v>
      </c>
      <c r="O2" s="4" t="s">
        <v>165</v>
      </c>
      <c r="P2" s="4" t="s">
        <v>127</v>
      </c>
      <c r="Q2" s="4" t="s">
        <v>248</v>
      </c>
    </row>
    <row r="3" customFormat="false" ht="13.8" hidden="false" customHeight="false" outlineLevel="0" collapsed="false">
      <c r="A3" s="4" t="n">
        <v>2013</v>
      </c>
      <c r="B3" s="4" t="s">
        <v>246</v>
      </c>
      <c r="C3" s="4" t="s">
        <v>225</v>
      </c>
      <c r="D3" s="4" t="s">
        <v>57</v>
      </c>
      <c r="E3" s="4" t="s">
        <v>58</v>
      </c>
      <c r="F3" s="4" t="s">
        <v>75</v>
      </c>
      <c r="G3" s="4" t="s">
        <v>60</v>
      </c>
      <c r="H3" s="4" t="n">
        <v>32</v>
      </c>
      <c r="I3" s="4" t="n">
        <v>10.2</v>
      </c>
      <c r="J3" s="4" t="s">
        <v>247</v>
      </c>
      <c r="K3" s="4" t="n">
        <v>16.9637705189852</v>
      </c>
      <c r="L3" s="4" t="n">
        <v>7.36819401840483</v>
      </c>
      <c r="M3" s="4" t="n">
        <v>3.2</v>
      </c>
      <c r="N3" s="4" t="n">
        <v>0.841164658634538</v>
      </c>
      <c r="O3" s="4" t="s">
        <v>165</v>
      </c>
      <c r="P3" s="4" t="s">
        <v>127</v>
      </c>
      <c r="Q3" s="4" t="s">
        <v>248</v>
      </c>
    </row>
    <row r="4" customFormat="false" ht="13.8" hidden="false" customHeight="false" outlineLevel="0" collapsed="false">
      <c r="A4" s="4" t="n">
        <v>2013</v>
      </c>
      <c r="B4" s="4" t="s">
        <v>246</v>
      </c>
      <c r="C4" s="4" t="s">
        <v>225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32</v>
      </c>
      <c r="I4" s="4" t="n">
        <v>10.2</v>
      </c>
      <c r="J4" s="4" t="s">
        <v>247</v>
      </c>
      <c r="K4" s="4" t="n">
        <v>16.7266456640689</v>
      </c>
      <c r="L4" s="4" t="n">
        <v>7.80569401840483</v>
      </c>
      <c r="M4" s="4" t="n">
        <v>3.2</v>
      </c>
      <c r="N4" s="4" t="n">
        <v>0.704216867469879</v>
      </c>
      <c r="O4" s="4" t="s">
        <v>165</v>
      </c>
      <c r="P4" s="4" t="s">
        <v>127</v>
      </c>
      <c r="Q4" s="4" t="s">
        <v>248</v>
      </c>
    </row>
    <row r="5" customFormat="false" ht="13.8" hidden="false" customHeight="false" outlineLevel="0" collapsed="false">
      <c r="A5" s="4" t="n">
        <v>2013</v>
      </c>
      <c r="B5" s="4" t="s">
        <v>246</v>
      </c>
      <c r="C5" s="4" t="s">
        <v>225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32</v>
      </c>
      <c r="I5" s="4" t="n">
        <v>10.2</v>
      </c>
      <c r="J5" s="4" t="s">
        <v>247</v>
      </c>
      <c r="K5" s="4" t="n">
        <v>16.4550116066987</v>
      </c>
      <c r="L5" s="4" t="n">
        <v>7.22191334355818</v>
      </c>
      <c r="M5" s="4" t="n">
        <v>3.2</v>
      </c>
      <c r="N5" s="4" t="n">
        <v>0.72817662402186</v>
      </c>
      <c r="O5" s="4" t="s">
        <v>165</v>
      </c>
      <c r="P5" s="4" t="s">
        <v>127</v>
      </c>
      <c r="Q5" s="4" t="s">
        <v>248</v>
      </c>
    </row>
    <row r="6" customFormat="false" ht="13.8" hidden="false" customHeight="false" outlineLevel="0" collapsed="false">
      <c r="A6" s="4" t="n">
        <v>2013</v>
      </c>
      <c r="B6" s="4" t="s">
        <v>246</v>
      </c>
      <c r="C6" s="4" t="s">
        <v>225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32</v>
      </c>
      <c r="I6" s="4" t="n">
        <v>10.2</v>
      </c>
      <c r="J6" s="4" t="s">
        <v>247</v>
      </c>
      <c r="K6" s="4" t="n">
        <v>15.8245937655446</v>
      </c>
      <c r="L6" s="4" t="n">
        <v>25.1238496932514</v>
      </c>
      <c r="M6" s="4" t="n">
        <v>3.2</v>
      </c>
      <c r="N6" s="4" t="n">
        <v>0.842100360203701</v>
      </c>
      <c r="O6" s="4" t="s">
        <v>165</v>
      </c>
      <c r="P6" s="4" t="s">
        <v>127</v>
      </c>
      <c r="Q6" s="4" t="s">
        <v>248</v>
      </c>
    </row>
    <row r="7" customFormat="false" ht="13.8" hidden="false" customHeight="false" outlineLevel="0" collapsed="false">
      <c r="A7" s="4" t="n">
        <v>2013</v>
      </c>
      <c r="B7" s="4" t="s">
        <v>246</v>
      </c>
      <c r="C7" s="4" t="s">
        <v>225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32</v>
      </c>
      <c r="I7" s="4" t="n">
        <v>10.2</v>
      </c>
      <c r="J7" s="4" t="s">
        <v>247</v>
      </c>
      <c r="K7" s="4" t="n">
        <v>16.0697396783286</v>
      </c>
      <c r="L7" s="4" t="n">
        <v>10.8702070552146</v>
      </c>
      <c r="M7" s="4" t="n">
        <v>3.2</v>
      </c>
      <c r="N7" s="4" t="n">
        <v>0.719477911646586</v>
      </c>
      <c r="O7" s="4" t="s">
        <v>165</v>
      </c>
      <c r="P7" s="4" t="s">
        <v>127</v>
      </c>
      <c r="Q7" s="4" t="s">
        <v>248</v>
      </c>
    </row>
    <row r="8" customFormat="false" ht="13.8" hidden="false" customHeight="false" outlineLevel="0" collapsed="false">
      <c r="A8" s="4" t="n">
        <v>2013</v>
      </c>
      <c r="B8" s="4" t="s">
        <v>246</v>
      </c>
      <c r="C8" s="4" t="s">
        <v>225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32</v>
      </c>
      <c r="I8" s="4" t="n">
        <v>10.2</v>
      </c>
      <c r="J8" s="4" t="s">
        <v>247</v>
      </c>
      <c r="K8" s="4" t="n">
        <v>16.1671488973636</v>
      </c>
      <c r="L8" s="4" t="n">
        <v>34.8219900306748</v>
      </c>
      <c r="M8" s="4" t="n">
        <v>0.17</v>
      </c>
      <c r="N8" s="4" t="n">
        <v>0.998190700948122</v>
      </c>
      <c r="O8" s="4" t="s">
        <v>165</v>
      </c>
      <c r="P8" s="4" t="s">
        <v>127</v>
      </c>
      <c r="Q8" s="4" t="s">
        <v>248</v>
      </c>
    </row>
    <row r="9" customFormat="false" ht="13.8" hidden="false" customHeight="false" outlineLevel="0" collapsed="false">
      <c r="A9" s="4" t="n">
        <v>2013</v>
      </c>
      <c r="B9" s="4" t="s">
        <v>246</v>
      </c>
      <c r="C9" s="4" t="s">
        <v>225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32</v>
      </c>
      <c r="I9" s="4" t="n">
        <v>10.2</v>
      </c>
      <c r="J9" s="4" t="s">
        <v>247</v>
      </c>
      <c r="K9" s="4" t="n">
        <v>16.533953739015</v>
      </c>
      <c r="L9" s="4" t="n">
        <v>97.6763803680981</v>
      </c>
      <c r="M9" s="4" t="n">
        <v>0.17</v>
      </c>
      <c r="N9" s="4" t="n">
        <v>0.556293214093487</v>
      </c>
      <c r="O9" s="4" t="s">
        <v>165</v>
      </c>
      <c r="P9" s="4" t="s">
        <v>127</v>
      </c>
      <c r="Q9" s="4" t="s">
        <v>249</v>
      </c>
    </row>
    <row r="10" customFormat="false" ht="13.8" hidden="false" customHeight="false" outlineLevel="0" collapsed="false">
      <c r="A10" s="4" t="n">
        <v>2010</v>
      </c>
      <c r="B10" s="4" t="s">
        <v>86</v>
      </c>
      <c r="C10" s="4" t="s">
        <v>250</v>
      </c>
      <c r="D10" s="4" t="s">
        <v>57</v>
      </c>
      <c r="E10" s="4" t="s">
        <v>58</v>
      </c>
      <c r="F10" s="4" t="s">
        <v>251</v>
      </c>
      <c r="G10" s="4" t="s">
        <v>60</v>
      </c>
      <c r="H10" s="4" t="n">
        <v>804</v>
      </c>
      <c r="I10" s="4" t="n">
        <v>16.2</v>
      </c>
      <c r="J10" s="4" t="s">
        <v>247</v>
      </c>
      <c r="K10" s="4" t="s">
        <v>93</v>
      </c>
      <c r="L10" s="4" t="s">
        <v>93</v>
      </c>
      <c r="M10" s="4" t="s">
        <v>93</v>
      </c>
      <c r="N10" s="4" t="n">
        <v>0.995331336320687</v>
      </c>
      <c r="O10" s="4" t="s">
        <v>252</v>
      </c>
      <c r="P10" s="4" t="s">
        <v>68</v>
      </c>
      <c r="Q10" s="4" t="s">
        <v>248</v>
      </c>
    </row>
    <row r="11" customFormat="false" ht="13.8" hidden="false" customHeight="false" outlineLevel="0" collapsed="false">
      <c r="A11" s="4" t="n">
        <v>2010</v>
      </c>
      <c r="B11" s="4" t="s">
        <v>86</v>
      </c>
      <c r="C11" s="4" t="s">
        <v>250</v>
      </c>
      <c r="D11" s="4" t="s">
        <v>57</v>
      </c>
      <c r="E11" s="4" t="s">
        <v>58</v>
      </c>
      <c r="F11" s="4" t="s">
        <v>251</v>
      </c>
      <c r="G11" s="4" t="s">
        <v>60</v>
      </c>
      <c r="H11" s="4" t="n">
        <v>804</v>
      </c>
      <c r="I11" s="4" t="n">
        <v>16.2</v>
      </c>
      <c r="J11" s="4" t="s">
        <v>247</v>
      </c>
      <c r="K11" s="4" t="s">
        <v>93</v>
      </c>
      <c r="L11" s="4" t="s">
        <v>93</v>
      </c>
      <c r="M11" s="4" t="s">
        <v>93</v>
      </c>
      <c r="N11" s="4" t="n">
        <v>0.993906833725927</v>
      </c>
      <c r="O11" s="4" t="s">
        <v>252</v>
      </c>
      <c r="P11" s="4" t="s">
        <v>68</v>
      </c>
      <c r="Q11" s="4" t="s">
        <v>248</v>
      </c>
    </row>
    <row r="12" customFormat="false" ht="13.8" hidden="false" customHeight="false" outlineLevel="0" collapsed="false">
      <c r="A12" s="4" t="n">
        <v>2010</v>
      </c>
      <c r="B12" s="4" t="s">
        <v>86</v>
      </c>
      <c r="C12" s="4" t="s">
        <v>250</v>
      </c>
      <c r="D12" s="4" t="s">
        <v>57</v>
      </c>
      <c r="E12" s="4" t="s">
        <v>58</v>
      </c>
      <c r="F12" s="4" t="s">
        <v>251</v>
      </c>
      <c r="G12" s="4" t="s">
        <v>60</v>
      </c>
      <c r="H12" s="4" t="n">
        <v>804</v>
      </c>
      <c r="I12" s="4" t="n">
        <v>16.2</v>
      </c>
      <c r="J12" s="4" t="s">
        <v>247</v>
      </c>
      <c r="K12" s="4" t="s">
        <v>93</v>
      </c>
      <c r="L12" s="4" t="s">
        <v>93</v>
      </c>
      <c r="M12" s="4" t="s">
        <v>93</v>
      </c>
      <c r="N12" s="4" t="n">
        <v>0.97866980204097</v>
      </c>
      <c r="O12" s="4" t="s">
        <v>252</v>
      </c>
      <c r="P12" s="4" t="s">
        <v>68</v>
      </c>
      <c r="Q12" s="4" t="s">
        <v>248</v>
      </c>
    </row>
    <row r="13" customFormat="false" ht="13.8" hidden="false" customHeight="false" outlineLevel="0" collapsed="false">
      <c r="A13" s="4" t="n">
        <v>2010</v>
      </c>
      <c r="B13" s="4" t="s">
        <v>86</v>
      </c>
      <c r="C13" s="4" t="s">
        <v>250</v>
      </c>
      <c r="D13" s="4" t="s">
        <v>57</v>
      </c>
      <c r="E13" s="4" t="s">
        <v>58</v>
      </c>
      <c r="F13" s="4" t="s">
        <v>251</v>
      </c>
      <c r="G13" s="4" t="s">
        <v>60</v>
      </c>
      <c r="H13" s="4" t="n">
        <v>804</v>
      </c>
      <c r="I13" s="4" t="n">
        <v>16.2</v>
      </c>
      <c r="J13" s="4" t="s">
        <v>247</v>
      </c>
      <c r="K13" s="4" t="s">
        <v>93</v>
      </c>
      <c r="L13" s="4" t="s">
        <v>93</v>
      </c>
      <c r="M13" s="4" t="s">
        <v>93</v>
      </c>
      <c r="N13" s="4" t="n">
        <v>0.979779797436828</v>
      </c>
      <c r="O13" s="4" t="s">
        <v>252</v>
      </c>
      <c r="P13" s="4" t="s">
        <v>68</v>
      </c>
      <c r="Q13" s="4" t="s">
        <v>248</v>
      </c>
    </row>
    <row r="14" customFormat="false" ht="13.8" hidden="false" customHeight="false" outlineLevel="0" collapsed="false">
      <c r="A14" s="4" t="n">
        <v>2010</v>
      </c>
      <c r="B14" s="4" t="s">
        <v>86</v>
      </c>
      <c r="C14" s="4" t="s">
        <v>250</v>
      </c>
      <c r="D14" s="4" t="s">
        <v>57</v>
      </c>
      <c r="E14" s="4" t="s">
        <v>58</v>
      </c>
      <c r="F14" s="4" t="s">
        <v>251</v>
      </c>
      <c r="G14" s="4" t="s">
        <v>60</v>
      </c>
      <c r="H14" s="4" t="n">
        <v>804</v>
      </c>
      <c r="I14" s="4" t="n">
        <v>16.2</v>
      </c>
      <c r="J14" s="4" t="s">
        <v>247</v>
      </c>
      <c r="K14" s="4" t="s">
        <v>93</v>
      </c>
      <c r="L14" s="4" t="s">
        <v>93</v>
      </c>
      <c r="M14" s="4" t="s">
        <v>93</v>
      </c>
      <c r="N14" s="4" t="n">
        <v>0.991144283209746</v>
      </c>
      <c r="O14" s="4" t="s">
        <v>252</v>
      </c>
      <c r="P14" s="4" t="s">
        <v>68</v>
      </c>
      <c r="Q14" s="4" t="s">
        <v>248</v>
      </c>
    </row>
    <row r="15" customFormat="false" ht="13.8" hidden="false" customHeight="false" outlineLevel="0" collapsed="false">
      <c r="A15" s="4" t="n">
        <v>2010</v>
      </c>
      <c r="B15" s="4" t="s">
        <v>86</v>
      </c>
      <c r="C15" s="4" t="s">
        <v>250</v>
      </c>
      <c r="D15" s="4" t="s">
        <v>57</v>
      </c>
      <c r="E15" s="4" t="s">
        <v>58</v>
      </c>
      <c r="F15" s="4" t="s">
        <v>251</v>
      </c>
      <c r="G15" s="4" t="s">
        <v>60</v>
      </c>
      <c r="H15" s="4" t="n">
        <v>804</v>
      </c>
      <c r="I15" s="4" t="n">
        <v>16.2</v>
      </c>
      <c r="J15" s="4" t="s">
        <v>247</v>
      </c>
      <c r="K15" s="4" t="s">
        <v>93</v>
      </c>
      <c r="L15" s="4" t="s">
        <v>93</v>
      </c>
      <c r="M15" s="4" t="s">
        <v>93</v>
      </c>
      <c r="N15" s="4" t="n">
        <v>0.983654801877035</v>
      </c>
      <c r="O15" s="4" t="s">
        <v>252</v>
      </c>
      <c r="P15" s="4" t="s">
        <v>68</v>
      </c>
      <c r="Q15" s="4" t="s">
        <v>248</v>
      </c>
    </row>
    <row r="16" customFormat="false" ht="13.8" hidden="false" customHeight="false" outlineLevel="0" collapsed="false">
      <c r="A16" s="4" t="n">
        <v>2010</v>
      </c>
      <c r="B16" s="4" t="s">
        <v>86</v>
      </c>
      <c r="C16" s="4" t="s">
        <v>250</v>
      </c>
      <c r="D16" s="4" t="s">
        <v>57</v>
      </c>
      <c r="E16" s="4" t="s">
        <v>58</v>
      </c>
      <c r="F16" s="4" t="s">
        <v>251</v>
      </c>
      <c r="G16" s="4" t="s">
        <v>60</v>
      </c>
      <c r="H16" s="4" t="n">
        <v>804</v>
      </c>
      <c r="I16" s="4" t="n">
        <v>16.2</v>
      </c>
      <c r="J16" s="4" t="s">
        <v>247</v>
      </c>
      <c r="K16" s="4" t="s">
        <v>93</v>
      </c>
      <c r="L16" s="4" t="s">
        <v>93</v>
      </c>
      <c r="M16" s="4" t="s">
        <v>93</v>
      </c>
      <c r="N16" s="4" t="n">
        <v>0.97869492253096</v>
      </c>
      <c r="O16" s="4" t="s">
        <v>252</v>
      </c>
      <c r="P16" s="4" t="s">
        <v>68</v>
      </c>
      <c r="Q16" s="4" t="s">
        <v>248</v>
      </c>
    </row>
    <row r="17" customFormat="false" ht="13.8" hidden="false" customHeight="false" outlineLevel="0" collapsed="false">
      <c r="A17" s="4" t="n">
        <v>2010</v>
      </c>
      <c r="B17" s="4" t="s">
        <v>86</v>
      </c>
      <c r="C17" s="4" t="s">
        <v>250</v>
      </c>
      <c r="D17" s="4" t="s">
        <v>57</v>
      </c>
      <c r="E17" s="4" t="s">
        <v>58</v>
      </c>
      <c r="F17" s="4" t="s">
        <v>251</v>
      </c>
      <c r="G17" s="4" t="s">
        <v>60</v>
      </c>
      <c r="H17" s="4" t="n">
        <v>804</v>
      </c>
      <c r="I17" s="4" t="n">
        <v>16.2</v>
      </c>
      <c r="J17" s="4" t="s">
        <v>247</v>
      </c>
      <c r="K17" s="4" t="s">
        <v>93</v>
      </c>
      <c r="L17" s="4" t="s">
        <v>93</v>
      </c>
      <c r="M17" s="4" t="s">
        <v>93</v>
      </c>
      <c r="N17" s="4" t="n">
        <v>0.983539751618139</v>
      </c>
      <c r="O17" s="4" t="s">
        <v>252</v>
      </c>
      <c r="P17" s="4" t="s">
        <v>68</v>
      </c>
      <c r="Q17" s="4" t="s">
        <v>248</v>
      </c>
    </row>
    <row r="18" customFormat="false" ht="13.8" hidden="false" customHeight="false" outlineLevel="0" collapsed="false">
      <c r="A18" s="4" t="n">
        <v>2015</v>
      </c>
      <c r="B18" s="4" t="s">
        <v>86</v>
      </c>
      <c r="C18" s="4" t="s">
        <v>253</v>
      </c>
      <c r="D18" s="4" t="s">
        <v>57</v>
      </c>
      <c r="E18" s="4" t="s">
        <v>58</v>
      </c>
      <c r="F18" s="4" t="s">
        <v>251</v>
      </c>
      <c r="G18" s="4" t="s">
        <v>60</v>
      </c>
      <c r="H18" s="4" t="n">
        <v>200</v>
      </c>
      <c r="I18" s="4" t="n">
        <v>16.5</v>
      </c>
      <c r="J18" s="4" t="s">
        <v>247</v>
      </c>
      <c r="K18" s="40" t="n">
        <v>8.10977713437918</v>
      </c>
      <c r="L18" s="40" t="n">
        <v>4.99086021487097</v>
      </c>
      <c r="M18" s="4" t="n">
        <v>14.8510638297872</v>
      </c>
      <c r="N18" s="4" t="n">
        <v>0.155</v>
      </c>
      <c r="O18" s="4" t="s">
        <v>165</v>
      </c>
      <c r="P18" s="4" t="s">
        <v>68</v>
      </c>
      <c r="Q18" s="4" t="s">
        <v>254</v>
      </c>
    </row>
    <row r="19" customFormat="false" ht="13.8" hidden="false" customHeight="false" outlineLevel="0" collapsed="false">
      <c r="A19" s="4" t="n">
        <v>2015</v>
      </c>
      <c r="B19" s="4" t="s">
        <v>86</v>
      </c>
      <c r="C19" s="4" t="s">
        <v>253</v>
      </c>
      <c r="D19" s="4" t="s">
        <v>57</v>
      </c>
      <c r="E19" s="4" t="s">
        <v>58</v>
      </c>
      <c r="F19" s="4" t="s">
        <v>251</v>
      </c>
      <c r="G19" s="4" t="s">
        <v>60</v>
      </c>
      <c r="H19" s="4" t="n">
        <v>304</v>
      </c>
      <c r="I19" s="4" t="n">
        <v>16.9</v>
      </c>
      <c r="J19" s="4" t="s">
        <v>247</v>
      </c>
      <c r="K19" s="40" t="n">
        <v>7.34881772618994</v>
      </c>
      <c r="L19" s="40" t="n">
        <v>33.3932411676452</v>
      </c>
      <c r="M19" s="4" t="n">
        <v>19.9428571428571</v>
      </c>
      <c r="N19" s="4" t="n">
        <v>0.245</v>
      </c>
      <c r="O19" s="4" t="s">
        <v>165</v>
      </c>
      <c r="P19" s="4" t="s">
        <v>68</v>
      </c>
      <c r="Q19" s="4" t="s">
        <v>254</v>
      </c>
    </row>
    <row r="20" customFormat="false" ht="13.8" hidden="false" customHeight="false" outlineLevel="0" collapsed="false">
      <c r="A20" s="4" t="n">
        <v>2015</v>
      </c>
      <c r="B20" s="4" t="s">
        <v>86</v>
      </c>
      <c r="C20" s="4" t="s">
        <v>253</v>
      </c>
      <c r="D20" s="4" t="s">
        <v>57</v>
      </c>
      <c r="E20" s="4" t="s">
        <v>58</v>
      </c>
      <c r="F20" s="4" t="s">
        <v>251</v>
      </c>
      <c r="G20" s="4" t="s">
        <v>60</v>
      </c>
      <c r="H20" s="4" t="n">
        <v>300</v>
      </c>
      <c r="I20" s="4" t="n">
        <v>15.2</v>
      </c>
      <c r="J20" s="4" t="s">
        <v>247</v>
      </c>
      <c r="K20" s="40" t="n">
        <v>8.64516277894325</v>
      </c>
      <c r="L20" s="40" t="n">
        <v>3.68069084964516</v>
      </c>
      <c r="M20" s="4" t="n">
        <v>19.9428571428571</v>
      </c>
      <c r="N20" s="4" t="n">
        <v>0.319</v>
      </c>
      <c r="O20" s="4" t="s">
        <v>165</v>
      </c>
      <c r="P20" s="4" t="s">
        <v>68</v>
      </c>
      <c r="Q20" s="4" t="s">
        <v>254</v>
      </c>
    </row>
    <row r="21" customFormat="false" ht="13.8" hidden="false" customHeight="false" outlineLevel="0" collapsed="false">
      <c r="A21" s="4" t="n">
        <v>2015</v>
      </c>
      <c r="B21" s="4" t="s">
        <v>86</v>
      </c>
      <c r="C21" s="4" t="s">
        <v>253</v>
      </c>
      <c r="D21" s="4" t="s">
        <v>57</v>
      </c>
      <c r="E21" s="4" t="s">
        <v>58</v>
      </c>
      <c r="F21" s="4" t="s">
        <v>251</v>
      </c>
      <c r="G21" s="4" t="s">
        <v>60</v>
      </c>
      <c r="H21" s="4" t="n">
        <v>306</v>
      </c>
      <c r="I21" s="4" t="n">
        <v>15.3</v>
      </c>
      <c r="J21" s="4" t="s">
        <v>247</v>
      </c>
      <c r="K21" s="40" t="n">
        <v>8.93884325369285</v>
      </c>
      <c r="L21" s="40" t="n">
        <v>45.4582554163871</v>
      </c>
      <c r="M21" s="4" t="n">
        <v>15.9360730593607</v>
      </c>
      <c r="N21" s="4" t="n">
        <v>0.227</v>
      </c>
      <c r="O21" s="4" t="s">
        <v>165</v>
      </c>
      <c r="P21" s="4" t="s">
        <v>68</v>
      </c>
      <c r="Q21" s="4" t="s">
        <v>254</v>
      </c>
    </row>
    <row r="22" customFormat="false" ht="13.8" hidden="false" customHeight="false" outlineLevel="0" collapsed="false">
      <c r="A22" s="4" t="n">
        <v>2015</v>
      </c>
      <c r="B22" s="4" t="s">
        <v>86</v>
      </c>
      <c r="C22" s="4" t="s">
        <v>253</v>
      </c>
      <c r="D22" s="4" t="s">
        <v>57</v>
      </c>
      <c r="E22" s="4" t="s">
        <v>58</v>
      </c>
      <c r="F22" s="4" t="s">
        <v>251</v>
      </c>
      <c r="G22" s="4" t="s">
        <v>60</v>
      </c>
      <c r="H22" s="4" t="n">
        <v>240</v>
      </c>
      <c r="I22" s="4" t="n">
        <v>15.8</v>
      </c>
      <c r="J22" s="4" t="s">
        <v>247</v>
      </c>
      <c r="K22" s="40" t="n">
        <v>9.2690665115165</v>
      </c>
      <c r="L22" s="40" t="n">
        <v>4.52526881716129</v>
      </c>
      <c r="M22" s="4" t="n">
        <v>9.69444444444444</v>
      </c>
      <c r="N22" s="4" t="n">
        <v>0.632</v>
      </c>
      <c r="O22" s="4" t="s">
        <v>165</v>
      </c>
      <c r="P22" s="4" t="s">
        <v>68</v>
      </c>
      <c r="Q22" s="4" t="s">
        <v>254</v>
      </c>
    </row>
    <row r="23" customFormat="false" ht="13.8" hidden="false" customHeight="false" outlineLevel="0" collapsed="false">
      <c r="A23" s="4" t="n">
        <v>2001</v>
      </c>
      <c r="B23" s="4" t="s">
        <v>255</v>
      </c>
      <c r="C23" s="4" t="s">
        <v>256</v>
      </c>
      <c r="D23" s="4" t="s">
        <v>257</v>
      </c>
      <c r="E23" s="4" t="s">
        <v>258</v>
      </c>
      <c r="F23" s="4" t="s">
        <v>257</v>
      </c>
      <c r="G23" s="4" t="s">
        <v>60</v>
      </c>
      <c r="H23" s="4" t="s">
        <v>93</v>
      </c>
      <c r="I23" s="4" t="n">
        <v>3.02813299232736</v>
      </c>
      <c r="J23" s="4" t="s">
        <v>247</v>
      </c>
      <c r="K23" s="4" t="s">
        <v>93</v>
      </c>
      <c r="L23" s="4" t="s">
        <v>93</v>
      </c>
      <c r="M23" s="4" t="s">
        <v>93</v>
      </c>
      <c r="N23" s="4" t="n">
        <v>0.448101265822784</v>
      </c>
      <c r="O23" s="4" t="s">
        <v>259</v>
      </c>
      <c r="P23" s="4" t="s">
        <v>127</v>
      </c>
      <c r="Q23" s="4" t="s">
        <v>248</v>
      </c>
    </row>
    <row r="24" customFormat="false" ht="13.8" hidden="false" customHeight="false" outlineLevel="0" collapsed="false">
      <c r="A24" s="4" t="n">
        <v>2001</v>
      </c>
      <c r="B24" s="4" t="s">
        <v>255</v>
      </c>
      <c r="C24" s="4" t="s">
        <v>256</v>
      </c>
      <c r="D24" s="4" t="s">
        <v>257</v>
      </c>
      <c r="E24" s="4" t="s">
        <v>258</v>
      </c>
      <c r="F24" s="4" t="s">
        <v>257</v>
      </c>
      <c r="G24" s="4" t="s">
        <v>60</v>
      </c>
      <c r="H24" s="4" t="s">
        <v>93</v>
      </c>
      <c r="I24" s="4" t="n">
        <v>3.01278772378516</v>
      </c>
      <c r="J24" s="4" t="s">
        <v>247</v>
      </c>
      <c r="K24" s="4" t="s">
        <v>93</v>
      </c>
      <c r="L24" s="4" t="s">
        <v>93</v>
      </c>
      <c r="M24" s="4" t="s">
        <v>93</v>
      </c>
      <c r="N24" s="4" t="n">
        <v>0.336708860759493</v>
      </c>
      <c r="O24" s="4" t="s">
        <v>259</v>
      </c>
      <c r="P24" s="4" t="s">
        <v>127</v>
      </c>
      <c r="Q24" s="4" t="s">
        <v>248</v>
      </c>
    </row>
    <row r="25" customFormat="false" ht="13.8" hidden="false" customHeight="false" outlineLevel="0" collapsed="false">
      <c r="A25" s="4" t="n">
        <v>2001</v>
      </c>
      <c r="B25" s="4" t="s">
        <v>255</v>
      </c>
      <c r="C25" s="4" t="s">
        <v>256</v>
      </c>
      <c r="D25" s="4" t="s">
        <v>257</v>
      </c>
      <c r="E25" s="4" t="s">
        <v>258</v>
      </c>
      <c r="F25" s="4" t="s">
        <v>257</v>
      </c>
      <c r="G25" s="4" t="s">
        <v>60</v>
      </c>
      <c r="H25" s="4" t="s">
        <v>93</v>
      </c>
      <c r="I25" s="4" t="n">
        <v>3.97953964194373</v>
      </c>
      <c r="J25" s="4" t="s">
        <v>247</v>
      </c>
      <c r="K25" s="4" t="s">
        <v>93</v>
      </c>
      <c r="L25" s="4" t="s">
        <v>93</v>
      </c>
      <c r="M25" s="4" t="s">
        <v>93</v>
      </c>
      <c r="N25" s="4" t="n">
        <v>0.154430379746835</v>
      </c>
      <c r="O25" s="4" t="s">
        <v>259</v>
      </c>
      <c r="P25" s="4" t="s">
        <v>127</v>
      </c>
      <c r="Q25" s="4" t="s">
        <v>248</v>
      </c>
    </row>
    <row r="26" customFormat="false" ht="13.8" hidden="false" customHeight="false" outlineLevel="0" collapsed="false">
      <c r="A26" s="4" t="n">
        <v>2001</v>
      </c>
      <c r="B26" s="4" t="s">
        <v>255</v>
      </c>
      <c r="C26" s="4" t="s">
        <v>256</v>
      </c>
      <c r="D26" s="4" t="s">
        <v>257</v>
      </c>
      <c r="E26" s="4" t="s">
        <v>258</v>
      </c>
      <c r="F26" s="4" t="s">
        <v>257</v>
      </c>
      <c r="G26" s="4" t="s">
        <v>60</v>
      </c>
      <c r="H26" s="4" t="s">
        <v>93</v>
      </c>
      <c r="I26" s="4" t="n">
        <v>4.01023017902813</v>
      </c>
      <c r="J26" s="4" t="s">
        <v>247</v>
      </c>
      <c r="K26" s="4" t="s">
        <v>93</v>
      </c>
      <c r="L26" s="4" t="s">
        <v>93</v>
      </c>
      <c r="M26" s="4" t="s">
        <v>93</v>
      </c>
      <c r="N26" s="4" t="n">
        <v>0.174683544303797</v>
      </c>
      <c r="O26" s="4" t="s">
        <v>259</v>
      </c>
      <c r="P26" s="4" t="s">
        <v>127</v>
      </c>
      <c r="Q26" s="4" t="s">
        <v>248</v>
      </c>
    </row>
    <row r="27" customFormat="false" ht="13.8" hidden="false" customHeight="false" outlineLevel="0" collapsed="false">
      <c r="A27" s="4" t="n">
        <v>2001</v>
      </c>
      <c r="B27" s="4" t="s">
        <v>255</v>
      </c>
      <c r="C27" s="4" t="s">
        <v>256</v>
      </c>
      <c r="D27" s="4" t="s">
        <v>257</v>
      </c>
      <c r="E27" s="4" t="s">
        <v>258</v>
      </c>
      <c r="F27" s="4" t="s">
        <v>257</v>
      </c>
      <c r="G27" s="4" t="s">
        <v>60</v>
      </c>
      <c r="H27" s="4" t="s">
        <v>93</v>
      </c>
      <c r="I27" s="4" t="n">
        <v>5.03836317135549</v>
      </c>
      <c r="J27" s="4" t="s">
        <v>247</v>
      </c>
      <c r="K27" s="4" t="s">
        <v>93</v>
      </c>
      <c r="L27" s="4" t="s">
        <v>93</v>
      </c>
      <c r="M27" s="4" t="s">
        <v>93</v>
      </c>
      <c r="N27" s="4" t="n">
        <v>0.192405063291139</v>
      </c>
      <c r="O27" s="4" t="s">
        <v>259</v>
      </c>
      <c r="P27" s="4" t="s">
        <v>127</v>
      </c>
      <c r="Q27" s="4" t="s">
        <v>248</v>
      </c>
    </row>
    <row r="28" customFormat="false" ht="13.8" hidden="false" customHeight="false" outlineLevel="0" collapsed="false">
      <c r="A28" s="4" t="n">
        <v>2001</v>
      </c>
      <c r="B28" s="4" t="s">
        <v>255</v>
      </c>
      <c r="C28" s="4" t="s">
        <v>256</v>
      </c>
      <c r="D28" s="4" t="s">
        <v>257</v>
      </c>
      <c r="E28" s="4" t="s">
        <v>258</v>
      </c>
      <c r="F28" s="4" t="s">
        <v>257</v>
      </c>
      <c r="G28" s="4" t="s">
        <v>60</v>
      </c>
      <c r="H28" s="4" t="s">
        <v>93</v>
      </c>
      <c r="I28" s="4" t="n">
        <v>5.0076726342711</v>
      </c>
      <c r="J28" s="4" t="s">
        <v>247</v>
      </c>
      <c r="K28" s="4" t="s">
        <v>93</v>
      </c>
      <c r="L28" s="4" t="s">
        <v>93</v>
      </c>
      <c r="M28" s="4" t="s">
        <v>93</v>
      </c>
      <c r="N28" s="4" t="n">
        <v>0.220253164556962</v>
      </c>
      <c r="O28" s="4" t="s">
        <v>259</v>
      </c>
      <c r="P28" s="4" t="s">
        <v>127</v>
      </c>
      <c r="Q28" s="4" t="s">
        <v>248</v>
      </c>
    </row>
    <row r="29" customFormat="false" ht="13.8" hidden="false" customHeight="false" outlineLevel="0" collapsed="false">
      <c r="A29" s="4" t="n">
        <v>2001</v>
      </c>
      <c r="B29" s="4" t="s">
        <v>255</v>
      </c>
      <c r="C29" s="4" t="s">
        <v>256</v>
      </c>
      <c r="D29" s="4" t="s">
        <v>257</v>
      </c>
      <c r="E29" s="4" t="s">
        <v>258</v>
      </c>
      <c r="F29" s="4" t="s">
        <v>257</v>
      </c>
      <c r="G29" s="4" t="s">
        <v>60</v>
      </c>
      <c r="H29" s="4" t="s">
        <v>93</v>
      </c>
      <c r="I29" s="4" t="n">
        <v>6.03580562659846</v>
      </c>
      <c r="J29" s="4" t="s">
        <v>247</v>
      </c>
      <c r="K29" s="4" t="s">
        <v>93</v>
      </c>
      <c r="L29" s="4" t="s">
        <v>93</v>
      </c>
      <c r="M29" s="4" t="s">
        <v>93</v>
      </c>
      <c r="N29" s="4" t="n">
        <v>0.0810126582278478</v>
      </c>
      <c r="O29" s="4" t="s">
        <v>259</v>
      </c>
      <c r="P29" s="4" t="s">
        <v>127</v>
      </c>
      <c r="Q29" s="4" t="s">
        <v>248</v>
      </c>
    </row>
    <row r="30" customFormat="false" ht="13.8" hidden="false" customHeight="false" outlineLevel="0" collapsed="false">
      <c r="A30" s="4" t="n">
        <v>2001</v>
      </c>
      <c r="B30" s="4" t="s">
        <v>255</v>
      </c>
      <c r="C30" s="4" t="s">
        <v>256</v>
      </c>
      <c r="D30" s="4" t="s">
        <v>257</v>
      </c>
      <c r="E30" s="4" t="s">
        <v>258</v>
      </c>
      <c r="F30" s="4" t="s">
        <v>257</v>
      </c>
      <c r="G30" s="4" t="s">
        <v>60</v>
      </c>
      <c r="H30" s="4" t="s">
        <v>93</v>
      </c>
      <c r="I30" s="4" t="n">
        <v>6.00511508951406</v>
      </c>
      <c r="J30" s="4" t="s">
        <v>247</v>
      </c>
      <c r="K30" s="4" t="s">
        <v>93</v>
      </c>
      <c r="L30" s="4" t="s">
        <v>93</v>
      </c>
      <c r="M30" s="4" t="s">
        <v>93</v>
      </c>
      <c r="N30" s="4" t="n">
        <v>0.20506329113924</v>
      </c>
      <c r="O30" s="4" t="s">
        <v>259</v>
      </c>
      <c r="P30" s="4" t="s">
        <v>127</v>
      </c>
      <c r="Q30" s="4" t="s">
        <v>248</v>
      </c>
    </row>
    <row r="31" customFormat="false" ht="13.8" hidden="false" customHeight="false" outlineLevel="0" collapsed="false">
      <c r="A31" s="4" t="n">
        <v>2001</v>
      </c>
      <c r="B31" s="4" t="s">
        <v>255</v>
      </c>
      <c r="C31" s="4" t="s">
        <v>256</v>
      </c>
      <c r="D31" s="4" t="s">
        <v>257</v>
      </c>
      <c r="E31" s="4" t="s">
        <v>258</v>
      </c>
      <c r="F31" s="4" t="s">
        <v>257</v>
      </c>
      <c r="G31" s="4" t="s">
        <v>60</v>
      </c>
      <c r="H31" s="4" t="s">
        <v>93</v>
      </c>
      <c r="I31" s="4" t="n">
        <v>6.95652173913043</v>
      </c>
      <c r="J31" s="4" t="s">
        <v>247</v>
      </c>
      <c r="K31" s="4" t="s">
        <v>93</v>
      </c>
      <c r="L31" s="4" t="s">
        <v>93</v>
      </c>
      <c r="M31" s="4" t="s">
        <v>93</v>
      </c>
      <c r="N31" s="4" t="n">
        <v>0.0886075949367088</v>
      </c>
      <c r="O31" s="4" t="s">
        <v>259</v>
      </c>
      <c r="P31" s="4" t="s">
        <v>127</v>
      </c>
      <c r="Q31" s="4" t="s">
        <v>248</v>
      </c>
    </row>
    <row r="32" customFormat="false" ht="13.8" hidden="false" customHeight="false" outlineLevel="0" collapsed="false">
      <c r="A32" s="4" t="n">
        <v>2001</v>
      </c>
      <c r="B32" s="4" t="s">
        <v>255</v>
      </c>
      <c r="C32" s="4" t="s">
        <v>256</v>
      </c>
      <c r="D32" s="4" t="s">
        <v>257</v>
      </c>
      <c r="E32" s="4" t="s">
        <v>258</v>
      </c>
      <c r="F32" s="4" t="s">
        <v>257</v>
      </c>
      <c r="G32" s="4" t="s">
        <v>60</v>
      </c>
      <c r="H32" s="4" t="s">
        <v>93</v>
      </c>
      <c r="I32" s="4" t="n">
        <v>6.98721227621483</v>
      </c>
      <c r="J32" s="4" t="s">
        <v>247</v>
      </c>
      <c r="K32" s="4" t="s">
        <v>93</v>
      </c>
      <c r="L32" s="4" t="s">
        <v>93</v>
      </c>
      <c r="M32" s="4" t="s">
        <v>93</v>
      </c>
      <c r="N32" s="4" t="n">
        <v>0.0962025316455696</v>
      </c>
      <c r="O32" s="4" t="s">
        <v>259</v>
      </c>
      <c r="P32" s="4" t="s">
        <v>127</v>
      </c>
      <c r="Q32" s="4" t="s">
        <v>248</v>
      </c>
    </row>
    <row r="33" customFormat="false" ht="13.8" hidden="false" customHeight="false" outlineLevel="0" collapsed="false">
      <c r="A33" s="4" t="n">
        <v>2001</v>
      </c>
      <c r="B33" s="4" t="s">
        <v>255</v>
      </c>
      <c r="C33" s="4" t="s">
        <v>256</v>
      </c>
      <c r="D33" s="4" t="s">
        <v>257</v>
      </c>
      <c r="E33" s="4" t="s">
        <v>258</v>
      </c>
      <c r="F33" s="4" t="s">
        <v>257</v>
      </c>
      <c r="G33" s="4" t="s">
        <v>60</v>
      </c>
      <c r="H33" s="4" t="s">
        <v>93</v>
      </c>
      <c r="I33" s="4" t="n">
        <v>3.08643318895152</v>
      </c>
      <c r="J33" s="4" t="s">
        <v>247</v>
      </c>
      <c r="K33" s="4" t="s">
        <v>93</v>
      </c>
      <c r="L33" s="4" t="s">
        <v>93</v>
      </c>
      <c r="M33" s="4" t="s">
        <v>93</v>
      </c>
      <c r="N33" s="4" t="n">
        <v>0.743379840236815</v>
      </c>
      <c r="O33" s="4" t="s">
        <v>259</v>
      </c>
      <c r="P33" s="4" t="s">
        <v>127</v>
      </c>
      <c r="Q33" s="4" t="s">
        <v>248</v>
      </c>
    </row>
    <row r="34" customFormat="false" ht="13.8" hidden="false" customHeight="false" outlineLevel="0" collapsed="false">
      <c r="A34" s="4" t="n">
        <v>2001</v>
      </c>
      <c r="B34" s="4" t="s">
        <v>255</v>
      </c>
      <c r="C34" s="4" t="s">
        <v>256</v>
      </c>
      <c r="D34" s="4" t="s">
        <v>257</v>
      </c>
      <c r="E34" s="4" t="s">
        <v>258</v>
      </c>
      <c r="F34" s="4" t="s">
        <v>257</v>
      </c>
      <c r="G34" s="4" t="s">
        <v>60</v>
      </c>
      <c r="H34" s="4" t="s">
        <v>93</v>
      </c>
      <c r="I34" s="4" t="n">
        <v>3.02479158957839</v>
      </c>
      <c r="J34" s="4" t="s">
        <v>247</v>
      </c>
      <c r="K34" s="4" t="s">
        <v>93</v>
      </c>
      <c r="L34" s="4" t="s">
        <v>93</v>
      </c>
      <c r="M34" s="4" t="s">
        <v>93</v>
      </c>
      <c r="N34" s="4" t="n">
        <v>0.133193304747186</v>
      </c>
      <c r="O34" s="4" t="s">
        <v>259</v>
      </c>
      <c r="P34" s="4" t="s">
        <v>127</v>
      </c>
      <c r="Q34" s="4" t="s">
        <v>248</v>
      </c>
    </row>
    <row r="35" customFormat="false" ht="13.8" hidden="false" customHeight="false" outlineLevel="0" collapsed="false">
      <c r="A35" s="4" t="n">
        <v>2001</v>
      </c>
      <c r="B35" s="4" t="s">
        <v>255</v>
      </c>
      <c r="C35" s="4" t="s">
        <v>256</v>
      </c>
      <c r="D35" s="4" t="s">
        <v>257</v>
      </c>
      <c r="E35" s="4" t="s">
        <v>258</v>
      </c>
      <c r="F35" s="4" t="s">
        <v>257</v>
      </c>
      <c r="G35" s="4" t="s">
        <v>60</v>
      </c>
      <c r="H35" s="4" t="s">
        <v>93</v>
      </c>
      <c r="I35" s="4" t="n">
        <v>4.02032953877631</v>
      </c>
      <c r="J35" s="4" t="s">
        <v>247</v>
      </c>
      <c r="K35" s="4" t="s">
        <v>93</v>
      </c>
      <c r="L35" s="4" t="s">
        <v>93</v>
      </c>
      <c r="M35" s="4" t="s">
        <v>93</v>
      </c>
      <c r="N35" s="4" t="n">
        <v>0.0587271183858257</v>
      </c>
      <c r="O35" s="4" t="s">
        <v>259</v>
      </c>
      <c r="P35" s="4" t="s">
        <v>127</v>
      </c>
      <c r="Q35" s="4" t="s">
        <v>248</v>
      </c>
    </row>
    <row r="36" customFormat="false" ht="13.8" hidden="false" customHeight="false" outlineLevel="0" collapsed="false">
      <c r="A36" s="4" t="n">
        <v>2001</v>
      </c>
      <c r="B36" s="4" t="s">
        <v>255</v>
      </c>
      <c r="C36" s="4" t="s">
        <v>256</v>
      </c>
      <c r="D36" s="4" t="s">
        <v>257</v>
      </c>
      <c r="E36" s="4" t="s">
        <v>258</v>
      </c>
      <c r="F36" s="4" t="s">
        <v>257</v>
      </c>
      <c r="G36" s="4" t="s">
        <v>60</v>
      </c>
      <c r="H36" s="4" t="s">
        <v>93</v>
      </c>
      <c r="I36" s="4" t="n">
        <v>4.03763358944779</v>
      </c>
      <c r="J36" s="4" t="s">
        <v>247</v>
      </c>
      <c r="K36" s="4" t="s">
        <v>93</v>
      </c>
      <c r="L36" s="4" t="s">
        <v>93</v>
      </c>
      <c r="M36" s="4" t="s">
        <v>93</v>
      </c>
      <c r="N36" s="4" t="n">
        <v>0.135315499640859</v>
      </c>
      <c r="O36" s="4" t="s">
        <v>259</v>
      </c>
      <c r="P36" s="4" t="s">
        <v>127</v>
      </c>
      <c r="Q36" s="4" t="s">
        <v>248</v>
      </c>
    </row>
    <row r="37" customFormat="false" ht="13.8" hidden="false" customHeight="false" outlineLevel="0" collapsed="false">
      <c r="A37" s="4" t="n">
        <v>2001</v>
      </c>
      <c r="B37" s="4" t="s">
        <v>255</v>
      </c>
      <c r="C37" s="4" t="s">
        <v>256</v>
      </c>
      <c r="D37" s="4" t="s">
        <v>257</v>
      </c>
      <c r="E37" s="4" t="s">
        <v>258</v>
      </c>
      <c r="F37" s="4" t="s">
        <v>257</v>
      </c>
      <c r="G37" s="4" t="s">
        <v>60</v>
      </c>
      <c r="H37" s="4" t="s">
        <v>93</v>
      </c>
      <c r="I37" s="4" t="n">
        <v>5.03415101321202</v>
      </c>
      <c r="J37" s="4" t="s">
        <v>247</v>
      </c>
      <c r="K37" s="4" t="s">
        <v>93</v>
      </c>
      <c r="L37" s="4" t="s">
        <v>93</v>
      </c>
      <c r="M37" s="4" t="s">
        <v>93</v>
      </c>
      <c r="N37" s="4" t="n">
        <v>0.099146768822236</v>
      </c>
      <c r="O37" s="4" t="s">
        <v>259</v>
      </c>
      <c r="P37" s="4" t="s">
        <v>127</v>
      </c>
      <c r="Q37" s="4" t="s">
        <v>248</v>
      </c>
    </row>
    <row r="38" customFormat="false" ht="13.8" hidden="false" customHeight="false" outlineLevel="0" collapsed="false">
      <c r="A38" s="4" t="n">
        <v>2001</v>
      </c>
      <c r="B38" s="4" t="s">
        <v>255</v>
      </c>
      <c r="C38" s="4" t="s">
        <v>256</v>
      </c>
      <c r="D38" s="4" t="s">
        <v>257</v>
      </c>
      <c r="E38" s="4" t="s">
        <v>258</v>
      </c>
      <c r="F38" s="4" t="s">
        <v>257</v>
      </c>
      <c r="G38" s="4" t="s">
        <v>60</v>
      </c>
      <c r="H38" s="4" t="s">
        <v>93</v>
      </c>
      <c r="I38" s="4" t="n">
        <v>5.02278910824282</v>
      </c>
      <c r="J38" s="4" t="s">
        <v>247</v>
      </c>
      <c r="K38" s="4" t="s">
        <v>93</v>
      </c>
      <c r="L38" s="4" t="s">
        <v>93</v>
      </c>
      <c r="M38" s="4" t="s">
        <v>93</v>
      </c>
      <c r="N38" s="4" t="n">
        <v>0.254896284526478</v>
      </c>
      <c r="O38" s="4" t="s">
        <v>259</v>
      </c>
      <c r="P38" s="4" t="s">
        <v>127</v>
      </c>
      <c r="Q38" s="4" t="s">
        <v>248</v>
      </c>
    </row>
    <row r="39" customFormat="false" ht="13.8" hidden="false" customHeight="false" outlineLevel="0" collapsed="false">
      <c r="A39" s="4" t="n">
        <v>2001</v>
      </c>
      <c r="B39" s="4" t="s">
        <v>255</v>
      </c>
      <c r="C39" s="4" t="s">
        <v>256</v>
      </c>
      <c r="D39" s="4" t="s">
        <v>257</v>
      </c>
      <c r="E39" s="4" t="s">
        <v>258</v>
      </c>
      <c r="F39" s="4" t="s">
        <v>257</v>
      </c>
      <c r="G39" s="4" t="s">
        <v>60</v>
      </c>
      <c r="H39" s="4" t="s">
        <v>93</v>
      </c>
      <c r="I39" s="4" t="n">
        <v>6.00742224060248</v>
      </c>
      <c r="J39" s="4" t="s">
        <v>247</v>
      </c>
      <c r="K39" s="4" t="s">
        <v>93</v>
      </c>
      <c r="L39" s="4" t="s">
        <v>93</v>
      </c>
      <c r="M39" s="4" t="s">
        <v>93</v>
      </c>
      <c r="N39" s="4" t="n">
        <v>0.354051759789304</v>
      </c>
      <c r="O39" s="4" t="s">
        <v>259</v>
      </c>
      <c r="P39" s="4" t="s">
        <v>127</v>
      </c>
      <c r="Q39" s="4" t="s">
        <v>248</v>
      </c>
    </row>
    <row r="40" customFormat="false" ht="13.8" hidden="false" customHeight="false" outlineLevel="0" collapsed="false">
      <c r="A40" s="4" t="n">
        <v>2001</v>
      </c>
      <c r="B40" s="4" t="s">
        <v>255</v>
      </c>
      <c r="C40" s="4" t="s">
        <v>256</v>
      </c>
      <c r="D40" s="4" t="s">
        <v>257</v>
      </c>
      <c r="E40" s="4" t="s">
        <v>258</v>
      </c>
      <c r="F40" s="4" t="s">
        <v>257</v>
      </c>
      <c r="G40" s="4" t="s">
        <v>60</v>
      </c>
      <c r="H40" s="4" t="s">
        <v>93</v>
      </c>
      <c r="I40" s="4" t="n">
        <v>6.02949306749668</v>
      </c>
      <c r="J40" s="4" t="s">
        <v>247</v>
      </c>
      <c r="K40" s="4" t="s">
        <v>93</v>
      </c>
      <c r="L40" s="4" t="s">
        <v>93</v>
      </c>
      <c r="M40" s="4" t="s">
        <v>93</v>
      </c>
      <c r="N40" s="4" t="n">
        <v>0.0170210913523276</v>
      </c>
      <c r="O40" s="4" t="s">
        <v>259</v>
      </c>
      <c r="P40" s="4" t="s">
        <v>127</v>
      </c>
      <c r="Q40" s="4" t="s">
        <v>248</v>
      </c>
    </row>
    <row r="41" customFormat="false" ht="13.8" hidden="false" customHeight="false" outlineLevel="0" collapsed="false">
      <c r="A41" s="4" t="n">
        <v>2001</v>
      </c>
      <c r="B41" s="4" t="s">
        <v>255</v>
      </c>
      <c r="C41" s="4" t="s">
        <v>256</v>
      </c>
      <c r="D41" s="4" t="s">
        <v>257</v>
      </c>
      <c r="E41" s="4" t="s">
        <v>258</v>
      </c>
      <c r="F41" s="4" t="s">
        <v>257</v>
      </c>
      <c r="G41" s="4" t="s">
        <v>60</v>
      </c>
      <c r="H41" s="4" t="s">
        <v>93</v>
      </c>
      <c r="I41" s="4" t="n">
        <v>7.057223080774</v>
      </c>
      <c r="J41" s="4" t="s">
        <v>247</v>
      </c>
      <c r="K41" s="4" t="s">
        <v>93</v>
      </c>
      <c r="L41" s="4" t="s">
        <v>93</v>
      </c>
      <c r="M41" s="4" t="s">
        <v>93</v>
      </c>
      <c r="N41" s="4" t="n">
        <v>0.00126461049561377</v>
      </c>
      <c r="O41" s="4" t="s">
        <v>259</v>
      </c>
      <c r="P41" s="4" t="s">
        <v>127</v>
      </c>
      <c r="Q41" s="4" t="s">
        <v>248</v>
      </c>
    </row>
    <row r="42" customFormat="false" ht="13.8" hidden="false" customHeight="false" outlineLevel="0" collapsed="false">
      <c r="A42" s="4" t="n">
        <v>2001</v>
      </c>
      <c r="B42" s="4" t="s">
        <v>255</v>
      </c>
      <c r="C42" s="4" t="s">
        <v>256</v>
      </c>
      <c r="D42" s="4" t="s">
        <v>257</v>
      </c>
      <c r="E42" s="4" t="s">
        <v>258</v>
      </c>
      <c r="F42" s="4" t="s">
        <v>257</v>
      </c>
      <c r="G42" s="4" t="s">
        <v>60</v>
      </c>
      <c r="H42" s="4" t="s">
        <v>93</v>
      </c>
      <c r="I42" s="4" t="n">
        <v>7.01634634220664</v>
      </c>
      <c r="J42" s="4" t="s">
        <v>247</v>
      </c>
      <c r="K42" s="4" t="s">
        <v>93</v>
      </c>
      <c r="L42" s="4" t="s">
        <v>93</v>
      </c>
      <c r="M42" s="4" t="s">
        <v>93</v>
      </c>
      <c r="N42" s="4" t="n">
        <v>0.202984132512025</v>
      </c>
      <c r="O42" s="4" t="s">
        <v>259</v>
      </c>
      <c r="P42" s="4" t="s">
        <v>127</v>
      </c>
      <c r="Q42" s="4" t="s">
        <v>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0" activeCellId="1" sqref="J2:J42 A20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85"/>
    <col collapsed="false" customWidth="true" hidden="false" outlineLevel="0" max="9" min="4" style="2" width="8.85"/>
    <col collapsed="false" customWidth="true" hidden="false" outlineLevel="0" max="10" min="10" style="2" width="10.85"/>
    <col collapsed="false" customWidth="true" hidden="false" outlineLevel="0" max="14" min="11" style="2" width="8.85"/>
    <col collapsed="false" customWidth="true" hidden="false" outlineLevel="0" max="15" min="15" style="2" width="14.14"/>
    <col collapsed="false" customWidth="true" hidden="false" outlineLevel="0" max="1025" min="16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260</v>
      </c>
      <c r="I1" s="3" t="s">
        <v>68</v>
      </c>
      <c r="J1" s="5" t="s">
        <v>261</v>
      </c>
      <c r="K1" s="5" t="s">
        <v>262</v>
      </c>
      <c r="L1" s="5" t="s">
        <v>263</v>
      </c>
      <c r="M1" s="5" t="s">
        <v>264</v>
      </c>
      <c r="N1" s="39" t="s">
        <v>265</v>
      </c>
      <c r="O1" s="39" t="s">
        <v>263</v>
      </c>
      <c r="P1" s="4" t="s">
        <v>71</v>
      </c>
    </row>
    <row r="2" customFormat="false" ht="15" hidden="false" customHeight="false" outlineLevel="0" collapsed="false">
      <c r="A2" s="4" t="n">
        <v>2004</v>
      </c>
      <c r="B2" s="4" t="s">
        <v>266</v>
      </c>
      <c r="C2" s="4" t="s">
        <v>267</v>
      </c>
      <c r="D2" s="4" t="s">
        <v>57</v>
      </c>
      <c r="E2" s="4" t="s">
        <v>58</v>
      </c>
      <c r="F2" s="4" t="s">
        <v>75</v>
      </c>
      <c r="G2" s="4" t="s">
        <v>110</v>
      </c>
      <c r="H2" s="4" t="n">
        <v>115</v>
      </c>
      <c r="I2" s="4" t="n">
        <v>150</v>
      </c>
      <c r="J2" s="4" t="s">
        <v>227</v>
      </c>
      <c r="K2" s="4" t="n">
        <v>16</v>
      </c>
      <c r="L2" s="4" t="s">
        <v>228</v>
      </c>
      <c r="M2" s="4" t="s">
        <v>210</v>
      </c>
      <c r="N2" s="4" t="n">
        <v>0.68</v>
      </c>
      <c r="O2" s="4" t="s">
        <v>268</v>
      </c>
      <c r="P2" s="4" t="s">
        <v>68</v>
      </c>
    </row>
    <row r="3" customFormat="false" ht="15" hidden="false" customHeight="false" outlineLevel="0" collapsed="false">
      <c r="A3" s="4" t="n">
        <v>2004</v>
      </c>
      <c r="B3" s="4" t="s">
        <v>266</v>
      </c>
      <c r="C3" s="4" t="s">
        <v>267</v>
      </c>
      <c r="D3" s="4" t="s">
        <v>57</v>
      </c>
      <c r="E3" s="4" t="s">
        <v>58</v>
      </c>
      <c r="F3" s="4" t="s">
        <v>75</v>
      </c>
      <c r="G3" s="4" t="s">
        <v>110</v>
      </c>
      <c r="H3" s="4" t="n">
        <v>115</v>
      </c>
      <c r="I3" s="4" t="n">
        <v>90</v>
      </c>
      <c r="J3" s="4" t="s">
        <v>227</v>
      </c>
      <c r="K3" s="4" t="n">
        <v>19.5</v>
      </c>
      <c r="L3" s="4" t="s">
        <v>228</v>
      </c>
      <c r="M3" s="4" t="s">
        <v>210</v>
      </c>
      <c r="N3" s="4" t="n">
        <v>0.66</v>
      </c>
      <c r="O3" s="4" t="s">
        <v>268</v>
      </c>
      <c r="P3" s="4" t="s">
        <v>68</v>
      </c>
    </row>
    <row r="4" customFormat="false" ht="15" hidden="false" customHeight="false" outlineLevel="0" collapsed="false">
      <c r="A4" s="4" t="n">
        <v>2013</v>
      </c>
      <c r="B4" s="4" t="s">
        <v>246</v>
      </c>
      <c r="C4" s="4" t="s">
        <v>225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102</v>
      </c>
      <c r="I4" s="4" t="n">
        <v>32</v>
      </c>
      <c r="J4" s="4" t="s">
        <v>227</v>
      </c>
      <c r="K4" s="4" t="n">
        <v>17.4178743160338</v>
      </c>
      <c r="L4" s="4" t="s">
        <v>228</v>
      </c>
      <c r="M4" s="4" t="s">
        <v>210</v>
      </c>
      <c r="N4" s="4" t="n">
        <v>0.889489918436633</v>
      </c>
      <c r="O4" s="4" t="s">
        <v>268</v>
      </c>
      <c r="P4" s="4" t="s">
        <v>127</v>
      </c>
    </row>
    <row r="5" customFormat="false" ht="15" hidden="false" customHeight="false" outlineLevel="0" collapsed="false">
      <c r="A5" s="4" t="n">
        <v>2013</v>
      </c>
      <c r="B5" s="4" t="s">
        <v>246</v>
      </c>
      <c r="C5" s="4" t="s">
        <v>225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102</v>
      </c>
      <c r="I5" s="4" t="n">
        <v>32</v>
      </c>
      <c r="J5" s="4" t="s">
        <v>227</v>
      </c>
      <c r="K5" s="4" t="n">
        <v>16.9637705189852</v>
      </c>
      <c r="L5" s="4" t="s">
        <v>228</v>
      </c>
      <c r="M5" s="4" t="s">
        <v>210</v>
      </c>
      <c r="N5" s="4" t="n">
        <v>0.841164658634538</v>
      </c>
      <c r="O5" s="4" t="s">
        <v>268</v>
      </c>
      <c r="P5" s="4" t="s">
        <v>127</v>
      </c>
    </row>
    <row r="6" customFormat="false" ht="15" hidden="false" customHeight="false" outlineLevel="0" collapsed="false">
      <c r="A6" s="4" t="n">
        <v>2013</v>
      </c>
      <c r="B6" s="4" t="s">
        <v>246</v>
      </c>
      <c r="C6" s="4" t="s">
        <v>225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102</v>
      </c>
      <c r="I6" s="4" t="n">
        <v>32</v>
      </c>
      <c r="J6" s="4" t="s">
        <v>227</v>
      </c>
      <c r="K6" s="4" t="n">
        <v>16.7266456640689</v>
      </c>
      <c r="L6" s="4" t="s">
        <v>228</v>
      </c>
      <c r="M6" s="4" t="s">
        <v>210</v>
      </c>
      <c r="N6" s="4" t="n">
        <v>0.704216867469879</v>
      </c>
      <c r="O6" s="4" t="s">
        <v>268</v>
      </c>
      <c r="P6" s="4" t="s">
        <v>127</v>
      </c>
    </row>
    <row r="7" customFormat="false" ht="15" hidden="false" customHeight="false" outlineLevel="0" collapsed="false">
      <c r="A7" s="4" t="n">
        <v>2013</v>
      </c>
      <c r="B7" s="4" t="s">
        <v>246</v>
      </c>
      <c r="C7" s="4" t="s">
        <v>225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102</v>
      </c>
      <c r="I7" s="4" t="n">
        <v>32</v>
      </c>
      <c r="J7" s="4" t="s">
        <v>227</v>
      </c>
      <c r="K7" s="4" t="n">
        <v>16.4550116066987</v>
      </c>
      <c r="L7" s="4" t="s">
        <v>228</v>
      </c>
      <c r="M7" s="4" t="s">
        <v>210</v>
      </c>
      <c r="N7" s="4" t="n">
        <v>0.72817662402186</v>
      </c>
      <c r="O7" s="4" t="s">
        <v>268</v>
      </c>
      <c r="P7" s="4" t="s">
        <v>127</v>
      </c>
    </row>
    <row r="8" customFormat="false" ht="15" hidden="false" customHeight="false" outlineLevel="0" collapsed="false">
      <c r="A8" s="4" t="n">
        <v>2013</v>
      </c>
      <c r="B8" s="4" t="s">
        <v>246</v>
      </c>
      <c r="C8" s="4" t="s">
        <v>225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102</v>
      </c>
      <c r="I8" s="4" t="n">
        <v>32</v>
      </c>
      <c r="J8" s="4" t="s">
        <v>227</v>
      </c>
      <c r="K8" s="4" t="n">
        <v>15.8245937655446</v>
      </c>
      <c r="L8" s="4" t="s">
        <v>228</v>
      </c>
      <c r="M8" s="4" t="s">
        <v>210</v>
      </c>
      <c r="N8" s="4" t="n">
        <v>0.842100360203701</v>
      </c>
      <c r="O8" s="4" t="s">
        <v>268</v>
      </c>
      <c r="P8" s="4" t="s">
        <v>127</v>
      </c>
    </row>
    <row r="9" customFormat="false" ht="15" hidden="false" customHeight="false" outlineLevel="0" collapsed="false">
      <c r="A9" s="4" t="n">
        <v>2013</v>
      </c>
      <c r="B9" s="4" t="s">
        <v>246</v>
      </c>
      <c r="C9" s="4" t="s">
        <v>225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102</v>
      </c>
      <c r="I9" s="4" t="n">
        <v>32</v>
      </c>
      <c r="J9" s="4" t="s">
        <v>227</v>
      </c>
      <c r="K9" s="4" t="n">
        <v>16.0697396783286</v>
      </c>
      <c r="L9" s="4" t="s">
        <v>228</v>
      </c>
      <c r="M9" s="4" t="s">
        <v>210</v>
      </c>
      <c r="N9" s="4" t="n">
        <v>0.719477911646586</v>
      </c>
      <c r="O9" s="4" t="s">
        <v>268</v>
      </c>
      <c r="P9" s="4" t="s">
        <v>127</v>
      </c>
    </row>
    <row r="10" customFormat="false" ht="15" hidden="false" customHeight="false" outlineLevel="0" collapsed="false">
      <c r="A10" s="4" t="n">
        <v>2013</v>
      </c>
      <c r="B10" s="4" t="s">
        <v>246</v>
      </c>
      <c r="C10" s="4" t="s">
        <v>225</v>
      </c>
      <c r="D10" s="4" t="s">
        <v>57</v>
      </c>
      <c r="E10" s="4" t="s">
        <v>58</v>
      </c>
      <c r="F10" s="4" t="s">
        <v>75</v>
      </c>
      <c r="G10" s="4" t="s">
        <v>60</v>
      </c>
      <c r="H10" s="4" t="n">
        <v>102</v>
      </c>
      <c r="I10" s="4" t="n">
        <v>32</v>
      </c>
      <c r="J10" s="4" t="s">
        <v>227</v>
      </c>
      <c r="K10" s="4" t="n">
        <v>16.1671488973636</v>
      </c>
      <c r="L10" s="4" t="s">
        <v>228</v>
      </c>
      <c r="M10" s="4" t="s">
        <v>210</v>
      </c>
      <c r="N10" s="4" t="n">
        <v>0.998190700948122</v>
      </c>
      <c r="O10" s="4" t="s">
        <v>268</v>
      </c>
      <c r="P10" s="4" t="s">
        <v>127</v>
      </c>
    </row>
    <row r="11" customFormat="false" ht="15" hidden="false" customHeight="false" outlineLevel="0" collapsed="false">
      <c r="A11" s="4" t="n">
        <v>2013</v>
      </c>
      <c r="B11" s="4" t="s">
        <v>246</v>
      </c>
      <c r="C11" s="4" t="s">
        <v>225</v>
      </c>
      <c r="D11" s="4" t="s">
        <v>57</v>
      </c>
      <c r="E11" s="4" t="s">
        <v>58</v>
      </c>
      <c r="F11" s="4" t="s">
        <v>75</v>
      </c>
      <c r="G11" s="4" t="s">
        <v>60</v>
      </c>
      <c r="H11" s="4" t="n">
        <v>102</v>
      </c>
      <c r="I11" s="4" t="n">
        <v>32</v>
      </c>
      <c r="J11" s="4" t="s">
        <v>227</v>
      </c>
      <c r="K11" s="4" t="n">
        <v>16.533953739015</v>
      </c>
      <c r="L11" s="4" t="s">
        <v>228</v>
      </c>
      <c r="M11" s="4" t="s">
        <v>210</v>
      </c>
      <c r="N11" s="4" t="n">
        <v>0.556293214093487</v>
      </c>
      <c r="O11" s="4" t="s">
        <v>268</v>
      </c>
      <c r="P11" s="4" t="s">
        <v>127</v>
      </c>
    </row>
    <row r="12" customFormat="false" ht="15" hidden="false" customHeight="false" outlineLevel="0" collapsed="false">
      <c r="A12" s="4" t="n">
        <v>2013</v>
      </c>
      <c r="B12" s="4" t="s">
        <v>246</v>
      </c>
      <c r="C12" s="4" t="s">
        <v>225</v>
      </c>
      <c r="D12" s="4" t="s">
        <v>57</v>
      </c>
      <c r="E12" s="4" t="s">
        <v>58</v>
      </c>
      <c r="F12" s="4" t="s">
        <v>75</v>
      </c>
      <c r="G12" s="4" t="s">
        <v>60</v>
      </c>
      <c r="H12" s="4" t="n">
        <v>102</v>
      </c>
      <c r="I12" s="4" t="n">
        <v>32</v>
      </c>
      <c r="J12" s="4" t="s">
        <v>269</v>
      </c>
      <c r="K12" s="4" t="n">
        <v>5.76380368098153</v>
      </c>
      <c r="L12" s="4" t="s">
        <v>270</v>
      </c>
      <c r="M12" s="4" t="s">
        <v>210</v>
      </c>
      <c r="N12" s="4" t="n">
        <v>0.889489918436633</v>
      </c>
      <c r="O12" s="4" t="s">
        <v>268</v>
      </c>
      <c r="P12" s="4" t="s">
        <v>127</v>
      </c>
    </row>
    <row r="13" customFormat="false" ht="15" hidden="false" customHeight="false" outlineLevel="0" collapsed="false">
      <c r="A13" s="4" t="n">
        <v>2013</v>
      </c>
      <c r="B13" s="4" t="s">
        <v>246</v>
      </c>
      <c r="C13" s="4" t="s">
        <v>225</v>
      </c>
      <c r="D13" s="4" t="s">
        <v>57</v>
      </c>
      <c r="E13" s="4" t="s">
        <v>58</v>
      </c>
      <c r="F13" s="4" t="s">
        <v>75</v>
      </c>
      <c r="G13" s="4" t="s">
        <v>60</v>
      </c>
      <c r="H13" s="4" t="n">
        <v>102</v>
      </c>
      <c r="I13" s="4" t="n">
        <v>32</v>
      </c>
      <c r="J13" s="4" t="s">
        <v>269</v>
      </c>
      <c r="K13" s="4" t="n">
        <v>7.36819401840483</v>
      </c>
      <c r="L13" s="4" t="s">
        <v>270</v>
      </c>
      <c r="M13" s="4" t="s">
        <v>210</v>
      </c>
      <c r="N13" s="4" t="n">
        <v>0.841164658634538</v>
      </c>
      <c r="O13" s="4" t="s">
        <v>268</v>
      </c>
      <c r="P13" s="4" t="s">
        <v>127</v>
      </c>
    </row>
    <row r="14" customFormat="false" ht="15" hidden="false" customHeight="false" outlineLevel="0" collapsed="false">
      <c r="A14" s="4" t="n">
        <v>2013</v>
      </c>
      <c r="B14" s="4" t="s">
        <v>246</v>
      </c>
      <c r="C14" s="4" t="s">
        <v>225</v>
      </c>
      <c r="D14" s="4" t="s">
        <v>57</v>
      </c>
      <c r="E14" s="4" t="s">
        <v>58</v>
      </c>
      <c r="F14" s="4" t="s">
        <v>75</v>
      </c>
      <c r="G14" s="4" t="s">
        <v>60</v>
      </c>
      <c r="H14" s="4" t="n">
        <v>102</v>
      </c>
      <c r="I14" s="4" t="n">
        <v>32</v>
      </c>
      <c r="J14" s="4" t="s">
        <v>269</v>
      </c>
      <c r="K14" s="4" t="n">
        <v>7.80569401840483</v>
      </c>
      <c r="L14" s="4" t="s">
        <v>270</v>
      </c>
      <c r="M14" s="4" t="s">
        <v>210</v>
      </c>
      <c r="N14" s="4" t="n">
        <v>0.704216867469879</v>
      </c>
      <c r="O14" s="4" t="s">
        <v>268</v>
      </c>
      <c r="P14" s="4" t="s">
        <v>127</v>
      </c>
    </row>
    <row r="15" customFormat="false" ht="15" hidden="false" customHeight="false" outlineLevel="0" collapsed="false">
      <c r="A15" s="4" t="n">
        <v>2013</v>
      </c>
      <c r="B15" s="4" t="s">
        <v>246</v>
      </c>
      <c r="C15" s="4" t="s">
        <v>225</v>
      </c>
      <c r="D15" s="4" t="s">
        <v>57</v>
      </c>
      <c r="E15" s="4" t="s">
        <v>58</v>
      </c>
      <c r="F15" s="4" t="s">
        <v>75</v>
      </c>
      <c r="G15" s="4" t="s">
        <v>60</v>
      </c>
      <c r="H15" s="4" t="n">
        <v>102</v>
      </c>
      <c r="I15" s="4" t="n">
        <v>32</v>
      </c>
      <c r="J15" s="4" t="s">
        <v>269</v>
      </c>
      <c r="K15" s="4" t="n">
        <v>7.22191334355818</v>
      </c>
      <c r="L15" s="4" t="s">
        <v>270</v>
      </c>
      <c r="M15" s="4" t="s">
        <v>210</v>
      </c>
      <c r="N15" s="4" t="n">
        <v>0.72817662402186</v>
      </c>
      <c r="O15" s="4" t="s">
        <v>268</v>
      </c>
      <c r="P15" s="4" t="s">
        <v>127</v>
      </c>
    </row>
    <row r="16" customFormat="false" ht="15" hidden="false" customHeight="false" outlineLevel="0" collapsed="false">
      <c r="A16" s="4" t="n">
        <v>2013</v>
      </c>
      <c r="B16" s="4" t="s">
        <v>246</v>
      </c>
      <c r="C16" s="4" t="s">
        <v>225</v>
      </c>
      <c r="D16" s="4" t="s">
        <v>57</v>
      </c>
      <c r="E16" s="4" t="s">
        <v>58</v>
      </c>
      <c r="F16" s="4" t="s">
        <v>75</v>
      </c>
      <c r="G16" s="4" t="s">
        <v>60</v>
      </c>
      <c r="H16" s="4" t="n">
        <v>102</v>
      </c>
      <c r="I16" s="4" t="n">
        <v>32</v>
      </c>
      <c r="J16" s="4" t="s">
        <v>269</v>
      </c>
      <c r="K16" s="4" t="n">
        <v>25.1238496932514</v>
      </c>
      <c r="L16" s="4" t="s">
        <v>270</v>
      </c>
      <c r="M16" s="4" t="s">
        <v>210</v>
      </c>
      <c r="N16" s="4" t="n">
        <v>0.842100360203701</v>
      </c>
      <c r="O16" s="4" t="s">
        <v>268</v>
      </c>
      <c r="P16" s="4" t="s">
        <v>127</v>
      </c>
    </row>
    <row r="17" customFormat="false" ht="15" hidden="false" customHeight="false" outlineLevel="0" collapsed="false">
      <c r="A17" s="4" t="n">
        <v>2013</v>
      </c>
      <c r="B17" s="4" t="s">
        <v>246</v>
      </c>
      <c r="C17" s="4" t="s">
        <v>225</v>
      </c>
      <c r="D17" s="4" t="s">
        <v>57</v>
      </c>
      <c r="E17" s="4" t="s">
        <v>58</v>
      </c>
      <c r="F17" s="4" t="s">
        <v>75</v>
      </c>
      <c r="G17" s="4" t="s">
        <v>60</v>
      </c>
      <c r="H17" s="4" t="n">
        <v>102</v>
      </c>
      <c r="I17" s="4" t="n">
        <v>32</v>
      </c>
      <c r="J17" s="4" t="s">
        <v>269</v>
      </c>
      <c r="K17" s="4" t="n">
        <v>10.8702070552146</v>
      </c>
      <c r="L17" s="4" t="s">
        <v>270</v>
      </c>
      <c r="M17" s="4" t="s">
        <v>210</v>
      </c>
      <c r="N17" s="4" t="n">
        <v>0.719477911646586</v>
      </c>
      <c r="O17" s="4" t="s">
        <v>268</v>
      </c>
      <c r="P17" s="4" t="s">
        <v>127</v>
      </c>
    </row>
    <row r="18" customFormat="false" ht="15" hidden="false" customHeight="false" outlineLevel="0" collapsed="false">
      <c r="A18" s="4" t="n">
        <v>2013</v>
      </c>
      <c r="B18" s="4" t="s">
        <v>246</v>
      </c>
      <c r="C18" s="4" t="s">
        <v>225</v>
      </c>
      <c r="D18" s="4" t="s">
        <v>57</v>
      </c>
      <c r="E18" s="4" t="s">
        <v>58</v>
      </c>
      <c r="F18" s="4" t="s">
        <v>75</v>
      </c>
      <c r="G18" s="4" t="s">
        <v>60</v>
      </c>
      <c r="H18" s="4" t="n">
        <v>102</v>
      </c>
      <c r="I18" s="4" t="n">
        <v>32</v>
      </c>
      <c r="J18" s="4" t="s">
        <v>269</v>
      </c>
      <c r="K18" s="4" t="n">
        <v>34.8219900306748</v>
      </c>
      <c r="L18" s="4" t="s">
        <v>270</v>
      </c>
      <c r="M18" s="4" t="s">
        <v>210</v>
      </c>
      <c r="N18" s="4" t="n">
        <v>0.998190700948122</v>
      </c>
      <c r="O18" s="4" t="s">
        <v>268</v>
      </c>
      <c r="P18" s="4" t="s">
        <v>127</v>
      </c>
    </row>
    <row r="19" customFormat="false" ht="15" hidden="false" customHeight="false" outlineLevel="0" collapsed="false">
      <c r="A19" s="4" t="n">
        <v>2013</v>
      </c>
      <c r="B19" s="4" t="s">
        <v>246</v>
      </c>
      <c r="C19" s="4" t="s">
        <v>225</v>
      </c>
      <c r="D19" s="4" t="s">
        <v>57</v>
      </c>
      <c r="E19" s="4" t="s">
        <v>58</v>
      </c>
      <c r="F19" s="4" t="s">
        <v>75</v>
      </c>
      <c r="G19" s="4" t="s">
        <v>60</v>
      </c>
      <c r="H19" s="4" t="n">
        <v>102</v>
      </c>
      <c r="I19" s="4" t="n">
        <v>32</v>
      </c>
      <c r="J19" s="4" t="s">
        <v>269</v>
      </c>
      <c r="K19" s="4" t="n">
        <v>97.6763803680981</v>
      </c>
      <c r="L19" s="4" t="s">
        <v>270</v>
      </c>
      <c r="M19" s="4" t="s">
        <v>210</v>
      </c>
      <c r="N19" s="4" t="n">
        <v>0.556293214093487</v>
      </c>
      <c r="O19" s="4" t="s">
        <v>268</v>
      </c>
      <c r="P19" s="4" t="s">
        <v>127</v>
      </c>
    </row>
    <row r="20" customFormat="false" ht="15" hidden="false" customHeight="false" outlineLevel="0" collapsed="false">
      <c r="A20" s="4" t="n">
        <v>2001</v>
      </c>
      <c r="B20" s="4" t="s">
        <v>255</v>
      </c>
      <c r="C20" s="4" t="s">
        <v>256</v>
      </c>
      <c r="D20" s="4" t="s">
        <v>257</v>
      </c>
      <c r="E20" s="4" t="s">
        <v>271</v>
      </c>
      <c r="F20" s="4"/>
      <c r="G20" s="4" t="s">
        <v>60</v>
      </c>
      <c r="H20" s="4" t="n">
        <v>30.2813299232736</v>
      </c>
      <c r="I20" s="4" t="s">
        <v>210</v>
      </c>
      <c r="J20" s="4" t="s">
        <v>272</v>
      </c>
      <c r="K20" s="4" t="n">
        <v>30.2813299232736</v>
      </c>
      <c r="L20" s="4" t="s">
        <v>273</v>
      </c>
      <c r="M20" s="4" t="s">
        <v>210</v>
      </c>
      <c r="N20" s="4" t="n">
        <v>0.448101265822784</v>
      </c>
      <c r="O20" s="4" t="s">
        <v>274</v>
      </c>
      <c r="P20" s="4" t="s">
        <v>127</v>
      </c>
    </row>
    <row r="21" customFormat="false" ht="15" hidden="false" customHeight="false" outlineLevel="0" collapsed="false">
      <c r="A21" s="4" t="n">
        <v>2001</v>
      </c>
      <c r="B21" s="4" t="s">
        <v>255</v>
      </c>
      <c r="C21" s="4" t="s">
        <v>256</v>
      </c>
      <c r="D21" s="4" t="s">
        <v>257</v>
      </c>
      <c r="E21" s="4" t="s">
        <v>271</v>
      </c>
      <c r="F21" s="4"/>
      <c r="G21" s="4" t="s">
        <v>60</v>
      </c>
      <c r="H21" s="4" t="n">
        <v>30.1278772378516</v>
      </c>
      <c r="I21" s="4" t="s">
        <v>210</v>
      </c>
      <c r="J21" s="4" t="s">
        <v>272</v>
      </c>
      <c r="K21" s="4" t="n">
        <v>30.1278772378516</v>
      </c>
      <c r="L21" s="4" t="s">
        <v>273</v>
      </c>
      <c r="M21" s="4" t="s">
        <v>210</v>
      </c>
      <c r="N21" s="4" t="n">
        <v>0.336708860759493</v>
      </c>
      <c r="O21" s="4" t="s">
        <v>274</v>
      </c>
      <c r="P21" s="4" t="s">
        <v>127</v>
      </c>
    </row>
    <row r="22" customFormat="false" ht="15" hidden="false" customHeight="false" outlineLevel="0" collapsed="false">
      <c r="A22" s="4" t="n">
        <v>2001</v>
      </c>
      <c r="B22" s="4" t="s">
        <v>255</v>
      </c>
      <c r="C22" s="4" t="s">
        <v>256</v>
      </c>
      <c r="D22" s="4" t="s">
        <v>257</v>
      </c>
      <c r="E22" s="4" t="s">
        <v>271</v>
      </c>
      <c r="F22" s="4"/>
      <c r="G22" s="4" t="s">
        <v>60</v>
      </c>
      <c r="H22" s="4" t="n">
        <v>39.7953964194373</v>
      </c>
      <c r="I22" s="4" t="s">
        <v>210</v>
      </c>
      <c r="J22" s="4" t="s">
        <v>272</v>
      </c>
      <c r="K22" s="4" t="n">
        <v>39.7953964194373</v>
      </c>
      <c r="L22" s="4" t="s">
        <v>273</v>
      </c>
      <c r="M22" s="4" t="s">
        <v>210</v>
      </c>
      <c r="N22" s="4" t="n">
        <v>0.154430379746835</v>
      </c>
      <c r="O22" s="4" t="s">
        <v>274</v>
      </c>
      <c r="P22" s="4" t="s">
        <v>127</v>
      </c>
    </row>
    <row r="23" customFormat="false" ht="15" hidden="false" customHeight="false" outlineLevel="0" collapsed="false">
      <c r="A23" s="4" t="n">
        <v>2001</v>
      </c>
      <c r="B23" s="4" t="s">
        <v>255</v>
      </c>
      <c r="C23" s="4" t="s">
        <v>256</v>
      </c>
      <c r="D23" s="4" t="s">
        <v>257</v>
      </c>
      <c r="E23" s="4" t="s">
        <v>271</v>
      </c>
      <c r="F23" s="4"/>
      <c r="G23" s="4" t="s">
        <v>60</v>
      </c>
      <c r="H23" s="4" t="n">
        <v>40.1023017902813</v>
      </c>
      <c r="I23" s="4" t="s">
        <v>210</v>
      </c>
      <c r="J23" s="4" t="s">
        <v>272</v>
      </c>
      <c r="K23" s="4" t="n">
        <v>40.1023017902813</v>
      </c>
      <c r="L23" s="4" t="s">
        <v>273</v>
      </c>
      <c r="M23" s="4" t="s">
        <v>210</v>
      </c>
      <c r="N23" s="4" t="n">
        <v>0.174683544303797</v>
      </c>
      <c r="O23" s="4" t="s">
        <v>274</v>
      </c>
      <c r="P23" s="4" t="s">
        <v>127</v>
      </c>
    </row>
    <row r="24" customFormat="false" ht="15" hidden="false" customHeight="false" outlineLevel="0" collapsed="false">
      <c r="A24" s="4" t="n">
        <v>2001</v>
      </c>
      <c r="B24" s="4" t="s">
        <v>255</v>
      </c>
      <c r="C24" s="4" t="s">
        <v>256</v>
      </c>
      <c r="D24" s="4" t="s">
        <v>257</v>
      </c>
      <c r="E24" s="4" t="s">
        <v>271</v>
      </c>
      <c r="F24" s="4"/>
      <c r="G24" s="4" t="s">
        <v>60</v>
      </c>
      <c r="H24" s="4" t="n">
        <v>50.3836317135549</v>
      </c>
      <c r="I24" s="4" t="s">
        <v>210</v>
      </c>
      <c r="J24" s="4" t="s">
        <v>272</v>
      </c>
      <c r="K24" s="4" t="n">
        <v>50.3836317135549</v>
      </c>
      <c r="L24" s="4" t="s">
        <v>273</v>
      </c>
      <c r="M24" s="4" t="s">
        <v>210</v>
      </c>
      <c r="N24" s="4" t="n">
        <v>0.192405063291139</v>
      </c>
      <c r="O24" s="4" t="s">
        <v>274</v>
      </c>
      <c r="P24" s="4" t="s">
        <v>127</v>
      </c>
    </row>
    <row r="25" customFormat="false" ht="15" hidden="false" customHeight="false" outlineLevel="0" collapsed="false">
      <c r="A25" s="4" t="n">
        <v>2001</v>
      </c>
      <c r="B25" s="4" t="s">
        <v>255</v>
      </c>
      <c r="C25" s="4" t="s">
        <v>256</v>
      </c>
      <c r="D25" s="4" t="s">
        <v>257</v>
      </c>
      <c r="E25" s="4" t="s">
        <v>271</v>
      </c>
      <c r="F25" s="4"/>
      <c r="G25" s="4" t="s">
        <v>60</v>
      </c>
      <c r="H25" s="4" t="n">
        <v>50.076726342711</v>
      </c>
      <c r="I25" s="4" t="s">
        <v>210</v>
      </c>
      <c r="J25" s="4" t="s">
        <v>272</v>
      </c>
      <c r="K25" s="4" t="n">
        <v>50.076726342711</v>
      </c>
      <c r="L25" s="4" t="s">
        <v>273</v>
      </c>
      <c r="M25" s="4" t="s">
        <v>210</v>
      </c>
      <c r="N25" s="4" t="n">
        <v>0.220253164556962</v>
      </c>
      <c r="O25" s="4" t="s">
        <v>274</v>
      </c>
      <c r="P25" s="4" t="s">
        <v>127</v>
      </c>
    </row>
    <row r="26" customFormat="false" ht="15" hidden="false" customHeight="false" outlineLevel="0" collapsed="false">
      <c r="A26" s="4" t="n">
        <v>2001</v>
      </c>
      <c r="B26" s="4" t="s">
        <v>255</v>
      </c>
      <c r="C26" s="4" t="s">
        <v>256</v>
      </c>
      <c r="D26" s="4" t="s">
        <v>257</v>
      </c>
      <c r="E26" s="4" t="s">
        <v>271</v>
      </c>
      <c r="F26" s="4"/>
      <c r="G26" s="4" t="s">
        <v>60</v>
      </c>
      <c r="H26" s="4" t="n">
        <v>60.3580562659846</v>
      </c>
      <c r="I26" s="4" t="s">
        <v>210</v>
      </c>
      <c r="J26" s="4" t="s">
        <v>272</v>
      </c>
      <c r="K26" s="4" t="n">
        <v>60.3580562659846</v>
      </c>
      <c r="L26" s="4" t="s">
        <v>273</v>
      </c>
      <c r="M26" s="4" t="s">
        <v>210</v>
      </c>
      <c r="N26" s="4" t="n">
        <v>0.0810126582278478</v>
      </c>
      <c r="O26" s="4" t="s">
        <v>274</v>
      </c>
      <c r="P26" s="4" t="s">
        <v>127</v>
      </c>
    </row>
    <row r="27" customFormat="false" ht="15" hidden="false" customHeight="false" outlineLevel="0" collapsed="false">
      <c r="A27" s="4" t="n">
        <v>2001</v>
      </c>
      <c r="B27" s="4" t="s">
        <v>255</v>
      </c>
      <c r="C27" s="4" t="s">
        <v>256</v>
      </c>
      <c r="D27" s="4" t="s">
        <v>257</v>
      </c>
      <c r="E27" s="4" t="s">
        <v>271</v>
      </c>
      <c r="F27" s="4"/>
      <c r="G27" s="4" t="s">
        <v>60</v>
      </c>
      <c r="H27" s="4" t="n">
        <v>60.0511508951406</v>
      </c>
      <c r="I27" s="4" t="s">
        <v>210</v>
      </c>
      <c r="J27" s="4" t="s">
        <v>272</v>
      </c>
      <c r="K27" s="4" t="n">
        <v>60.0511508951406</v>
      </c>
      <c r="L27" s="4" t="s">
        <v>273</v>
      </c>
      <c r="M27" s="4" t="s">
        <v>210</v>
      </c>
      <c r="N27" s="4" t="n">
        <v>0.20506329113924</v>
      </c>
      <c r="O27" s="4" t="s">
        <v>274</v>
      </c>
      <c r="P27" s="4" t="s">
        <v>127</v>
      </c>
    </row>
    <row r="28" customFormat="false" ht="15" hidden="false" customHeight="false" outlineLevel="0" collapsed="false">
      <c r="A28" s="4" t="n">
        <v>2001</v>
      </c>
      <c r="B28" s="4" t="s">
        <v>255</v>
      </c>
      <c r="C28" s="4" t="s">
        <v>256</v>
      </c>
      <c r="D28" s="4" t="s">
        <v>257</v>
      </c>
      <c r="E28" s="4" t="s">
        <v>271</v>
      </c>
      <c r="F28" s="4"/>
      <c r="G28" s="4" t="s">
        <v>60</v>
      </c>
      <c r="H28" s="4" t="n">
        <v>69.5652173913043</v>
      </c>
      <c r="I28" s="4" t="s">
        <v>210</v>
      </c>
      <c r="J28" s="4" t="s">
        <v>272</v>
      </c>
      <c r="K28" s="4" t="n">
        <v>69.5652173913043</v>
      </c>
      <c r="L28" s="4" t="s">
        <v>273</v>
      </c>
      <c r="M28" s="4" t="s">
        <v>210</v>
      </c>
      <c r="N28" s="4" t="n">
        <v>0.0886075949367088</v>
      </c>
      <c r="O28" s="4" t="s">
        <v>274</v>
      </c>
      <c r="P28" s="4" t="s">
        <v>127</v>
      </c>
    </row>
    <row r="29" customFormat="false" ht="15" hidden="false" customHeight="false" outlineLevel="0" collapsed="false">
      <c r="A29" s="4" t="n">
        <v>2001</v>
      </c>
      <c r="B29" s="4" t="s">
        <v>255</v>
      </c>
      <c r="C29" s="4" t="s">
        <v>256</v>
      </c>
      <c r="D29" s="4" t="s">
        <v>257</v>
      </c>
      <c r="E29" s="4" t="s">
        <v>271</v>
      </c>
      <c r="F29" s="4"/>
      <c r="G29" s="4" t="s">
        <v>60</v>
      </c>
      <c r="H29" s="4" t="n">
        <v>69.8721227621483</v>
      </c>
      <c r="I29" s="4" t="s">
        <v>210</v>
      </c>
      <c r="J29" s="4" t="s">
        <v>272</v>
      </c>
      <c r="K29" s="4" t="n">
        <v>69.8721227621483</v>
      </c>
      <c r="L29" s="4" t="s">
        <v>273</v>
      </c>
      <c r="M29" s="4" t="s">
        <v>210</v>
      </c>
      <c r="N29" s="4" t="n">
        <v>0.0962025316455696</v>
      </c>
      <c r="O29" s="4" t="s">
        <v>274</v>
      </c>
      <c r="P29" s="4" t="s">
        <v>127</v>
      </c>
    </row>
    <row r="30" customFormat="false" ht="15" hidden="false" customHeight="false" outlineLevel="0" collapsed="false">
      <c r="A30" s="4" t="n">
        <v>2001</v>
      </c>
      <c r="B30" s="4" t="s">
        <v>255</v>
      </c>
      <c r="C30" s="4" t="s">
        <v>256</v>
      </c>
      <c r="D30" s="4" t="s">
        <v>257</v>
      </c>
      <c r="E30" s="4" t="s">
        <v>271</v>
      </c>
      <c r="F30" s="4"/>
      <c r="G30" s="4" t="s">
        <v>60</v>
      </c>
      <c r="H30" s="4" t="n">
        <v>30.8643318895152</v>
      </c>
      <c r="I30" s="4" t="s">
        <v>210</v>
      </c>
      <c r="J30" s="4" t="s">
        <v>272</v>
      </c>
      <c r="K30" s="4" t="n">
        <v>30.8643318895152</v>
      </c>
      <c r="L30" s="4" t="s">
        <v>273</v>
      </c>
      <c r="M30" s="4" t="s">
        <v>210</v>
      </c>
      <c r="N30" s="4" t="n">
        <v>0.743379840236815</v>
      </c>
      <c r="O30" s="4" t="s">
        <v>274</v>
      </c>
      <c r="P30" s="4" t="s">
        <v>127</v>
      </c>
    </row>
    <row r="31" customFormat="false" ht="15" hidden="false" customHeight="false" outlineLevel="0" collapsed="false">
      <c r="A31" s="4" t="n">
        <v>2001</v>
      </c>
      <c r="B31" s="4" t="s">
        <v>255</v>
      </c>
      <c r="C31" s="4" t="s">
        <v>256</v>
      </c>
      <c r="D31" s="4" t="s">
        <v>257</v>
      </c>
      <c r="E31" s="4" t="s">
        <v>271</v>
      </c>
      <c r="F31" s="4"/>
      <c r="G31" s="4" t="s">
        <v>60</v>
      </c>
      <c r="H31" s="4" t="n">
        <v>30.2479158957839</v>
      </c>
      <c r="I31" s="4" t="s">
        <v>210</v>
      </c>
      <c r="J31" s="4" t="s">
        <v>272</v>
      </c>
      <c r="K31" s="4" t="n">
        <v>30.2479158957839</v>
      </c>
      <c r="L31" s="4" t="s">
        <v>273</v>
      </c>
      <c r="M31" s="4" t="s">
        <v>210</v>
      </c>
      <c r="N31" s="4" t="n">
        <v>0.133193304747186</v>
      </c>
      <c r="O31" s="4" t="s">
        <v>274</v>
      </c>
      <c r="P31" s="4" t="s">
        <v>127</v>
      </c>
    </row>
    <row r="32" customFormat="false" ht="15" hidden="false" customHeight="false" outlineLevel="0" collapsed="false">
      <c r="A32" s="4" t="n">
        <v>2001</v>
      </c>
      <c r="B32" s="4" t="s">
        <v>255</v>
      </c>
      <c r="C32" s="4" t="s">
        <v>256</v>
      </c>
      <c r="D32" s="4" t="s">
        <v>257</v>
      </c>
      <c r="E32" s="4" t="s">
        <v>271</v>
      </c>
      <c r="F32" s="4"/>
      <c r="G32" s="4" t="s">
        <v>60</v>
      </c>
      <c r="H32" s="4" t="n">
        <v>40.2032953877631</v>
      </c>
      <c r="I32" s="4" t="s">
        <v>210</v>
      </c>
      <c r="J32" s="4" t="s">
        <v>272</v>
      </c>
      <c r="K32" s="4" t="n">
        <v>40.2032953877631</v>
      </c>
      <c r="L32" s="4" t="s">
        <v>273</v>
      </c>
      <c r="M32" s="4" t="s">
        <v>210</v>
      </c>
      <c r="N32" s="4" t="n">
        <v>0.0587271183858257</v>
      </c>
      <c r="O32" s="4" t="s">
        <v>274</v>
      </c>
      <c r="P32" s="4" t="s">
        <v>127</v>
      </c>
    </row>
    <row r="33" customFormat="false" ht="15" hidden="false" customHeight="false" outlineLevel="0" collapsed="false">
      <c r="A33" s="4" t="n">
        <v>2001</v>
      </c>
      <c r="B33" s="4" t="s">
        <v>255</v>
      </c>
      <c r="C33" s="4" t="s">
        <v>256</v>
      </c>
      <c r="D33" s="4" t="s">
        <v>257</v>
      </c>
      <c r="E33" s="4" t="s">
        <v>271</v>
      </c>
      <c r="F33" s="4"/>
      <c r="G33" s="4" t="s">
        <v>60</v>
      </c>
      <c r="H33" s="4" t="n">
        <v>40.3763358944779</v>
      </c>
      <c r="I33" s="4" t="s">
        <v>210</v>
      </c>
      <c r="J33" s="4" t="s">
        <v>272</v>
      </c>
      <c r="K33" s="4" t="n">
        <v>40.3763358944779</v>
      </c>
      <c r="L33" s="4" t="s">
        <v>273</v>
      </c>
      <c r="M33" s="4" t="s">
        <v>210</v>
      </c>
      <c r="N33" s="4" t="n">
        <v>0.135315499640859</v>
      </c>
      <c r="O33" s="4" t="s">
        <v>274</v>
      </c>
      <c r="P33" s="4" t="s">
        <v>127</v>
      </c>
    </row>
    <row r="34" customFormat="false" ht="15" hidden="false" customHeight="false" outlineLevel="0" collapsed="false">
      <c r="A34" s="4" t="n">
        <v>2001</v>
      </c>
      <c r="B34" s="4" t="s">
        <v>255</v>
      </c>
      <c r="C34" s="4" t="s">
        <v>256</v>
      </c>
      <c r="D34" s="4" t="s">
        <v>257</v>
      </c>
      <c r="E34" s="4" t="s">
        <v>271</v>
      </c>
      <c r="F34" s="4"/>
      <c r="G34" s="4" t="s">
        <v>60</v>
      </c>
      <c r="H34" s="4" t="n">
        <v>50.3415101321202</v>
      </c>
      <c r="I34" s="4" t="s">
        <v>210</v>
      </c>
      <c r="J34" s="4" t="s">
        <v>272</v>
      </c>
      <c r="K34" s="4" t="n">
        <v>50.3415101321202</v>
      </c>
      <c r="L34" s="4" t="s">
        <v>273</v>
      </c>
      <c r="M34" s="4" t="s">
        <v>210</v>
      </c>
      <c r="N34" s="4" t="n">
        <v>0.099146768822236</v>
      </c>
      <c r="O34" s="4" t="s">
        <v>274</v>
      </c>
      <c r="P34" s="4" t="s">
        <v>127</v>
      </c>
    </row>
    <row r="35" customFormat="false" ht="15" hidden="false" customHeight="false" outlineLevel="0" collapsed="false">
      <c r="A35" s="4" t="n">
        <v>2001</v>
      </c>
      <c r="B35" s="4" t="s">
        <v>255</v>
      </c>
      <c r="C35" s="4" t="s">
        <v>256</v>
      </c>
      <c r="D35" s="4" t="s">
        <v>257</v>
      </c>
      <c r="E35" s="4" t="s">
        <v>271</v>
      </c>
      <c r="F35" s="4"/>
      <c r="G35" s="4" t="s">
        <v>60</v>
      </c>
      <c r="H35" s="4" t="n">
        <v>50.2278910824282</v>
      </c>
      <c r="I35" s="4" t="s">
        <v>210</v>
      </c>
      <c r="J35" s="4" t="s">
        <v>272</v>
      </c>
      <c r="K35" s="4" t="n">
        <v>50.2278910824282</v>
      </c>
      <c r="L35" s="4" t="s">
        <v>273</v>
      </c>
      <c r="M35" s="4" t="s">
        <v>210</v>
      </c>
      <c r="N35" s="4" t="n">
        <v>0.254896284526478</v>
      </c>
      <c r="O35" s="4" t="s">
        <v>274</v>
      </c>
      <c r="P35" s="4" t="s">
        <v>127</v>
      </c>
    </row>
    <row r="36" customFormat="false" ht="15" hidden="false" customHeight="false" outlineLevel="0" collapsed="false">
      <c r="A36" s="4" t="n">
        <v>2001</v>
      </c>
      <c r="B36" s="4" t="s">
        <v>255</v>
      </c>
      <c r="C36" s="4" t="s">
        <v>256</v>
      </c>
      <c r="D36" s="4" t="s">
        <v>257</v>
      </c>
      <c r="E36" s="4" t="s">
        <v>271</v>
      </c>
      <c r="F36" s="4"/>
      <c r="G36" s="4" t="s">
        <v>60</v>
      </c>
      <c r="H36" s="4" t="n">
        <v>60.0742224060248</v>
      </c>
      <c r="I36" s="4" t="s">
        <v>210</v>
      </c>
      <c r="J36" s="4" t="s">
        <v>272</v>
      </c>
      <c r="K36" s="4" t="n">
        <v>60.0742224060248</v>
      </c>
      <c r="L36" s="4" t="s">
        <v>273</v>
      </c>
      <c r="M36" s="4" t="s">
        <v>210</v>
      </c>
      <c r="N36" s="4" t="n">
        <v>0.354051759789304</v>
      </c>
      <c r="O36" s="4" t="s">
        <v>274</v>
      </c>
      <c r="P36" s="4" t="s">
        <v>127</v>
      </c>
    </row>
    <row r="37" customFormat="false" ht="15" hidden="false" customHeight="false" outlineLevel="0" collapsed="false">
      <c r="A37" s="4" t="n">
        <v>2001</v>
      </c>
      <c r="B37" s="4" t="s">
        <v>255</v>
      </c>
      <c r="C37" s="4" t="s">
        <v>256</v>
      </c>
      <c r="D37" s="4" t="s">
        <v>257</v>
      </c>
      <c r="E37" s="4" t="s">
        <v>271</v>
      </c>
      <c r="F37" s="4"/>
      <c r="G37" s="4" t="s">
        <v>60</v>
      </c>
      <c r="H37" s="4" t="n">
        <v>60.2949306749668</v>
      </c>
      <c r="I37" s="4" t="s">
        <v>210</v>
      </c>
      <c r="J37" s="4" t="s">
        <v>272</v>
      </c>
      <c r="K37" s="4" t="n">
        <v>60.2949306749668</v>
      </c>
      <c r="L37" s="4" t="s">
        <v>273</v>
      </c>
      <c r="M37" s="4" t="s">
        <v>210</v>
      </c>
      <c r="N37" s="4" t="n">
        <v>0.0170210913523276</v>
      </c>
      <c r="O37" s="4" t="s">
        <v>274</v>
      </c>
      <c r="P37" s="4" t="s">
        <v>127</v>
      </c>
    </row>
    <row r="38" customFormat="false" ht="15" hidden="false" customHeight="false" outlineLevel="0" collapsed="false">
      <c r="A38" s="4" t="n">
        <v>2001</v>
      </c>
      <c r="B38" s="4" t="s">
        <v>255</v>
      </c>
      <c r="C38" s="4" t="s">
        <v>256</v>
      </c>
      <c r="D38" s="4" t="s">
        <v>257</v>
      </c>
      <c r="E38" s="4" t="s">
        <v>271</v>
      </c>
      <c r="F38" s="4"/>
      <c r="G38" s="4" t="s">
        <v>60</v>
      </c>
      <c r="H38" s="4" t="n">
        <v>70.57223080774</v>
      </c>
      <c r="I38" s="4" t="s">
        <v>210</v>
      </c>
      <c r="J38" s="4" t="s">
        <v>272</v>
      </c>
      <c r="K38" s="4" t="n">
        <v>70.57223080774</v>
      </c>
      <c r="L38" s="4" t="s">
        <v>273</v>
      </c>
      <c r="M38" s="4" t="s">
        <v>210</v>
      </c>
      <c r="N38" s="4" t="n">
        <v>0.00126461049561377</v>
      </c>
      <c r="O38" s="4" t="s">
        <v>274</v>
      </c>
      <c r="P38" s="4" t="s">
        <v>127</v>
      </c>
    </row>
    <row r="39" customFormat="false" ht="15" hidden="false" customHeight="false" outlineLevel="0" collapsed="false">
      <c r="A39" s="4" t="n">
        <v>2001</v>
      </c>
      <c r="B39" s="4" t="s">
        <v>255</v>
      </c>
      <c r="C39" s="4" t="s">
        <v>256</v>
      </c>
      <c r="D39" s="4" t="s">
        <v>257</v>
      </c>
      <c r="E39" s="4" t="s">
        <v>271</v>
      </c>
      <c r="F39" s="4"/>
      <c r="G39" s="4" t="s">
        <v>60</v>
      </c>
      <c r="H39" s="4" t="n">
        <v>70.1634634220664</v>
      </c>
      <c r="I39" s="4" t="s">
        <v>210</v>
      </c>
      <c r="J39" s="4" t="s">
        <v>272</v>
      </c>
      <c r="K39" s="4" t="n">
        <v>70.1634634220664</v>
      </c>
      <c r="L39" s="4" t="s">
        <v>273</v>
      </c>
      <c r="M39" s="4" t="s">
        <v>210</v>
      </c>
      <c r="N39" s="4" t="n">
        <v>0.202984132512025</v>
      </c>
      <c r="O39" s="4" t="s">
        <v>274</v>
      </c>
      <c r="P39" s="4" t="s">
        <v>127</v>
      </c>
    </row>
    <row r="40" customFormat="false" ht="15" hidden="false" customHeight="false" outlineLevel="0" collapsed="false">
      <c r="A40" s="4" t="n">
        <v>2011</v>
      </c>
      <c r="B40" s="4" t="s">
        <v>275</v>
      </c>
      <c r="C40" s="4" t="s">
        <v>276</v>
      </c>
      <c r="D40" s="4" t="s">
        <v>277</v>
      </c>
      <c r="E40" s="4" t="s">
        <v>278</v>
      </c>
      <c r="F40" s="4" t="s">
        <v>277</v>
      </c>
      <c r="G40" s="4" t="s">
        <v>60</v>
      </c>
      <c r="H40" s="4" t="n">
        <f aca="false">K40</f>
        <v>15</v>
      </c>
      <c r="I40" s="4"/>
      <c r="J40" s="4" t="s">
        <v>272</v>
      </c>
      <c r="K40" s="4" t="n">
        <v>15</v>
      </c>
      <c r="L40" s="4" t="s">
        <v>273</v>
      </c>
      <c r="M40" s="4" t="n">
        <v>1</v>
      </c>
      <c r="N40" s="4" t="n">
        <v>0.186219739292354</v>
      </c>
      <c r="O40" s="4" t="s">
        <v>279</v>
      </c>
      <c r="P40" s="4" t="s">
        <v>127</v>
      </c>
    </row>
    <row r="41" customFormat="false" ht="15" hidden="false" customHeight="false" outlineLevel="0" collapsed="false">
      <c r="A41" s="4" t="n">
        <v>2011</v>
      </c>
      <c r="B41" s="4" t="s">
        <v>275</v>
      </c>
      <c r="C41" s="4" t="s">
        <v>276</v>
      </c>
      <c r="D41" s="4" t="s">
        <v>277</v>
      </c>
      <c r="E41" s="4" t="s">
        <v>278</v>
      </c>
      <c r="F41" s="4" t="s">
        <v>277</v>
      </c>
      <c r="G41" s="4" t="s">
        <v>60</v>
      </c>
      <c r="H41" s="4" t="n">
        <f aca="false">K41</f>
        <v>20</v>
      </c>
      <c r="I41" s="4"/>
      <c r="J41" s="4" t="s">
        <v>272</v>
      </c>
      <c r="K41" s="4" t="n">
        <v>20</v>
      </c>
      <c r="L41" s="4" t="s">
        <v>273</v>
      </c>
      <c r="M41" s="4" t="n">
        <v>1</v>
      </c>
      <c r="N41" s="4" t="n">
        <v>0.558659217877085</v>
      </c>
      <c r="O41" s="4" t="s">
        <v>279</v>
      </c>
      <c r="P41" s="4" t="s">
        <v>127</v>
      </c>
    </row>
    <row r="42" customFormat="false" ht="15" hidden="false" customHeight="false" outlineLevel="0" collapsed="false">
      <c r="A42" s="4" t="n">
        <v>2011</v>
      </c>
      <c r="B42" s="4" t="s">
        <v>275</v>
      </c>
      <c r="C42" s="4" t="s">
        <v>276</v>
      </c>
      <c r="D42" s="4" t="s">
        <v>277</v>
      </c>
      <c r="E42" s="4" t="s">
        <v>278</v>
      </c>
      <c r="F42" s="4" t="s">
        <v>277</v>
      </c>
      <c r="G42" s="4" t="s">
        <v>60</v>
      </c>
      <c r="H42" s="4" t="n">
        <f aca="false">K42</f>
        <v>25</v>
      </c>
      <c r="I42" s="4"/>
      <c r="J42" s="4" t="s">
        <v>272</v>
      </c>
      <c r="K42" s="4" t="n">
        <v>25</v>
      </c>
      <c r="L42" s="4" t="s">
        <v>273</v>
      </c>
      <c r="M42" s="4" t="n">
        <v>1</v>
      </c>
      <c r="N42" s="4" t="n">
        <v>2.048417132216</v>
      </c>
      <c r="O42" s="4" t="s">
        <v>279</v>
      </c>
      <c r="P42" s="4" t="s">
        <v>127</v>
      </c>
    </row>
    <row r="43" customFormat="false" ht="15" hidden="false" customHeight="false" outlineLevel="0" collapsed="false">
      <c r="A43" s="4" t="n">
        <v>2011</v>
      </c>
      <c r="B43" s="4" t="s">
        <v>275</v>
      </c>
      <c r="C43" s="4" t="s">
        <v>276</v>
      </c>
      <c r="D43" s="4" t="s">
        <v>277</v>
      </c>
      <c r="E43" s="4" t="s">
        <v>278</v>
      </c>
      <c r="F43" s="4" t="s">
        <v>277</v>
      </c>
      <c r="G43" s="4" t="s">
        <v>60</v>
      </c>
      <c r="H43" s="4" t="n">
        <f aca="false">K43</f>
        <v>30</v>
      </c>
      <c r="I43" s="4"/>
      <c r="J43" s="4" t="s">
        <v>272</v>
      </c>
      <c r="K43" s="4" t="n">
        <v>30</v>
      </c>
      <c r="L43" s="4" t="s">
        <v>273</v>
      </c>
      <c r="M43" s="4" t="n">
        <v>1</v>
      </c>
      <c r="N43" s="4" t="n">
        <v>6.98324022346368</v>
      </c>
      <c r="O43" s="4" t="s">
        <v>279</v>
      </c>
      <c r="P43" s="4" t="s">
        <v>127</v>
      </c>
    </row>
    <row r="44" customFormat="false" ht="15" hidden="false" customHeight="false" outlineLevel="0" collapsed="false">
      <c r="A44" s="4" t="n">
        <v>2011</v>
      </c>
      <c r="B44" s="4" t="s">
        <v>275</v>
      </c>
      <c r="C44" s="4" t="s">
        <v>276</v>
      </c>
      <c r="D44" s="4" t="s">
        <v>277</v>
      </c>
      <c r="E44" s="4" t="s">
        <v>278</v>
      </c>
      <c r="F44" s="4" t="s">
        <v>277</v>
      </c>
      <c r="G44" s="4" t="s">
        <v>60</v>
      </c>
      <c r="H44" s="4" t="n">
        <f aca="false">K44</f>
        <v>35</v>
      </c>
      <c r="I44" s="4"/>
      <c r="J44" s="4" t="s">
        <v>272</v>
      </c>
      <c r="K44" s="4" t="n">
        <v>35</v>
      </c>
      <c r="L44" s="4" t="s">
        <v>273</v>
      </c>
      <c r="M44" s="4" t="n">
        <v>1</v>
      </c>
      <c r="N44" s="4" t="n">
        <v>16.3873370577281</v>
      </c>
      <c r="O44" s="4" t="s">
        <v>279</v>
      </c>
      <c r="P44" s="4" t="s">
        <v>127</v>
      </c>
    </row>
    <row r="45" customFormat="false" ht="15" hidden="false" customHeight="false" outlineLevel="0" collapsed="false">
      <c r="A45" s="4" t="n">
        <v>2011</v>
      </c>
      <c r="B45" s="4" t="s">
        <v>275</v>
      </c>
      <c r="C45" s="4" t="s">
        <v>276</v>
      </c>
      <c r="D45" s="4" t="s">
        <v>277</v>
      </c>
      <c r="E45" s="4" t="s">
        <v>278</v>
      </c>
      <c r="F45" s="4" t="s">
        <v>277</v>
      </c>
      <c r="G45" s="4" t="s">
        <v>60</v>
      </c>
      <c r="H45" s="4" t="n">
        <f aca="false">K45</f>
        <v>40</v>
      </c>
      <c r="I45" s="4"/>
      <c r="J45" s="4" t="s">
        <v>272</v>
      </c>
      <c r="K45" s="4" t="n">
        <v>40</v>
      </c>
      <c r="L45" s="4" t="s">
        <v>273</v>
      </c>
      <c r="M45" s="4" t="n">
        <v>1</v>
      </c>
      <c r="N45" s="4" t="n">
        <v>53.5381750465549</v>
      </c>
      <c r="O45" s="4" t="s">
        <v>279</v>
      </c>
      <c r="P45" s="4" t="s">
        <v>127</v>
      </c>
    </row>
    <row r="46" customFormat="false" ht="15" hidden="false" customHeight="false" outlineLevel="0" collapsed="false">
      <c r="A46" s="4" t="n">
        <v>2011</v>
      </c>
      <c r="B46" s="4" t="s">
        <v>275</v>
      </c>
      <c r="C46" s="4" t="s">
        <v>276</v>
      </c>
      <c r="D46" s="4" t="s">
        <v>277</v>
      </c>
      <c r="E46" s="4" t="s">
        <v>278</v>
      </c>
      <c r="F46" s="4" t="s">
        <v>277</v>
      </c>
      <c r="G46" s="4" t="s">
        <v>60</v>
      </c>
      <c r="H46" s="4" t="n">
        <f aca="false">K46</f>
        <v>45</v>
      </c>
      <c r="I46" s="4"/>
      <c r="J46" s="4" t="s">
        <v>272</v>
      </c>
      <c r="K46" s="4" t="n">
        <v>45</v>
      </c>
      <c r="L46" s="4" t="s">
        <v>273</v>
      </c>
      <c r="M46" s="4" t="n">
        <v>1</v>
      </c>
      <c r="N46" s="4" t="n">
        <v>13.5009310986964</v>
      </c>
      <c r="O46" s="4" t="s">
        <v>279</v>
      </c>
      <c r="P46" s="4" t="s">
        <v>127</v>
      </c>
    </row>
    <row r="47" customFormat="false" ht="15" hidden="false" customHeight="false" outlineLevel="0" collapsed="false">
      <c r="A47" s="4" t="n">
        <v>2011</v>
      </c>
      <c r="B47" s="4" t="s">
        <v>275</v>
      </c>
      <c r="C47" s="4" t="s">
        <v>276</v>
      </c>
      <c r="D47" s="4" t="s">
        <v>277</v>
      </c>
      <c r="E47" s="4" t="s">
        <v>278</v>
      </c>
      <c r="F47" s="4" t="s">
        <v>277</v>
      </c>
      <c r="G47" s="4" t="s">
        <v>60</v>
      </c>
      <c r="H47" s="4" t="n">
        <f aca="false">K47</f>
        <v>50</v>
      </c>
      <c r="I47" s="4"/>
      <c r="J47" s="4" t="s">
        <v>272</v>
      </c>
      <c r="K47" s="4" t="n">
        <v>50</v>
      </c>
      <c r="L47" s="4" t="s">
        <v>273</v>
      </c>
      <c r="M47" s="4" t="n">
        <v>1</v>
      </c>
      <c r="N47" s="4" t="n">
        <v>3.91061452513966</v>
      </c>
      <c r="O47" s="4" t="s">
        <v>279</v>
      </c>
      <c r="P47" s="4" t="s">
        <v>127</v>
      </c>
    </row>
    <row r="48" customFormat="false" ht="15" hidden="false" customHeight="false" outlineLevel="0" collapsed="false">
      <c r="A48" s="4" t="n">
        <v>2011</v>
      </c>
      <c r="B48" s="4" t="s">
        <v>275</v>
      </c>
      <c r="C48" s="4" t="s">
        <v>276</v>
      </c>
      <c r="D48" s="4" t="s">
        <v>277</v>
      </c>
      <c r="E48" s="4" t="s">
        <v>278</v>
      </c>
      <c r="F48" s="4" t="s">
        <v>277</v>
      </c>
      <c r="G48" s="4" t="s">
        <v>60</v>
      </c>
      <c r="H48" s="4" t="n">
        <f aca="false">K48</f>
        <v>55</v>
      </c>
      <c r="I48" s="4"/>
      <c r="J48" s="4" t="s">
        <v>272</v>
      </c>
      <c r="K48" s="4" t="n">
        <v>55</v>
      </c>
      <c r="L48" s="4" t="s">
        <v>273</v>
      </c>
      <c r="M48" s="4" t="n">
        <v>1</v>
      </c>
      <c r="N48" s="4" t="n">
        <v>0.931098696461823</v>
      </c>
      <c r="O48" s="4" t="s">
        <v>279</v>
      </c>
      <c r="P48" s="4" t="s">
        <v>127</v>
      </c>
    </row>
    <row r="49" customFormat="false" ht="15" hidden="false" customHeight="false" outlineLevel="0" collapsed="false">
      <c r="A49" s="4" t="n">
        <v>2011</v>
      </c>
      <c r="B49" s="4" t="s">
        <v>275</v>
      </c>
      <c r="C49" s="4" t="s">
        <v>276</v>
      </c>
      <c r="D49" s="4" t="s">
        <v>277</v>
      </c>
      <c r="E49" s="4" t="s">
        <v>278</v>
      </c>
      <c r="F49" s="4" t="s">
        <v>277</v>
      </c>
      <c r="G49" s="4" t="s">
        <v>60</v>
      </c>
      <c r="H49" s="4" t="n">
        <f aca="false">K49</f>
        <v>60</v>
      </c>
      <c r="I49" s="4"/>
      <c r="J49" s="4" t="s">
        <v>272</v>
      </c>
      <c r="K49" s="4" t="n">
        <v>60</v>
      </c>
      <c r="L49" s="4" t="s">
        <v>273</v>
      </c>
      <c r="M49" s="4" t="n">
        <v>1</v>
      </c>
      <c r="N49" s="4" t="n">
        <v>0.186219739292354</v>
      </c>
      <c r="O49" s="4" t="s">
        <v>279</v>
      </c>
      <c r="P49" s="4" t="s">
        <v>127</v>
      </c>
    </row>
    <row r="50" customFormat="false" ht="15" hidden="false" customHeight="false" outlineLevel="0" collapsed="false">
      <c r="A50" s="4" t="n">
        <v>2011</v>
      </c>
      <c r="B50" s="4" t="s">
        <v>275</v>
      </c>
      <c r="C50" s="4" t="s">
        <v>276</v>
      </c>
      <c r="D50" s="4" t="s">
        <v>277</v>
      </c>
      <c r="E50" s="4" t="s">
        <v>278</v>
      </c>
      <c r="F50" s="4" t="s">
        <v>277</v>
      </c>
      <c r="G50" s="4" t="s">
        <v>60</v>
      </c>
      <c r="H50" s="4" t="n">
        <f aca="false">K50</f>
        <v>65</v>
      </c>
      <c r="I50" s="4"/>
      <c r="J50" s="4" t="s">
        <v>272</v>
      </c>
      <c r="K50" s="4" t="n">
        <v>65</v>
      </c>
      <c r="L50" s="4" t="s">
        <v>273</v>
      </c>
      <c r="M50" s="4" t="n">
        <v>1</v>
      </c>
      <c r="N50" s="4" t="n">
        <v>0.186219739292354</v>
      </c>
      <c r="O50" s="4" t="s">
        <v>279</v>
      </c>
      <c r="P50" s="4" t="s">
        <v>127</v>
      </c>
    </row>
    <row r="51" customFormat="false" ht="15" hidden="false" customHeight="false" outlineLevel="0" collapsed="false">
      <c r="A51" s="4" t="n">
        <v>2011</v>
      </c>
      <c r="B51" s="4" t="s">
        <v>275</v>
      </c>
      <c r="C51" s="4" t="s">
        <v>276</v>
      </c>
      <c r="D51" s="4" t="s">
        <v>277</v>
      </c>
      <c r="E51" s="4" t="s">
        <v>278</v>
      </c>
      <c r="F51" s="4" t="s">
        <v>277</v>
      </c>
      <c r="G51" s="4" t="s">
        <v>60</v>
      </c>
      <c r="H51" s="4" t="n">
        <f aca="false">K51</f>
        <v>70</v>
      </c>
      <c r="I51" s="4"/>
      <c r="J51" s="4" t="s">
        <v>272</v>
      </c>
      <c r="K51" s="4" t="n">
        <v>70</v>
      </c>
      <c r="L51" s="4" t="s">
        <v>273</v>
      </c>
      <c r="M51" s="4" t="n">
        <v>1</v>
      </c>
      <c r="N51" s="4" t="n">
        <v>0.186219739292354</v>
      </c>
      <c r="O51" s="4" t="s">
        <v>279</v>
      </c>
      <c r="P51" s="4" t="s">
        <v>127</v>
      </c>
    </row>
    <row r="52" customFormat="false" ht="15" hidden="false" customHeight="false" outlineLevel="0" collapsed="false">
      <c r="A52" s="4" t="n">
        <v>2011</v>
      </c>
      <c r="B52" s="4" t="s">
        <v>275</v>
      </c>
      <c r="C52" s="4" t="s">
        <v>276</v>
      </c>
      <c r="D52" s="4" t="s">
        <v>277</v>
      </c>
      <c r="E52" s="4" t="s">
        <v>278</v>
      </c>
      <c r="F52" s="4" t="s">
        <v>277</v>
      </c>
      <c r="G52" s="4" t="s">
        <v>60</v>
      </c>
      <c r="H52" s="4" t="n">
        <f aca="false">K52</f>
        <v>25</v>
      </c>
      <c r="I52" s="4"/>
      <c r="J52" s="4" t="s">
        <v>272</v>
      </c>
      <c r="K52" s="4" t="n">
        <v>25</v>
      </c>
      <c r="L52" s="4" t="s">
        <v>273</v>
      </c>
      <c r="M52" s="4" t="n">
        <v>1</v>
      </c>
      <c r="N52" s="4" t="n">
        <v>0.0931098696461774</v>
      </c>
      <c r="O52" s="4" t="s">
        <v>279</v>
      </c>
      <c r="P52" s="4" t="s">
        <v>127</v>
      </c>
    </row>
    <row r="53" customFormat="false" ht="15" hidden="false" customHeight="false" outlineLevel="0" collapsed="false">
      <c r="A53" s="4" t="n">
        <v>2011</v>
      </c>
      <c r="B53" s="4" t="s">
        <v>275</v>
      </c>
      <c r="C53" s="4" t="s">
        <v>276</v>
      </c>
      <c r="D53" s="4" t="s">
        <v>277</v>
      </c>
      <c r="E53" s="4" t="s">
        <v>278</v>
      </c>
      <c r="F53" s="4" t="s">
        <v>277</v>
      </c>
      <c r="G53" s="4" t="s">
        <v>60</v>
      </c>
      <c r="H53" s="4" t="n">
        <f aca="false">K53</f>
        <v>30</v>
      </c>
      <c r="I53" s="4"/>
      <c r="J53" s="4" t="s">
        <v>272</v>
      </c>
      <c r="K53" s="4" t="n">
        <v>30</v>
      </c>
      <c r="L53" s="4" t="s">
        <v>273</v>
      </c>
      <c r="M53" s="4" t="n">
        <v>1</v>
      </c>
      <c r="N53" s="4" t="n">
        <v>7.44878957169459</v>
      </c>
      <c r="O53" s="4" t="s">
        <v>279</v>
      </c>
      <c r="P53" s="4" t="s">
        <v>127</v>
      </c>
    </row>
    <row r="54" customFormat="false" ht="15" hidden="false" customHeight="false" outlineLevel="0" collapsed="false">
      <c r="A54" s="4" t="n">
        <v>2011</v>
      </c>
      <c r="B54" s="4" t="s">
        <v>275</v>
      </c>
      <c r="C54" s="4" t="s">
        <v>276</v>
      </c>
      <c r="D54" s="4" t="s">
        <v>277</v>
      </c>
      <c r="E54" s="4" t="s">
        <v>278</v>
      </c>
      <c r="F54" s="4" t="s">
        <v>277</v>
      </c>
      <c r="G54" s="4" t="s">
        <v>60</v>
      </c>
      <c r="H54" s="4" t="n">
        <f aca="false">K54</f>
        <v>35</v>
      </c>
      <c r="I54" s="4"/>
      <c r="J54" s="4" t="s">
        <v>272</v>
      </c>
      <c r="K54" s="4" t="n">
        <v>35</v>
      </c>
      <c r="L54" s="4" t="s">
        <v>273</v>
      </c>
      <c r="M54" s="4" t="n">
        <v>1</v>
      </c>
      <c r="N54" s="4" t="n">
        <v>22.2532588454376</v>
      </c>
      <c r="O54" s="4" t="s">
        <v>279</v>
      </c>
      <c r="P54" s="4" t="s">
        <v>127</v>
      </c>
    </row>
    <row r="55" customFormat="false" ht="15" hidden="false" customHeight="false" outlineLevel="0" collapsed="false">
      <c r="A55" s="4" t="n">
        <v>2011</v>
      </c>
      <c r="B55" s="4" t="s">
        <v>275</v>
      </c>
      <c r="C55" s="4" t="s">
        <v>276</v>
      </c>
      <c r="D55" s="4" t="s">
        <v>277</v>
      </c>
      <c r="E55" s="4" t="s">
        <v>278</v>
      </c>
      <c r="F55" s="4" t="s">
        <v>277</v>
      </c>
      <c r="G55" s="4" t="s">
        <v>60</v>
      </c>
      <c r="H55" s="4" t="n">
        <f aca="false">K55</f>
        <v>40</v>
      </c>
      <c r="I55" s="4"/>
      <c r="J55" s="4" t="s">
        <v>272</v>
      </c>
      <c r="K55" s="4" t="n">
        <v>40</v>
      </c>
      <c r="L55" s="4" t="s">
        <v>273</v>
      </c>
      <c r="M55" s="4" t="n">
        <v>1</v>
      </c>
      <c r="N55" s="4" t="n">
        <v>46.2756052141527</v>
      </c>
      <c r="O55" s="4" t="s">
        <v>279</v>
      </c>
      <c r="P55" s="4" t="s">
        <v>127</v>
      </c>
    </row>
    <row r="56" customFormat="false" ht="15" hidden="false" customHeight="false" outlineLevel="0" collapsed="false">
      <c r="A56" s="4" t="n">
        <v>2011</v>
      </c>
      <c r="B56" s="4" t="s">
        <v>275</v>
      </c>
      <c r="C56" s="4" t="s">
        <v>276</v>
      </c>
      <c r="D56" s="4" t="s">
        <v>277</v>
      </c>
      <c r="E56" s="4" t="s">
        <v>278</v>
      </c>
      <c r="F56" s="4" t="s">
        <v>277</v>
      </c>
      <c r="G56" s="4" t="s">
        <v>60</v>
      </c>
      <c r="H56" s="4" t="n">
        <f aca="false">K56</f>
        <v>45</v>
      </c>
      <c r="I56" s="4"/>
      <c r="J56" s="4" t="s">
        <v>272</v>
      </c>
      <c r="K56" s="4" t="n">
        <v>45</v>
      </c>
      <c r="L56" s="4" t="s">
        <v>273</v>
      </c>
      <c r="M56" s="4" t="n">
        <v>1</v>
      </c>
      <c r="N56" s="4" t="n">
        <v>7.82122905027932</v>
      </c>
      <c r="O56" s="4" t="s">
        <v>279</v>
      </c>
      <c r="P56" s="4" t="s">
        <v>127</v>
      </c>
    </row>
    <row r="57" customFormat="false" ht="15" hidden="false" customHeight="false" outlineLevel="0" collapsed="false">
      <c r="A57" s="4" t="n">
        <v>2011</v>
      </c>
      <c r="B57" s="4" t="s">
        <v>275</v>
      </c>
      <c r="C57" s="4" t="s">
        <v>276</v>
      </c>
      <c r="D57" s="4" t="s">
        <v>277</v>
      </c>
      <c r="E57" s="4" t="s">
        <v>278</v>
      </c>
      <c r="F57" s="4" t="s">
        <v>277</v>
      </c>
      <c r="G57" s="4" t="s">
        <v>60</v>
      </c>
      <c r="H57" s="4" t="n">
        <f aca="false">K57</f>
        <v>50</v>
      </c>
      <c r="I57" s="4"/>
      <c r="J57" s="4" t="s">
        <v>272</v>
      </c>
      <c r="K57" s="4" t="n">
        <v>50</v>
      </c>
      <c r="L57" s="4" t="s">
        <v>273</v>
      </c>
      <c r="M57" s="4" t="n">
        <v>1</v>
      </c>
      <c r="N57" s="4" t="n">
        <v>5.21415270018621</v>
      </c>
      <c r="O57" s="4" t="s">
        <v>279</v>
      </c>
      <c r="P57" s="4" t="s">
        <v>127</v>
      </c>
    </row>
    <row r="58" customFormat="false" ht="15" hidden="false" customHeight="false" outlineLevel="0" collapsed="false">
      <c r="A58" s="4" t="n">
        <v>2011</v>
      </c>
      <c r="B58" s="4" t="s">
        <v>275</v>
      </c>
      <c r="C58" s="4" t="s">
        <v>276</v>
      </c>
      <c r="D58" s="4" t="s">
        <v>277</v>
      </c>
      <c r="E58" s="4" t="s">
        <v>278</v>
      </c>
      <c r="F58" s="4" t="s">
        <v>277</v>
      </c>
      <c r="G58" s="4" t="s">
        <v>60</v>
      </c>
      <c r="H58" s="4" t="n">
        <f aca="false">K58</f>
        <v>55</v>
      </c>
      <c r="I58" s="4"/>
      <c r="J58" s="4" t="s">
        <v>272</v>
      </c>
      <c r="K58" s="4" t="n">
        <v>55</v>
      </c>
      <c r="L58" s="4" t="s">
        <v>273</v>
      </c>
      <c r="M58" s="4" t="n">
        <v>1</v>
      </c>
      <c r="N58" s="4" t="n">
        <v>3.53817504655492</v>
      </c>
      <c r="O58" s="4" t="s">
        <v>279</v>
      </c>
      <c r="P58" s="4" t="s">
        <v>127</v>
      </c>
    </row>
    <row r="59" customFormat="false" ht="15" hidden="false" customHeight="false" outlineLevel="0" collapsed="false">
      <c r="A59" s="4" t="n">
        <v>2011</v>
      </c>
      <c r="B59" s="4" t="s">
        <v>275</v>
      </c>
      <c r="C59" s="4" t="s">
        <v>276</v>
      </c>
      <c r="D59" s="4" t="s">
        <v>277</v>
      </c>
      <c r="E59" s="4" t="s">
        <v>278</v>
      </c>
      <c r="F59" s="4" t="s">
        <v>277</v>
      </c>
      <c r="G59" s="4" t="s">
        <v>60</v>
      </c>
      <c r="H59" s="4" t="n">
        <f aca="false">K59</f>
        <v>60</v>
      </c>
      <c r="I59" s="4"/>
      <c r="J59" s="4" t="s">
        <v>272</v>
      </c>
      <c r="K59" s="4" t="n">
        <v>60</v>
      </c>
      <c r="L59" s="4" t="s">
        <v>273</v>
      </c>
      <c r="M59" s="4" t="n">
        <v>1</v>
      </c>
      <c r="N59" s="4" t="n">
        <v>2.88640595903164</v>
      </c>
      <c r="O59" s="4" t="s">
        <v>279</v>
      </c>
      <c r="P59" s="4" t="s">
        <v>127</v>
      </c>
    </row>
    <row r="60" customFormat="false" ht="15" hidden="false" customHeight="false" outlineLevel="0" collapsed="false">
      <c r="A60" s="4" t="n">
        <v>2011</v>
      </c>
      <c r="B60" s="4" t="s">
        <v>275</v>
      </c>
      <c r="C60" s="4" t="s">
        <v>276</v>
      </c>
      <c r="D60" s="4" t="s">
        <v>277</v>
      </c>
      <c r="E60" s="4" t="s">
        <v>278</v>
      </c>
      <c r="F60" s="4" t="s">
        <v>277</v>
      </c>
      <c r="G60" s="4" t="s">
        <v>60</v>
      </c>
      <c r="H60" s="4" t="n">
        <f aca="false">K60</f>
        <v>65</v>
      </c>
      <c r="I60" s="4"/>
      <c r="J60" s="4" t="s">
        <v>272</v>
      </c>
      <c r="K60" s="4" t="n">
        <v>65</v>
      </c>
      <c r="L60" s="4" t="s">
        <v>273</v>
      </c>
      <c r="M60" s="4" t="n">
        <v>1</v>
      </c>
      <c r="N60" s="4" t="n">
        <v>3.35195530726257</v>
      </c>
      <c r="O60" s="4" t="s">
        <v>279</v>
      </c>
      <c r="P60" s="4" t="s">
        <v>127</v>
      </c>
    </row>
    <row r="61" customFormat="false" ht="15" hidden="false" customHeight="false" outlineLevel="0" collapsed="false">
      <c r="A61" s="4" t="n">
        <v>2011</v>
      </c>
      <c r="B61" s="4" t="s">
        <v>275</v>
      </c>
      <c r="C61" s="4" t="s">
        <v>276</v>
      </c>
      <c r="D61" s="4" t="s">
        <v>277</v>
      </c>
      <c r="E61" s="4" t="s">
        <v>278</v>
      </c>
      <c r="F61" s="4" t="s">
        <v>277</v>
      </c>
      <c r="G61" s="4" t="s">
        <v>60</v>
      </c>
      <c r="H61" s="4" t="n">
        <f aca="false">K61</f>
        <v>70</v>
      </c>
      <c r="I61" s="4"/>
      <c r="J61" s="4" t="s">
        <v>272</v>
      </c>
      <c r="K61" s="4" t="n">
        <v>70</v>
      </c>
      <c r="L61" s="4" t="s">
        <v>273</v>
      </c>
      <c r="M61" s="4" t="n">
        <v>1</v>
      </c>
      <c r="N61" s="4" t="n">
        <v>1.5828677839851</v>
      </c>
      <c r="O61" s="4" t="s">
        <v>279</v>
      </c>
      <c r="P61" s="4" t="s">
        <v>127</v>
      </c>
    </row>
    <row r="62" customFormat="false" ht="15" hidden="false" customHeight="false" outlineLevel="0" collapsed="false">
      <c r="A62" s="4" t="n">
        <v>2011</v>
      </c>
      <c r="B62" s="4" t="s">
        <v>275</v>
      </c>
      <c r="C62" s="4" t="s">
        <v>276</v>
      </c>
      <c r="D62" s="4" t="s">
        <v>57</v>
      </c>
      <c r="E62" s="4" t="s">
        <v>278</v>
      </c>
      <c r="F62" s="4" t="s">
        <v>210</v>
      </c>
      <c r="G62" s="4" t="s">
        <v>60</v>
      </c>
      <c r="H62" s="4"/>
      <c r="I62" s="41" t="n">
        <v>154357</v>
      </c>
      <c r="J62" s="4" t="s">
        <v>280</v>
      </c>
      <c r="K62" s="4" t="s">
        <v>93</v>
      </c>
      <c r="L62" s="4" t="s">
        <v>93</v>
      </c>
      <c r="M62" s="4" t="n">
        <v>1</v>
      </c>
      <c r="N62" s="4" t="n">
        <v>196</v>
      </c>
      <c r="O62" s="4" t="s">
        <v>281</v>
      </c>
      <c r="P62" s="4" t="s">
        <v>68</v>
      </c>
    </row>
    <row r="63" customFormat="false" ht="15" hidden="false" customHeight="false" outlineLevel="0" collapsed="false">
      <c r="A63" s="4" t="n">
        <v>2011</v>
      </c>
      <c r="B63" s="4" t="s">
        <v>275</v>
      </c>
      <c r="C63" s="4" t="s">
        <v>276</v>
      </c>
      <c r="D63" s="4" t="s">
        <v>57</v>
      </c>
      <c r="E63" s="4" t="s">
        <v>278</v>
      </c>
      <c r="F63" s="4" t="s">
        <v>210</v>
      </c>
      <c r="G63" s="4" t="s">
        <v>60</v>
      </c>
      <c r="H63" s="4"/>
      <c r="I63" s="41" t="n">
        <v>34237</v>
      </c>
      <c r="J63" s="4" t="s">
        <v>280</v>
      </c>
      <c r="K63" s="4" t="s">
        <v>93</v>
      </c>
      <c r="L63" s="4" t="s">
        <v>93</v>
      </c>
      <c r="M63" s="4" t="n">
        <v>1</v>
      </c>
      <c r="N63" s="4" t="n">
        <v>214</v>
      </c>
      <c r="O63" s="4" t="s">
        <v>281</v>
      </c>
      <c r="P63" s="4" t="s">
        <v>68</v>
      </c>
    </row>
    <row r="64" customFormat="false" ht="15" hidden="false" customHeight="false" outlineLevel="0" collapsed="false">
      <c r="A64" s="4" t="n">
        <v>2011</v>
      </c>
      <c r="B64" s="4" t="s">
        <v>275</v>
      </c>
      <c r="C64" s="4" t="s">
        <v>276</v>
      </c>
      <c r="D64" s="4" t="s">
        <v>57</v>
      </c>
      <c r="E64" s="4" t="s">
        <v>278</v>
      </c>
      <c r="F64" s="4" t="s">
        <v>210</v>
      </c>
      <c r="G64" s="4" t="s">
        <v>60</v>
      </c>
      <c r="H64" s="4"/>
      <c r="I64" s="41" t="n">
        <v>21701</v>
      </c>
      <c r="J64" s="4" t="s">
        <v>280</v>
      </c>
      <c r="K64" s="4" t="s">
        <v>93</v>
      </c>
      <c r="L64" s="4" t="s">
        <v>93</v>
      </c>
      <c r="M64" s="4" t="n">
        <v>1</v>
      </c>
      <c r="N64" s="41" t="n">
        <v>3177</v>
      </c>
      <c r="O64" s="4" t="s">
        <v>281</v>
      </c>
      <c r="P64" s="4" t="s">
        <v>68</v>
      </c>
    </row>
    <row r="65" customFormat="false" ht="15" hidden="false" customHeight="false" outlineLevel="0" collapsed="false">
      <c r="A65" s="4" t="n">
        <v>2011</v>
      </c>
      <c r="B65" s="4" t="s">
        <v>275</v>
      </c>
      <c r="C65" s="4" t="s">
        <v>276</v>
      </c>
      <c r="D65" s="4" t="s">
        <v>57</v>
      </c>
      <c r="E65" s="4" t="s">
        <v>278</v>
      </c>
      <c r="F65" s="4" t="s">
        <v>210</v>
      </c>
      <c r="G65" s="4" t="s">
        <v>60</v>
      </c>
      <c r="H65" s="4"/>
      <c r="I65" s="41" t="n">
        <v>210295</v>
      </c>
      <c r="J65" s="4" t="s">
        <v>280</v>
      </c>
      <c r="K65" s="4" t="s">
        <v>93</v>
      </c>
      <c r="L65" s="4" t="s">
        <v>93</v>
      </c>
      <c r="M65" s="4" t="n">
        <v>1</v>
      </c>
      <c r="N65" s="41" t="n">
        <v>3587</v>
      </c>
      <c r="O65" s="4" t="s">
        <v>281</v>
      </c>
      <c r="P65" s="4" t="s">
        <v>68</v>
      </c>
    </row>
    <row r="66" customFormat="false" ht="15" hidden="false" customHeight="false" outlineLevel="0" collapsed="false">
      <c r="A66" s="4" t="n">
        <v>1998</v>
      </c>
      <c r="B66" s="4" t="s">
        <v>282</v>
      </c>
      <c r="C66" s="4" t="s">
        <v>283</v>
      </c>
      <c r="D66" s="4" t="s">
        <v>57</v>
      </c>
      <c r="E66" s="4" t="s">
        <v>170</v>
      </c>
      <c r="F66" s="4" t="s">
        <v>210</v>
      </c>
      <c r="G66" s="4" t="s">
        <v>60</v>
      </c>
      <c r="H66" s="4" t="s">
        <v>210</v>
      </c>
      <c r="I66" s="41" t="n">
        <v>3</v>
      </c>
      <c r="J66" s="4" t="s">
        <v>269</v>
      </c>
      <c r="K66" s="4" t="n">
        <v>0.5</v>
      </c>
      <c r="L66" s="4" t="s">
        <v>270</v>
      </c>
      <c r="M66" s="4" t="s">
        <v>210</v>
      </c>
      <c r="N66" s="4" t="n">
        <v>2.28154079290621</v>
      </c>
      <c r="O66" s="4" t="s">
        <v>284</v>
      </c>
      <c r="P66" s="4" t="s">
        <v>127</v>
      </c>
    </row>
    <row r="67" customFormat="false" ht="15" hidden="false" customHeight="false" outlineLevel="0" collapsed="false">
      <c r="A67" s="4" t="n">
        <v>1998</v>
      </c>
      <c r="B67" s="4" t="s">
        <v>282</v>
      </c>
      <c r="C67" s="4" t="s">
        <v>283</v>
      </c>
      <c r="D67" s="4" t="s">
        <v>57</v>
      </c>
      <c r="E67" s="4" t="s">
        <v>170</v>
      </c>
      <c r="F67" s="4" t="s">
        <v>210</v>
      </c>
      <c r="G67" s="4" t="s">
        <v>60</v>
      </c>
      <c r="H67" s="4" t="s">
        <v>210</v>
      </c>
      <c r="I67" s="41" t="n">
        <v>55</v>
      </c>
      <c r="J67" s="4" t="s">
        <v>269</v>
      </c>
      <c r="K67" s="4" t="n">
        <v>0.5</v>
      </c>
      <c r="L67" s="4" t="s">
        <v>270</v>
      </c>
      <c r="M67" s="4" t="s">
        <v>210</v>
      </c>
      <c r="N67" s="4" t="n">
        <v>0.671868028506999</v>
      </c>
      <c r="O67" s="4" t="s">
        <v>284</v>
      </c>
      <c r="P67" s="4" t="s">
        <v>127</v>
      </c>
    </row>
    <row r="68" customFormat="false" ht="15" hidden="false" customHeight="false" outlineLevel="0" collapsed="false">
      <c r="A68" s="4" t="n">
        <v>1998</v>
      </c>
      <c r="B68" s="4" t="s">
        <v>282</v>
      </c>
      <c r="C68" s="4" t="s">
        <v>283</v>
      </c>
      <c r="D68" s="4" t="s">
        <v>57</v>
      </c>
      <c r="E68" s="4" t="s">
        <v>170</v>
      </c>
      <c r="F68" s="4" t="s">
        <v>210</v>
      </c>
      <c r="G68" s="4" t="s">
        <v>60</v>
      </c>
      <c r="H68" s="4" t="s">
        <v>210</v>
      </c>
      <c r="I68" s="41" t="n">
        <v>8</v>
      </c>
      <c r="J68" s="4" t="s">
        <v>269</v>
      </c>
      <c r="K68" s="4" t="n">
        <v>0.5</v>
      </c>
      <c r="L68" s="4" t="s">
        <v>270</v>
      </c>
      <c r="M68" s="4" t="s">
        <v>210</v>
      </c>
      <c r="N68" s="4" t="n">
        <v>1.20954574505287</v>
      </c>
      <c r="O68" s="4" t="s">
        <v>284</v>
      </c>
      <c r="P68" s="4" t="s">
        <v>127</v>
      </c>
    </row>
    <row r="69" customFormat="false" ht="15" hidden="false" customHeight="false" outlineLevel="0" collapsed="false">
      <c r="A69" s="4" t="n">
        <v>1998</v>
      </c>
      <c r="B69" s="4" t="s">
        <v>282</v>
      </c>
      <c r="C69" s="4" t="s">
        <v>283</v>
      </c>
      <c r="D69" s="4" t="s">
        <v>57</v>
      </c>
      <c r="E69" s="4" t="s">
        <v>170</v>
      </c>
      <c r="F69" s="4" t="s">
        <v>210</v>
      </c>
      <c r="G69" s="4" t="s">
        <v>60</v>
      </c>
      <c r="H69" s="4" t="s">
        <v>210</v>
      </c>
      <c r="I69" s="41" t="n">
        <v>6</v>
      </c>
      <c r="J69" s="4" t="s">
        <v>269</v>
      </c>
      <c r="K69" s="4" t="n">
        <v>3.5</v>
      </c>
      <c r="L69" s="4" t="s">
        <v>270</v>
      </c>
      <c r="M69" s="4" t="s">
        <v>210</v>
      </c>
      <c r="N69" s="4" t="n">
        <v>1.33434627242434</v>
      </c>
      <c r="O69" s="4" t="s">
        <v>284</v>
      </c>
      <c r="P69" s="4" t="s">
        <v>127</v>
      </c>
    </row>
    <row r="70" customFormat="false" ht="15" hidden="false" customHeight="false" outlineLevel="0" collapsed="false">
      <c r="A70" s="4" t="n">
        <v>1998</v>
      </c>
      <c r="B70" s="4" t="s">
        <v>282</v>
      </c>
      <c r="C70" s="4" t="s">
        <v>283</v>
      </c>
      <c r="D70" s="4" t="s">
        <v>57</v>
      </c>
      <c r="E70" s="4" t="s">
        <v>170</v>
      </c>
      <c r="F70" s="4" t="s">
        <v>210</v>
      </c>
      <c r="G70" s="4" t="s">
        <v>60</v>
      </c>
      <c r="H70" s="4" t="s">
        <v>210</v>
      </c>
      <c r="I70" s="41" t="n">
        <v>13</v>
      </c>
      <c r="J70" s="4" t="s">
        <v>269</v>
      </c>
      <c r="K70" s="4" t="n">
        <v>3.5</v>
      </c>
      <c r="L70" s="4" t="s">
        <v>270</v>
      </c>
      <c r="M70" s="4" t="s">
        <v>210</v>
      </c>
      <c r="N70" s="4" t="n">
        <v>2.53447007609101</v>
      </c>
      <c r="O70" s="4" t="s">
        <v>284</v>
      </c>
      <c r="P70" s="4" t="s">
        <v>127</v>
      </c>
    </row>
    <row r="71" customFormat="false" ht="15" hidden="false" customHeight="false" outlineLevel="0" collapsed="false">
      <c r="A71" s="4" t="n">
        <v>1998</v>
      </c>
      <c r="B71" s="4" t="s">
        <v>282</v>
      </c>
      <c r="C71" s="4" t="s">
        <v>283</v>
      </c>
      <c r="D71" s="4" t="s">
        <v>57</v>
      </c>
      <c r="E71" s="4" t="s">
        <v>170</v>
      </c>
      <c r="F71" s="4" t="s">
        <v>210</v>
      </c>
      <c r="G71" s="4" t="s">
        <v>60</v>
      </c>
      <c r="H71" s="4" t="s">
        <v>210</v>
      </c>
      <c r="I71" s="41" t="n">
        <v>0</v>
      </c>
      <c r="J71" s="4" t="s">
        <v>269</v>
      </c>
      <c r="K71" s="4" t="n">
        <v>3.5</v>
      </c>
      <c r="L71" s="4" t="s">
        <v>270</v>
      </c>
      <c r="M71" s="4" t="s">
        <v>210</v>
      </c>
      <c r="N71" s="4" t="n">
        <v>0.0493928394853302</v>
      </c>
      <c r="O71" s="4" t="s">
        <v>284</v>
      </c>
      <c r="P71" s="4" t="s">
        <v>127</v>
      </c>
    </row>
    <row r="72" customFormat="false" ht="15" hidden="false" customHeight="false" outlineLevel="0" collapsed="false">
      <c r="A72" s="4" t="n">
        <v>1998</v>
      </c>
      <c r="B72" s="4" t="s">
        <v>282</v>
      </c>
      <c r="C72" s="4" t="s">
        <v>283</v>
      </c>
      <c r="D72" s="4" t="s">
        <v>57</v>
      </c>
      <c r="E72" s="4" t="s">
        <v>170</v>
      </c>
      <c r="F72" s="4" t="s">
        <v>210</v>
      </c>
      <c r="G72" s="4" t="s">
        <v>60</v>
      </c>
      <c r="H72" s="4" t="s">
        <v>210</v>
      </c>
      <c r="I72" s="41" t="n">
        <v>1</v>
      </c>
      <c r="J72" s="4" t="s">
        <v>269</v>
      </c>
      <c r="K72" s="4" t="n">
        <v>67.5</v>
      </c>
      <c r="L72" s="4" t="s">
        <v>270</v>
      </c>
      <c r="M72" s="4" t="s">
        <v>210</v>
      </c>
      <c r="N72" s="4" t="n">
        <v>0.0603743855037155</v>
      </c>
      <c r="O72" s="4" t="s">
        <v>284</v>
      </c>
      <c r="P72" s="4" t="s">
        <v>127</v>
      </c>
    </row>
    <row r="73" customFormat="false" ht="15" hidden="false" customHeight="false" outlineLevel="0" collapsed="false">
      <c r="A73" s="4" t="n">
        <v>1998</v>
      </c>
      <c r="B73" s="4" t="s">
        <v>282</v>
      </c>
      <c r="C73" s="4" t="s">
        <v>283</v>
      </c>
      <c r="D73" s="4" t="s">
        <v>57</v>
      </c>
      <c r="E73" s="4" t="s">
        <v>170</v>
      </c>
      <c r="F73" s="4" t="s">
        <v>210</v>
      </c>
      <c r="G73" s="4" t="s">
        <v>60</v>
      </c>
      <c r="H73" s="4" t="s">
        <v>210</v>
      </c>
      <c r="I73" s="41" t="n">
        <v>7</v>
      </c>
      <c r="J73" s="4" t="s">
        <v>269</v>
      </c>
      <c r="K73" s="4" t="n">
        <v>67.5</v>
      </c>
      <c r="L73" s="4" t="s">
        <v>270</v>
      </c>
      <c r="M73" s="4" t="s">
        <v>210</v>
      </c>
      <c r="N73" s="4" t="n">
        <v>0.0598598767590772</v>
      </c>
      <c r="O73" s="4" t="s">
        <v>284</v>
      </c>
      <c r="P73" s="4" t="s">
        <v>127</v>
      </c>
    </row>
    <row r="74" customFormat="false" ht="15" hidden="false" customHeight="false" outlineLevel="0" collapsed="false">
      <c r="A74" s="4" t="n">
        <v>1998</v>
      </c>
      <c r="B74" s="4" t="s">
        <v>282</v>
      </c>
      <c r="C74" s="4" t="s">
        <v>283</v>
      </c>
      <c r="D74" s="4" t="s">
        <v>57</v>
      </c>
      <c r="E74" s="4" t="s">
        <v>170</v>
      </c>
      <c r="F74" s="4" t="s">
        <v>210</v>
      </c>
      <c r="G74" s="4" t="s">
        <v>60</v>
      </c>
      <c r="H74" s="4" t="s">
        <v>210</v>
      </c>
      <c r="I74" s="41" t="n">
        <v>13</v>
      </c>
      <c r="J74" s="4" t="s">
        <v>269</v>
      </c>
      <c r="K74" s="4" t="n">
        <v>67.5</v>
      </c>
      <c r="L74" s="4" t="s">
        <v>270</v>
      </c>
      <c r="M74" s="4" t="s">
        <v>210</v>
      </c>
      <c r="N74" s="4" t="n">
        <v>0.517595797106691</v>
      </c>
      <c r="O74" s="4" t="s">
        <v>284</v>
      </c>
      <c r="P74" s="4" t="s">
        <v>127</v>
      </c>
    </row>
    <row r="75" customFormat="false" ht="15" hidden="false" customHeight="false" outlineLevel="0" collapsed="false">
      <c r="A75" s="4" t="n">
        <v>2010</v>
      </c>
      <c r="B75" s="4" t="s">
        <v>86</v>
      </c>
      <c r="C75" s="4" t="s">
        <v>250</v>
      </c>
      <c r="D75" s="4" t="s">
        <v>57</v>
      </c>
      <c r="E75" s="4" t="s">
        <v>58</v>
      </c>
      <c r="F75" s="4" t="s">
        <v>251</v>
      </c>
      <c r="G75" s="4" t="s">
        <v>60</v>
      </c>
      <c r="H75" s="4" t="n">
        <v>161.5</v>
      </c>
      <c r="I75" s="4" t="n">
        <v>804</v>
      </c>
      <c r="J75" s="4" t="s">
        <v>285</v>
      </c>
      <c r="K75" s="4" t="n">
        <v>0.91</v>
      </c>
      <c r="L75" s="4" t="s">
        <v>216</v>
      </c>
      <c r="M75" s="4"/>
      <c r="N75" s="4" t="n">
        <v>0.995331336320687</v>
      </c>
      <c r="O75" s="4" t="s">
        <v>252</v>
      </c>
      <c r="P75" s="4" t="s">
        <v>68</v>
      </c>
    </row>
    <row r="76" customFormat="false" ht="15" hidden="false" customHeight="false" outlineLevel="0" collapsed="false">
      <c r="A76" s="4" t="n">
        <v>2010</v>
      </c>
      <c r="B76" s="4" t="s">
        <v>86</v>
      </c>
      <c r="C76" s="4" t="s">
        <v>250</v>
      </c>
      <c r="D76" s="4" t="s">
        <v>57</v>
      </c>
      <c r="E76" s="4" t="s">
        <v>58</v>
      </c>
      <c r="F76" s="4" t="s">
        <v>251</v>
      </c>
      <c r="G76" s="4" t="s">
        <v>60</v>
      </c>
      <c r="H76" s="4" t="n">
        <v>161.5</v>
      </c>
      <c r="I76" s="4" t="n">
        <v>804</v>
      </c>
      <c r="J76" s="4" t="s">
        <v>285</v>
      </c>
      <c r="K76" s="4" t="n">
        <v>0.91</v>
      </c>
      <c r="L76" s="4" t="s">
        <v>216</v>
      </c>
      <c r="M76" s="4"/>
      <c r="N76" s="4" t="n">
        <v>0.993906833725927</v>
      </c>
      <c r="O76" s="4" t="s">
        <v>252</v>
      </c>
      <c r="P76" s="4" t="s">
        <v>68</v>
      </c>
    </row>
    <row r="77" customFormat="false" ht="15" hidden="false" customHeight="false" outlineLevel="0" collapsed="false">
      <c r="A77" s="4" t="n">
        <v>2010</v>
      </c>
      <c r="B77" s="4" t="s">
        <v>86</v>
      </c>
      <c r="C77" s="4" t="s">
        <v>250</v>
      </c>
      <c r="D77" s="4" t="s">
        <v>57</v>
      </c>
      <c r="E77" s="4" t="s">
        <v>58</v>
      </c>
      <c r="F77" s="4" t="s">
        <v>251</v>
      </c>
      <c r="G77" s="4" t="s">
        <v>60</v>
      </c>
      <c r="H77" s="4" t="n">
        <v>161.5</v>
      </c>
      <c r="I77" s="4" t="n">
        <v>804</v>
      </c>
      <c r="J77" s="4" t="s">
        <v>285</v>
      </c>
      <c r="K77" s="4" t="n">
        <v>0.91</v>
      </c>
      <c r="L77" s="4" t="s">
        <v>216</v>
      </c>
      <c r="M77" s="4"/>
      <c r="N77" s="4" t="n">
        <v>0.97866980204097</v>
      </c>
      <c r="O77" s="4" t="s">
        <v>252</v>
      </c>
      <c r="P77" s="4" t="s">
        <v>68</v>
      </c>
    </row>
    <row r="78" customFormat="false" ht="15" hidden="false" customHeight="false" outlineLevel="0" collapsed="false">
      <c r="A78" s="4" t="n">
        <v>2010</v>
      </c>
      <c r="B78" s="4" t="s">
        <v>86</v>
      </c>
      <c r="C78" s="4" t="s">
        <v>250</v>
      </c>
      <c r="D78" s="4" t="s">
        <v>57</v>
      </c>
      <c r="E78" s="4" t="s">
        <v>58</v>
      </c>
      <c r="F78" s="4" t="s">
        <v>251</v>
      </c>
      <c r="G78" s="4" t="s">
        <v>60</v>
      </c>
      <c r="H78" s="4" t="n">
        <v>161.5</v>
      </c>
      <c r="I78" s="4" t="n">
        <v>804</v>
      </c>
      <c r="J78" s="4" t="s">
        <v>285</v>
      </c>
      <c r="K78" s="4" t="n">
        <v>0.91</v>
      </c>
      <c r="L78" s="4" t="s">
        <v>216</v>
      </c>
      <c r="M78" s="4"/>
      <c r="N78" s="4" t="n">
        <v>0.979779797436828</v>
      </c>
      <c r="O78" s="4" t="s">
        <v>252</v>
      </c>
      <c r="P78" s="4" t="s">
        <v>68</v>
      </c>
    </row>
    <row r="79" customFormat="false" ht="15" hidden="false" customHeight="false" outlineLevel="0" collapsed="false">
      <c r="A79" s="4" t="n">
        <v>2010</v>
      </c>
      <c r="B79" s="4" t="s">
        <v>86</v>
      </c>
      <c r="C79" s="4" t="s">
        <v>250</v>
      </c>
      <c r="D79" s="4" t="s">
        <v>57</v>
      </c>
      <c r="E79" s="4" t="s">
        <v>58</v>
      </c>
      <c r="F79" s="4" t="s">
        <v>251</v>
      </c>
      <c r="G79" s="4" t="s">
        <v>60</v>
      </c>
      <c r="H79" s="4" t="n">
        <v>161.5</v>
      </c>
      <c r="I79" s="4" t="n">
        <v>804</v>
      </c>
      <c r="J79" s="4" t="s">
        <v>285</v>
      </c>
      <c r="K79" s="4" t="n">
        <v>0.91</v>
      </c>
      <c r="L79" s="4" t="s">
        <v>216</v>
      </c>
      <c r="M79" s="4"/>
      <c r="N79" s="4" t="n">
        <v>0.991144283209746</v>
      </c>
      <c r="O79" s="4" t="s">
        <v>252</v>
      </c>
      <c r="P79" s="4" t="s">
        <v>68</v>
      </c>
    </row>
    <row r="80" customFormat="false" ht="15" hidden="false" customHeight="false" outlineLevel="0" collapsed="false">
      <c r="A80" s="4" t="n">
        <v>2010</v>
      </c>
      <c r="B80" s="4" t="s">
        <v>86</v>
      </c>
      <c r="C80" s="4" t="s">
        <v>250</v>
      </c>
      <c r="D80" s="4" t="s">
        <v>57</v>
      </c>
      <c r="E80" s="4" t="s">
        <v>58</v>
      </c>
      <c r="F80" s="4" t="s">
        <v>251</v>
      </c>
      <c r="G80" s="4" t="s">
        <v>60</v>
      </c>
      <c r="H80" s="4" t="n">
        <v>161.5</v>
      </c>
      <c r="I80" s="4" t="n">
        <v>804</v>
      </c>
      <c r="J80" s="4" t="s">
        <v>285</v>
      </c>
      <c r="K80" s="4" t="n">
        <v>0.91</v>
      </c>
      <c r="L80" s="4" t="s">
        <v>216</v>
      </c>
      <c r="M80" s="4"/>
      <c r="N80" s="4" t="n">
        <v>0.983654801877035</v>
      </c>
      <c r="O80" s="4" t="s">
        <v>252</v>
      </c>
      <c r="P80" s="4" t="s">
        <v>68</v>
      </c>
    </row>
    <row r="81" customFormat="false" ht="15" hidden="false" customHeight="false" outlineLevel="0" collapsed="false">
      <c r="A81" s="4" t="n">
        <v>2010</v>
      </c>
      <c r="B81" s="4" t="s">
        <v>86</v>
      </c>
      <c r="C81" s="4" t="s">
        <v>250</v>
      </c>
      <c r="D81" s="4" t="s">
        <v>57</v>
      </c>
      <c r="E81" s="4" t="s">
        <v>58</v>
      </c>
      <c r="F81" s="4" t="s">
        <v>251</v>
      </c>
      <c r="G81" s="4" t="s">
        <v>60</v>
      </c>
      <c r="H81" s="4" t="n">
        <v>161.5</v>
      </c>
      <c r="I81" s="4" t="n">
        <v>804</v>
      </c>
      <c r="J81" s="4" t="s">
        <v>285</v>
      </c>
      <c r="K81" s="4" t="n">
        <v>0.91</v>
      </c>
      <c r="L81" s="4" t="s">
        <v>216</v>
      </c>
      <c r="M81" s="4"/>
      <c r="N81" s="4" t="n">
        <v>0.97869492253096</v>
      </c>
      <c r="O81" s="4" t="s">
        <v>252</v>
      </c>
      <c r="P81" s="4" t="s">
        <v>68</v>
      </c>
    </row>
    <row r="82" customFormat="false" ht="15" hidden="false" customHeight="false" outlineLevel="0" collapsed="false">
      <c r="A82" s="4" t="n">
        <v>2010</v>
      </c>
      <c r="B82" s="4" t="s">
        <v>86</v>
      </c>
      <c r="C82" s="4" t="s">
        <v>250</v>
      </c>
      <c r="D82" s="4" t="s">
        <v>57</v>
      </c>
      <c r="E82" s="4" t="s">
        <v>58</v>
      </c>
      <c r="F82" s="4" t="s">
        <v>251</v>
      </c>
      <c r="G82" s="4" t="s">
        <v>60</v>
      </c>
      <c r="H82" s="4" t="n">
        <v>161.5</v>
      </c>
      <c r="I82" s="4" t="n">
        <v>804</v>
      </c>
      <c r="J82" s="4" t="s">
        <v>285</v>
      </c>
      <c r="K82" s="4" t="n">
        <v>0.91</v>
      </c>
      <c r="L82" s="4" t="s">
        <v>216</v>
      </c>
      <c r="M82" s="4"/>
      <c r="N82" s="4" t="n">
        <v>0.983539751618139</v>
      </c>
      <c r="O82" s="4" t="s">
        <v>252</v>
      </c>
      <c r="P8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1" sqref="J2:J42 A18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3.85"/>
    <col collapsed="false" customWidth="true" hidden="false" outlineLevel="0" max="5" min="5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2" width="11.71"/>
    <col collapsed="false" customWidth="true" hidden="false" outlineLevel="0" max="9" min="9" style="6" width="8.85"/>
    <col collapsed="false" customWidth="true" hidden="false" outlineLevel="0" max="10" min="10" style="2" width="9.28"/>
    <col collapsed="false" customWidth="true" hidden="false" outlineLevel="0" max="11" min="11" style="2" width="12.28"/>
    <col collapsed="false" customWidth="true" hidden="false" outlineLevel="0" max="17" min="12" style="2" width="8.85"/>
    <col collapsed="false" customWidth="true" hidden="false" outlineLevel="0" max="18" min="18" style="2" width="10.85"/>
    <col collapsed="false" customWidth="true" hidden="false" outlineLevel="0" max="19" min="19" style="2" width="12"/>
    <col collapsed="false" customWidth="true" hidden="false" outlineLevel="0" max="20" min="20" style="2" width="8.85"/>
    <col collapsed="false" customWidth="true" hidden="false" outlineLevel="0" max="21" min="21" style="2" width="14.28"/>
    <col collapsed="false" customWidth="true" hidden="false" outlineLevel="0" max="1025" min="22" style="2" width="8.85"/>
  </cols>
  <sheetData>
    <row r="1" customFormat="false" ht="15" hidden="false" customHeight="false" outlineLevel="0" collapsed="false">
      <c r="A1" s="42"/>
      <c r="B1" s="43"/>
      <c r="C1" s="43"/>
      <c r="D1" s="43"/>
      <c r="E1" s="43"/>
      <c r="F1" s="43"/>
      <c r="G1" s="43"/>
      <c r="H1" s="43"/>
      <c r="I1" s="44"/>
      <c r="J1" s="43"/>
      <c r="K1" s="43"/>
      <c r="L1" s="45" t="s">
        <v>286</v>
      </c>
      <c r="M1" s="45" t="n">
        <v>4.97</v>
      </c>
      <c r="N1" s="46"/>
      <c r="O1" s="46"/>
      <c r="P1" s="46"/>
      <c r="Q1" s="46"/>
      <c r="R1" s="46"/>
      <c r="S1" s="46"/>
      <c r="T1" s="43"/>
      <c r="U1" s="43"/>
      <c r="V1" s="47"/>
    </row>
    <row r="2" customFormat="false" ht="15" hidden="false" customHeight="false" outlineLevel="0" collapsed="false">
      <c r="A2" s="48"/>
      <c r="B2" s="49"/>
      <c r="C2" s="49"/>
      <c r="D2" s="49"/>
      <c r="E2" s="49"/>
      <c r="F2" s="49"/>
      <c r="G2" s="49"/>
      <c r="H2" s="49"/>
      <c r="I2" s="50"/>
      <c r="J2" s="49"/>
      <c r="K2" s="49"/>
      <c r="L2" s="45" t="s">
        <v>287</v>
      </c>
      <c r="M2" s="45" t="n">
        <v>20.93</v>
      </c>
      <c r="N2" s="46"/>
      <c r="O2" s="46"/>
      <c r="P2" s="46"/>
      <c r="Q2" s="46"/>
      <c r="R2" s="46"/>
      <c r="S2" s="46"/>
      <c r="T2" s="49"/>
      <c r="U2" s="49"/>
      <c r="V2" s="51"/>
    </row>
    <row r="3" customFormat="false" ht="15" hidden="false" customHeight="false" outlineLevel="0" collapsed="false">
      <c r="A3" s="48"/>
      <c r="B3" s="49"/>
      <c r="C3" s="49"/>
      <c r="D3" s="49"/>
      <c r="E3" s="49"/>
      <c r="F3" s="49"/>
      <c r="G3" s="49"/>
      <c r="H3" s="49"/>
      <c r="I3" s="50"/>
      <c r="J3" s="49"/>
      <c r="K3" s="49"/>
      <c r="L3" s="45" t="s">
        <v>288</v>
      </c>
      <c r="M3" s="45" t="n">
        <v>20.93</v>
      </c>
      <c r="N3" s="46"/>
      <c r="O3" s="46"/>
      <c r="P3" s="46"/>
      <c r="Q3" s="46"/>
      <c r="R3" s="46"/>
      <c r="S3" s="46"/>
      <c r="T3" s="49"/>
      <c r="U3" s="49"/>
      <c r="V3" s="51"/>
    </row>
    <row r="4" customFormat="false" ht="15" hidden="false" customHeight="false" outlineLevel="0" collapsed="false">
      <c r="A4" s="48"/>
      <c r="B4" s="49"/>
      <c r="C4" s="49"/>
      <c r="D4" s="49"/>
      <c r="E4" s="49"/>
      <c r="F4" s="49"/>
      <c r="G4" s="49"/>
      <c r="H4" s="49"/>
      <c r="I4" s="50"/>
      <c r="J4" s="49"/>
      <c r="K4" s="49"/>
      <c r="L4" s="45" t="s">
        <v>289</v>
      </c>
      <c r="M4" s="45" t="n">
        <v>24.05</v>
      </c>
      <c r="N4" s="46"/>
      <c r="O4" s="46"/>
      <c r="P4" s="46"/>
      <c r="Q4" s="46"/>
      <c r="R4" s="46"/>
      <c r="S4" s="46"/>
      <c r="T4" s="49"/>
      <c r="U4" s="49"/>
      <c r="V4" s="51"/>
    </row>
    <row r="5" customFormat="false" ht="15" hidden="false" customHeight="false" outlineLevel="0" collapsed="false">
      <c r="A5" s="48"/>
      <c r="B5" s="49"/>
      <c r="C5" s="49"/>
      <c r="D5" s="49"/>
      <c r="E5" s="49"/>
      <c r="F5" s="49"/>
      <c r="G5" s="49"/>
      <c r="H5" s="49"/>
      <c r="I5" s="50"/>
      <c r="J5" s="49"/>
      <c r="K5" s="49"/>
      <c r="L5" s="45" t="s">
        <v>290</v>
      </c>
      <c r="M5" s="45" t="n">
        <v>0.09</v>
      </c>
      <c r="N5" s="46"/>
      <c r="O5" s="46"/>
      <c r="P5" s="46"/>
      <c r="Q5" s="46"/>
      <c r="R5" s="46"/>
      <c r="S5" s="46"/>
      <c r="T5" s="49"/>
      <c r="U5" s="49"/>
      <c r="V5" s="51"/>
    </row>
    <row r="6" customFormat="false" ht="15" hidden="false" customHeight="false" outlineLevel="0" collapsed="false">
      <c r="A6" s="48"/>
      <c r="B6" s="49"/>
      <c r="C6" s="49"/>
      <c r="D6" s="49"/>
      <c r="E6" s="49"/>
      <c r="F6" s="49"/>
      <c r="G6" s="49"/>
      <c r="H6" s="49"/>
      <c r="I6" s="50"/>
      <c r="J6" s="49"/>
      <c r="K6" s="49"/>
      <c r="L6" s="45" t="s">
        <v>291</v>
      </c>
      <c r="M6" s="45" t="n">
        <v>0.53</v>
      </c>
      <c r="N6" s="46"/>
      <c r="O6" s="46"/>
      <c r="P6" s="46"/>
      <c r="Q6" s="46"/>
      <c r="R6" s="46"/>
      <c r="S6" s="46"/>
      <c r="T6" s="49"/>
      <c r="U6" s="49"/>
      <c r="V6" s="51"/>
    </row>
    <row r="7" customFormat="false" ht="15" hidden="false" customHeight="false" outlineLevel="0" collapsed="false">
      <c r="A7" s="3" t="s">
        <v>47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68</v>
      </c>
      <c r="H7" s="3" t="s">
        <v>292</v>
      </c>
      <c r="I7" s="52" t="s">
        <v>293</v>
      </c>
      <c r="J7" s="5" t="s">
        <v>205</v>
      </c>
      <c r="K7" s="3" t="s">
        <v>162</v>
      </c>
      <c r="L7" s="45" t="s">
        <v>294</v>
      </c>
      <c r="M7" s="45" t="s">
        <v>295</v>
      </c>
      <c r="N7" s="45" t="s">
        <v>296</v>
      </c>
      <c r="O7" s="45" t="s">
        <v>297</v>
      </c>
      <c r="P7" s="45" t="s">
        <v>298</v>
      </c>
      <c r="Q7" s="45" t="s">
        <v>299</v>
      </c>
      <c r="R7" s="45" t="s">
        <v>300</v>
      </c>
      <c r="S7" s="45" t="s">
        <v>301</v>
      </c>
      <c r="T7" s="3" t="s">
        <v>181</v>
      </c>
      <c r="U7" s="3" t="s">
        <v>63</v>
      </c>
      <c r="V7" s="4" t="s">
        <v>108</v>
      </c>
      <c r="W7" s="2" t="s">
        <v>302</v>
      </c>
      <c r="X7" s="2" t="s">
        <v>303</v>
      </c>
    </row>
    <row r="8" customFormat="false" ht="15" hidden="false" customHeight="false" outlineLevel="0" collapsed="false">
      <c r="A8" s="4" t="n">
        <v>2015</v>
      </c>
      <c r="B8" s="4" t="s">
        <v>163</v>
      </c>
      <c r="C8" s="4" t="s">
        <v>57</v>
      </c>
      <c r="D8" s="4" t="s">
        <v>304</v>
      </c>
      <c r="E8" s="4"/>
      <c r="F8" s="4" t="s">
        <v>110</v>
      </c>
      <c r="G8" s="4" t="n">
        <v>27</v>
      </c>
      <c r="H8" s="4" t="n">
        <v>0.336</v>
      </c>
      <c r="I8" s="4" t="n">
        <f aca="false">H8*T8</f>
        <v>1.0752</v>
      </c>
      <c r="J8" s="4" t="s">
        <v>305</v>
      </c>
      <c r="K8" s="4" t="n">
        <v>24.8</v>
      </c>
      <c r="L8" s="45" t="n">
        <f aca="false">1/($M$2-$M$1)*LN(0.98*(1-$M$5)/$M$5/0.02)</f>
        <v>0.388812984166119</v>
      </c>
      <c r="M8" s="45" t="n">
        <f aca="false">1/($M$4-$M$3)*LN(0.98*(1-$M$6)/$M$6/0.02)</f>
        <v>1.20887050841941</v>
      </c>
      <c r="N8" s="45" t="n">
        <f aca="false">EXP(L8*($K8-$M$1))</f>
        <v>2230.90246634059</v>
      </c>
      <c r="O8" s="45" t="n">
        <f aca="false">EXP(M8*($M$4-$K8))</f>
        <v>0.403873777683418</v>
      </c>
      <c r="P8" s="45" t="n">
        <f aca="false">$M$5*N8/(1+$M$5*(N8-1))</f>
        <v>0.995488152676608</v>
      </c>
      <c r="Q8" s="45" t="n">
        <f aca="false">$M$6*O8/(1+$M$6*(O8-1))</f>
        <v>0.312918838453455</v>
      </c>
      <c r="R8" s="45" t="n">
        <f aca="false">Q8*P8</f>
        <v>0.31150699642974</v>
      </c>
      <c r="S8" s="45" t="n">
        <f aca="false">I8/R8</f>
        <v>3.45160786859729</v>
      </c>
      <c r="T8" s="4" t="n">
        <v>3.2</v>
      </c>
      <c r="U8" s="4" t="s">
        <v>306</v>
      </c>
      <c r="V8" s="4" t="s">
        <v>68</v>
      </c>
      <c r="W8" s="2" t="n">
        <f aca="false">LN(S8)</f>
        <v>1.23884017134501</v>
      </c>
      <c r="X8" s="2" t="n">
        <f aca="false">LN(T8)</f>
        <v>1.16315080980568</v>
      </c>
    </row>
    <row r="9" customFormat="false" ht="15" hidden="false" customHeight="false" outlineLevel="0" collapsed="false">
      <c r="A9" s="4" t="n">
        <v>2015</v>
      </c>
      <c r="B9" s="4" t="s">
        <v>163</v>
      </c>
      <c r="C9" s="4" t="s">
        <v>57</v>
      </c>
      <c r="D9" s="4" t="s">
        <v>304</v>
      </c>
      <c r="E9" s="4"/>
      <c r="F9" s="4" t="s">
        <v>110</v>
      </c>
      <c r="G9" s="4" t="n">
        <v>27</v>
      </c>
      <c r="H9" s="4" t="n">
        <v>0.727</v>
      </c>
      <c r="I9" s="4" t="n">
        <f aca="false">H9*T9</f>
        <v>2.3264</v>
      </c>
      <c r="J9" s="4" t="s">
        <v>305</v>
      </c>
      <c r="K9" s="4" t="n">
        <v>23.9</v>
      </c>
      <c r="L9" s="45" t="n">
        <f aca="false">1/($M$2-$M$1)*LN(0.98*(1-$M$5)/$M$5/0.02)</f>
        <v>0.388812984166119</v>
      </c>
      <c r="M9" s="45" t="n">
        <f aca="false">1/($M$4-$M$3)*LN(0.98*(1-$M$6)/$M$6/0.02)</f>
        <v>1.20887050841941</v>
      </c>
      <c r="N9" s="45" t="n">
        <f aca="false">EXP(L9*($K9-$M$1))</f>
        <v>1572.19779719994</v>
      </c>
      <c r="O9" s="45" t="n">
        <f aca="false">EXP(M9*($M$4-$K9))</f>
        <v>1.19881141239361</v>
      </c>
      <c r="P9" s="45" t="n">
        <f aca="false">$M$5*N9/(1+$M$5*(N9-1))</f>
        <v>0.993609900659724</v>
      </c>
      <c r="Q9" s="45" t="n">
        <f aca="false">$M$6*O9/(1+$M$6*(O9-1))</f>
        <v>0.574803025820519</v>
      </c>
      <c r="R9" s="45" t="n">
        <f aca="false">Q9*P9</f>
        <v>0.571129977384435</v>
      </c>
      <c r="S9" s="45" t="n">
        <f aca="false">I9/R9</f>
        <v>4.07332847533946</v>
      </c>
      <c r="T9" s="4" t="n">
        <v>3.2</v>
      </c>
      <c r="U9" s="4" t="s">
        <v>306</v>
      </c>
      <c r="V9" s="4" t="s">
        <v>68</v>
      </c>
      <c r="W9" s="2" t="n">
        <f aca="false">LN(S9)</f>
        <v>1.40446047244111</v>
      </c>
      <c r="X9" s="2" t="n">
        <f aca="false">LN(T9)</f>
        <v>1.16315080980568</v>
      </c>
    </row>
    <row r="10" customFormat="false" ht="15" hidden="false" customHeight="false" outlineLevel="0" collapsed="false">
      <c r="A10" s="4" t="n">
        <v>2015</v>
      </c>
      <c r="B10" s="4" t="s">
        <v>163</v>
      </c>
      <c r="C10" s="4" t="s">
        <v>57</v>
      </c>
      <c r="D10" s="4" t="s">
        <v>304</v>
      </c>
      <c r="E10" s="4"/>
      <c r="F10" s="4" t="s">
        <v>110</v>
      </c>
      <c r="G10" s="4" t="n">
        <v>27</v>
      </c>
      <c r="H10" s="4" t="n">
        <v>0.674</v>
      </c>
      <c r="I10" s="4" t="n">
        <f aca="false">H10*T10</f>
        <v>2.2916</v>
      </c>
      <c r="J10" s="4" t="s">
        <v>305</v>
      </c>
      <c r="K10" s="4" t="n">
        <v>24</v>
      </c>
      <c r="L10" s="45" t="n">
        <f aca="false">1/($M$2-$M$1)*LN(0.98*(1-$M$5)/$M$5/0.02)</f>
        <v>0.388812984166119</v>
      </c>
      <c r="M10" s="45" t="n">
        <f aca="false">1/($M$4-$M$3)*LN(0.98*(1-$M$6)/$M$6/0.02)</f>
        <v>1.20887050841941</v>
      </c>
      <c r="N10" s="45" t="n">
        <f aca="false">EXP(L10*($K10-$M$1))</f>
        <v>1634.53083107477</v>
      </c>
      <c r="O10" s="45" t="n">
        <f aca="false">EXP(M10*($M$4-$K10))</f>
        <v>1.06230760250159</v>
      </c>
      <c r="P10" s="45" t="n">
        <f aca="false">$M$5*N10/(1+$M$5*(N10-1))</f>
        <v>0.993852089715241</v>
      </c>
      <c r="Q10" s="45" t="n">
        <f aca="false">$M$6*O10/(1+$M$6*(O10-1))</f>
        <v>0.545024663867635</v>
      </c>
      <c r="R10" s="45" t="n">
        <f aca="false">Q10*P10</f>
        <v>0.541673901131196</v>
      </c>
      <c r="S10" s="45" t="n">
        <f aca="false">I10/R10</f>
        <v>4.23058965036783</v>
      </c>
      <c r="T10" s="4" t="n">
        <v>3.4</v>
      </c>
      <c r="U10" s="4" t="s">
        <v>306</v>
      </c>
      <c r="V10" s="4" t="s">
        <v>68</v>
      </c>
      <c r="W10" s="2" t="n">
        <f aca="false">LN(S10)</f>
        <v>1.44234138059337</v>
      </c>
      <c r="X10" s="2" t="n">
        <f aca="false">LN(T10)</f>
        <v>1.22377543162212</v>
      </c>
    </row>
    <row r="11" customFormat="false" ht="15" hidden="false" customHeight="false" outlineLevel="0" collapsed="false">
      <c r="A11" s="4" t="n">
        <v>2015</v>
      </c>
      <c r="B11" s="4" t="s">
        <v>163</v>
      </c>
      <c r="C11" s="4" t="s">
        <v>57</v>
      </c>
      <c r="D11" s="4" t="s">
        <v>304</v>
      </c>
      <c r="E11" s="4"/>
      <c r="F11" s="4" t="s">
        <v>110</v>
      </c>
      <c r="G11" s="4" t="n">
        <v>27</v>
      </c>
      <c r="H11" s="4" t="n">
        <v>0.9</v>
      </c>
      <c r="I11" s="4" t="n">
        <f aca="false">H11*T11</f>
        <v>2.88</v>
      </c>
      <c r="J11" s="4" t="s">
        <v>305</v>
      </c>
      <c r="K11" s="4" t="n">
        <v>23</v>
      </c>
      <c r="L11" s="45" t="n">
        <f aca="false">1/($M$2-$M$1)*LN(0.98*(1-$M$5)/$M$5/0.02)</f>
        <v>0.388812984166119</v>
      </c>
      <c r="M11" s="45" t="n">
        <f aca="false">1/($M$4-$M$3)*LN(0.98*(1-$M$6)/$M$6/0.02)</f>
        <v>1.20887050841941</v>
      </c>
      <c r="N11" s="45" t="n">
        <f aca="false">EXP(L11*($K11-$M$1))</f>
        <v>1107.98475093128</v>
      </c>
      <c r="O11" s="45" t="n">
        <f aca="false">EXP(M11*($M$4-$K11))</f>
        <v>3.55841077558565</v>
      </c>
      <c r="P11" s="45" t="n">
        <f aca="false">$M$5*N11/(1+$M$5*(N11-1))</f>
        <v>0.990956847749493</v>
      </c>
      <c r="Q11" s="45" t="n">
        <f aca="false">$M$6*O11/(1+$M$6*(O11-1))</f>
        <v>0.800505757045844</v>
      </c>
      <c r="R11" s="45" t="n">
        <f aca="false">Q11*P11</f>
        <v>0.793266661607471</v>
      </c>
      <c r="S11" s="45" t="n">
        <f aca="false">I11/R11</f>
        <v>3.63055721283431</v>
      </c>
      <c r="T11" s="4" t="n">
        <v>3.2</v>
      </c>
      <c r="U11" s="4" t="s">
        <v>306</v>
      </c>
      <c r="V11" s="4" t="s">
        <v>68</v>
      </c>
      <c r="W11" s="2" t="n">
        <f aca="false">LN(S11)</f>
        <v>1.28938613865472</v>
      </c>
      <c r="X11" s="2" t="n">
        <f aca="false">LN(T11)</f>
        <v>1.16315080980568</v>
      </c>
    </row>
    <row r="12" customFormat="false" ht="15" hidden="false" customHeight="false" outlineLevel="0" collapsed="false">
      <c r="A12" s="4" t="n">
        <v>2015</v>
      </c>
      <c r="B12" s="4" t="s">
        <v>163</v>
      </c>
      <c r="C12" s="4" t="s">
        <v>57</v>
      </c>
      <c r="D12" s="4" t="s">
        <v>304</v>
      </c>
      <c r="E12" s="4"/>
      <c r="F12" s="4" t="s">
        <v>110</v>
      </c>
      <c r="G12" s="4" t="n">
        <v>27</v>
      </c>
      <c r="H12" s="4" t="n">
        <v>1.012</v>
      </c>
      <c r="I12" s="4" t="n">
        <f aca="false">H12*T12</f>
        <v>3.3396</v>
      </c>
      <c r="J12" s="4" t="s">
        <v>305</v>
      </c>
      <c r="K12" s="4" t="n">
        <v>22</v>
      </c>
      <c r="L12" s="45" t="n">
        <f aca="false">1/($M$2-$M$1)*LN(0.98*(1-$M$5)/$M$5/0.02)</f>
        <v>0.388812984166119</v>
      </c>
      <c r="M12" s="45" t="n">
        <f aca="false">1/($M$4-$M$3)*LN(0.98*(1-$M$6)/$M$6/0.02)</f>
        <v>1.20887050841941</v>
      </c>
      <c r="N12" s="45" t="n">
        <f aca="false">EXP(L12*($K12-$M$1))</f>
        <v>751.059683278679</v>
      </c>
      <c r="O12" s="45" t="n">
        <f aca="false">EXP(M12*($M$4-$K12))</f>
        <v>11.9196052235587</v>
      </c>
      <c r="P12" s="45" t="n">
        <f aca="false">$M$5*N12/(1+$M$5*(N12-1))</f>
        <v>0.986716370116096</v>
      </c>
      <c r="Q12" s="45" t="n">
        <f aca="false">$M$6*O12/(1+$M$6*(O12-1))</f>
        <v>0.930753950077221</v>
      </c>
      <c r="R12" s="45" t="n">
        <f aca="false">Q12*P12</f>
        <v>0.918390159091413</v>
      </c>
      <c r="S12" s="45" t="n">
        <f aca="false">I12/R12</f>
        <v>3.63636300644157</v>
      </c>
      <c r="T12" s="4" t="n">
        <v>3.3</v>
      </c>
      <c r="U12" s="4" t="s">
        <v>306</v>
      </c>
      <c r="V12" s="4" t="s">
        <v>68</v>
      </c>
      <c r="W12" s="2" t="n">
        <f aca="false">LN(S12)</f>
        <v>1.29098400808698</v>
      </c>
      <c r="X12" s="2" t="n">
        <f aca="false">LN(T12)</f>
        <v>1.19392246847243</v>
      </c>
    </row>
    <row r="13" customFormat="false" ht="15" hidden="false" customHeight="false" outlineLevel="0" collapsed="false">
      <c r="A13" s="4" t="n">
        <v>2015</v>
      </c>
      <c r="B13" s="4" t="s">
        <v>163</v>
      </c>
      <c r="C13" s="4" t="s">
        <v>57</v>
      </c>
      <c r="D13" s="4" t="s">
        <v>304</v>
      </c>
      <c r="E13" s="4"/>
      <c r="F13" s="4" t="s">
        <v>110</v>
      </c>
      <c r="G13" s="4" t="n">
        <v>27</v>
      </c>
      <c r="H13" s="4" t="n">
        <v>1.006</v>
      </c>
      <c r="I13" s="4" t="n">
        <f aca="false">H13*T13</f>
        <v>3.3198</v>
      </c>
      <c r="J13" s="4" t="s">
        <v>305</v>
      </c>
      <c r="K13" s="4" t="n">
        <v>21.8</v>
      </c>
      <c r="L13" s="45" t="n">
        <f aca="false">1/($M$2-$M$1)*LN(0.98*(1-$M$5)/$M$5/0.02)</f>
        <v>0.388812984166119</v>
      </c>
      <c r="M13" s="45" t="n">
        <f aca="false">1/($M$4-$M$3)*LN(0.98*(1-$M$6)/$M$6/0.02)</f>
        <v>1.20887050841941</v>
      </c>
      <c r="N13" s="45" t="n">
        <f aca="false">EXP(L13*($K13-$M$1))</f>
        <v>694.868433630538</v>
      </c>
      <c r="O13" s="45" t="n">
        <f aca="false">EXP(M13*($M$4-$K13))</f>
        <v>15.1796944596736</v>
      </c>
      <c r="P13" s="45" t="n">
        <f aca="false">$M$5*N13/(1+$M$5*(N13-1))</f>
        <v>0.985657582285148</v>
      </c>
      <c r="Q13" s="45" t="n">
        <f aca="false">$M$6*O13/(1+$M$6*(O13-1))</f>
        <v>0.944804831469408</v>
      </c>
      <c r="R13" s="45" t="n">
        <f aca="false">Q13*P13</f>
        <v>0.931254045917463</v>
      </c>
      <c r="S13" s="45" t="n">
        <f aca="false">I13/R13</f>
        <v>3.56487041807089</v>
      </c>
      <c r="T13" s="4" t="n">
        <v>3.3</v>
      </c>
      <c r="U13" s="4" t="s">
        <v>306</v>
      </c>
      <c r="V13" s="4" t="s">
        <v>68</v>
      </c>
      <c r="W13" s="2" t="n">
        <f aca="false">LN(S13)</f>
        <v>1.27112770483843</v>
      </c>
      <c r="X13" s="2" t="n">
        <f aca="false">LN(T13)</f>
        <v>1.19392246847243</v>
      </c>
    </row>
    <row r="14" customFormat="false" ht="15" hidden="false" customHeight="false" outlineLevel="0" collapsed="false">
      <c r="A14" s="4" t="n">
        <v>2015</v>
      </c>
      <c r="B14" s="4" t="s">
        <v>163</v>
      </c>
      <c r="C14" s="4" t="s">
        <v>57</v>
      </c>
      <c r="D14" s="4" t="s">
        <v>304</v>
      </c>
      <c r="E14" s="4"/>
      <c r="F14" s="4" t="s">
        <v>110</v>
      </c>
      <c r="G14" s="4" t="n">
        <v>27</v>
      </c>
      <c r="H14" s="4" t="n">
        <v>1.154</v>
      </c>
      <c r="I14" s="4" t="n">
        <f aca="false">H14*T14</f>
        <v>3.9236</v>
      </c>
      <c r="J14" s="4" t="s">
        <v>305</v>
      </c>
      <c r="K14" s="4" t="n">
        <v>20.9</v>
      </c>
      <c r="L14" s="45" t="n">
        <f aca="false">1/($M$2-$M$1)*LN(0.98*(1-$M$5)/$M$5/0.02)</f>
        <v>0.388812984166119</v>
      </c>
      <c r="M14" s="45" t="n">
        <f aca="false">1/($M$4-$M$3)*LN(0.98*(1-$M$6)/$M$6/0.02)</f>
        <v>1.20887050841941</v>
      </c>
      <c r="N14" s="45" t="n">
        <f aca="false">EXP(L14*($K14-$M$1))</f>
        <v>489.698961375805</v>
      </c>
      <c r="O14" s="45" t="n">
        <f aca="false">EXP(M14*($M$4-$K14))</f>
        <v>45.0576193861469</v>
      </c>
      <c r="P14" s="45" t="n">
        <f aca="false">$M$5*N14/(1+$M$5*(N14-1))</f>
        <v>0.979770093346057</v>
      </c>
      <c r="Q14" s="45" t="n">
        <f aca="false">$M$6*O14/(1+$M$6*(O14-1))</f>
        <v>0.980698578622833</v>
      </c>
      <c r="R14" s="45" t="n">
        <f aca="false">Q14*P14</f>
        <v>0.960859137921638</v>
      </c>
      <c r="S14" s="45" t="n">
        <f aca="false">I14/R14</f>
        <v>4.0834289284971</v>
      </c>
      <c r="T14" s="4" t="n">
        <v>3.4</v>
      </c>
      <c r="U14" s="4" t="s">
        <v>306</v>
      </c>
      <c r="V14" s="4" t="s">
        <v>68</v>
      </c>
      <c r="W14" s="2" t="n">
        <f aca="false">LN(S14)</f>
        <v>1.40693705910911</v>
      </c>
      <c r="X14" s="2" t="n">
        <f aca="false">LN(T14)</f>
        <v>1.22377543162212</v>
      </c>
    </row>
    <row r="15" customFormat="false" ht="15" hidden="false" customHeight="false" outlineLevel="0" collapsed="false">
      <c r="A15" s="4" t="n">
        <v>2015</v>
      </c>
      <c r="B15" s="4" t="s">
        <v>163</v>
      </c>
      <c r="C15" s="4" t="s">
        <v>57</v>
      </c>
      <c r="D15" s="4" t="s">
        <v>304</v>
      </c>
      <c r="E15" s="4"/>
      <c r="F15" s="4" t="s">
        <v>110</v>
      </c>
      <c r="G15" s="4" t="n">
        <v>27</v>
      </c>
      <c r="H15" s="4" t="n">
        <v>1.114</v>
      </c>
      <c r="I15" s="4" t="n">
        <f aca="false">H15*T15</f>
        <v>3.5648</v>
      </c>
      <c r="J15" s="4" t="s">
        <v>305</v>
      </c>
      <c r="K15" s="4" t="n">
        <v>19.9</v>
      </c>
      <c r="L15" s="45" t="n">
        <f aca="false">1/($M$2-$M$1)*LN(0.98*(1-$M$5)/$M$5/0.02)</f>
        <v>0.388812984166119</v>
      </c>
      <c r="M15" s="45" t="n">
        <f aca="false">1/($M$4-$M$3)*LN(0.98*(1-$M$6)/$M$6/0.02)</f>
        <v>1.20887050841941</v>
      </c>
      <c r="N15" s="45" t="n">
        <f aca="false">EXP(L15*($K15-$M$1))</f>
        <v>331.947841812509</v>
      </c>
      <c r="O15" s="45" t="n">
        <f aca="false">EXP(M15*($M$4-$K15))</f>
        <v>150.929465221126</v>
      </c>
      <c r="P15" s="45" t="n">
        <f aca="false">$M$5*N15/(1+$M$5*(N15-1))</f>
        <v>0.970440443015187</v>
      </c>
      <c r="Q15" s="45" t="n">
        <f aca="false">$M$6*O15/(1+$M$6*(O15-1))</f>
        <v>0.994158778075437</v>
      </c>
      <c r="R15" s="45" t="n">
        <f aca="false">Q15*P15</f>
        <v>0.964771885022964</v>
      </c>
      <c r="S15" s="45" t="n">
        <f aca="false">I15/R15</f>
        <v>3.69496671217274</v>
      </c>
      <c r="T15" s="4" t="n">
        <v>3.2</v>
      </c>
      <c r="U15" s="4" t="s">
        <v>306</v>
      </c>
      <c r="V15" s="4" t="s">
        <v>68</v>
      </c>
      <c r="W15" s="2" t="n">
        <f aca="false">LN(S15)</f>
        <v>1.30697154547535</v>
      </c>
      <c r="X15" s="2" t="n">
        <f aca="false">LN(T15)</f>
        <v>1.16315080980568</v>
      </c>
    </row>
    <row r="16" customFormat="false" ht="15" hidden="false" customHeight="false" outlineLevel="0" collapsed="false">
      <c r="A16" s="4" t="n">
        <v>2015</v>
      </c>
      <c r="B16" s="4" t="s">
        <v>163</v>
      </c>
      <c r="C16" s="4" t="s">
        <v>57</v>
      </c>
      <c r="D16" s="4" t="s">
        <v>304</v>
      </c>
      <c r="E16" s="4"/>
      <c r="F16" s="4" t="s">
        <v>110</v>
      </c>
      <c r="G16" s="4" t="n">
        <v>27</v>
      </c>
      <c r="H16" s="4" t="n">
        <v>1.141</v>
      </c>
      <c r="I16" s="4" t="n">
        <f aca="false">H16*T16</f>
        <v>3.5371</v>
      </c>
      <c r="J16" s="4" t="s">
        <v>305</v>
      </c>
      <c r="K16" s="4" t="n">
        <v>19.9</v>
      </c>
      <c r="L16" s="45" t="n">
        <f aca="false">1/($M$2-$M$1)*LN(0.98*(1-$M$5)/$M$5/0.02)</f>
        <v>0.388812984166119</v>
      </c>
      <c r="M16" s="45" t="n">
        <f aca="false">1/($M$4-$M$3)*LN(0.98*(1-$M$6)/$M$6/0.02)</f>
        <v>1.20887050841941</v>
      </c>
      <c r="N16" s="45" t="n">
        <f aca="false">EXP(L16*($K16-$M$1))</f>
        <v>331.947841812509</v>
      </c>
      <c r="O16" s="45" t="n">
        <f aca="false">EXP(M16*($M$4-$K16))</f>
        <v>150.929465221126</v>
      </c>
      <c r="P16" s="45" t="n">
        <f aca="false">$M$5*N16/(1+$M$5*(N16-1))</f>
        <v>0.970440443015187</v>
      </c>
      <c r="Q16" s="45" t="n">
        <f aca="false">$M$6*O16/(1+$M$6*(O16-1))</f>
        <v>0.994158778075437</v>
      </c>
      <c r="R16" s="45" t="n">
        <f aca="false">Q16*P16</f>
        <v>0.964771885022964</v>
      </c>
      <c r="S16" s="45" t="n">
        <f aca="false">I16/R16</f>
        <v>3.66625526190142</v>
      </c>
      <c r="T16" s="4" t="n">
        <v>3.1</v>
      </c>
      <c r="U16" s="4" t="s">
        <v>306</v>
      </c>
      <c r="V16" s="4" t="s">
        <v>68</v>
      </c>
      <c r="W16" s="2" t="n">
        <f aca="false">LN(S16)</f>
        <v>1.29917077653561</v>
      </c>
      <c r="X16" s="2" t="n">
        <f aca="false">LN(T16)</f>
        <v>1.1314021114911</v>
      </c>
    </row>
    <row r="17" customFormat="false" ht="15" hidden="false" customHeight="false" outlineLevel="0" collapsed="false">
      <c r="A17" s="4" t="n">
        <v>2015</v>
      </c>
      <c r="B17" s="4" t="s">
        <v>163</v>
      </c>
      <c r="C17" s="4" t="s">
        <v>57</v>
      </c>
      <c r="D17" s="4" t="s">
        <v>304</v>
      </c>
      <c r="E17" s="4"/>
      <c r="F17" s="4" t="s">
        <v>110</v>
      </c>
      <c r="G17" s="4" t="n">
        <v>27</v>
      </c>
      <c r="H17" s="4" t="n">
        <v>1.015</v>
      </c>
      <c r="I17" s="4" t="n">
        <f aca="false">H17*T17</f>
        <v>3.3495</v>
      </c>
      <c r="J17" s="4" t="s">
        <v>305</v>
      </c>
      <c r="K17" s="4" t="n">
        <v>19</v>
      </c>
      <c r="L17" s="45" t="n">
        <f aca="false">1/($M$2-$M$1)*LN(0.98*(1-$M$5)/$M$5/0.02)</f>
        <v>0.388812984166119</v>
      </c>
      <c r="M17" s="45" t="n">
        <f aca="false">1/($M$4-$M$3)*LN(0.98*(1-$M$6)/$M$6/0.02)</f>
        <v>1.20887050841941</v>
      </c>
      <c r="N17" s="45" t="n">
        <f aca="false">EXP(L17*($K17-$M$1))</f>
        <v>233.935671127286</v>
      </c>
      <c r="O17" s="45" t="n">
        <f aca="false">EXP(M17*($M$4-$K17))</f>
        <v>448.001270127963</v>
      </c>
      <c r="P17" s="45" t="n">
        <f aca="false">$M$5*N17/(1+$M$5*(N17-1))</f>
        <v>0.958568963629137</v>
      </c>
      <c r="Q17" s="45" t="n">
        <f aca="false">$M$6*O17/(1+$M$6*(O17-1))</f>
        <v>0.998024468622017</v>
      </c>
      <c r="R17" s="45" t="n">
        <f aca="false">Q17*P17</f>
        <v>0.956675280563527</v>
      </c>
      <c r="S17" s="45" t="n">
        <f aca="false">I17/R17</f>
        <v>3.50118798724159</v>
      </c>
      <c r="T17" s="4" t="n">
        <v>3.3</v>
      </c>
      <c r="U17" s="4" t="s">
        <v>306</v>
      </c>
      <c r="V17" s="4" t="s">
        <v>68</v>
      </c>
      <c r="W17" s="2" t="n">
        <f aca="false">LN(S17)</f>
        <v>1.25310233582993</v>
      </c>
      <c r="X17" s="2" t="n">
        <f aca="false">LN(T17)</f>
        <v>1.19392246847243</v>
      </c>
    </row>
    <row r="18" customFormat="false" ht="15" hidden="false" customHeight="false" outlineLevel="0" collapsed="false">
      <c r="A18" s="4" t="n">
        <v>2015</v>
      </c>
      <c r="B18" s="4" t="s">
        <v>163</v>
      </c>
      <c r="C18" s="4" t="s">
        <v>57</v>
      </c>
      <c r="D18" s="4" t="s">
        <v>304</v>
      </c>
      <c r="E18" s="4"/>
      <c r="F18" s="4" t="s">
        <v>110</v>
      </c>
      <c r="G18" s="4" t="n">
        <v>27</v>
      </c>
      <c r="H18" s="4" t="n">
        <v>1.13</v>
      </c>
      <c r="I18" s="4" t="n">
        <f aca="false">H18*T18</f>
        <v>3.729</v>
      </c>
      <c r="J18" s="4" t="s">
        <v>305</v>
      </c>
      <c r="K18" s="4" t="n">
        <v>18.1</v>
      </c>
      <c r="L18" s="45" t="n">
        <f aca="false">1/($M$2-$M$1)*LN(0.98*(1-$M$5)/$M$5/0.02)</f>
        <v>0.388812984166119</v>
      </c>
      <c r="M18" s="45" t="n">
        <f aca="false">1/($M$4-$M$3)*LN(0.98*(1-$M$6)/$M$6/0.02)</f>
        <v>1.20887050841941</v>
      </c>
      <c r="N18" s="45" t="n">
        <f aca="false">EXP(L18*($K18-$M$1))</f>
        <v>164.862943307473</v>
      </c>
      <c r="O18" s="45" t="n">
        <f aca="false">EXP(M18*($M$4-$K18))</f>
        <v>1329.79427007322</v>
      </c>
      <c r="P18" s="45" t="n">
        <f aca="false">$M$5*N18/(1+$M$5*(N18-1))</f>
        <v>0.942213654791798</v>
      </c>
      <c r="Q18" s="45" t="n">
        <f aca="false">$M$6*O18/(1+$M$6*(O18-1))</f>
        <v>0.999333580015675</v>
      </c>
      <c r="R18" s="45" t="n">
        <f aca="false">Q18*P18</f>
        <v>0.94158574478274</v>
      </c>
      <c r="S18" s="45" t="n">
        <f aca="false">I18/R18</f>
        <v>3.96034033083245</v>
      </c>
      <c r="T18" s="4" t="n">
        <v>3.3</v>
      </c>
      <c r="U18" s="4" t="s">
        <v>306</v>
      </c>
      <c r="V18" s="4" t="s">
        <v>68</v>
      </c>
      <c r="W18" s="2" t="n">
        <f aca="false">LN(S18)</f>
        <v>1.37632996370298</v>
      </c>
      <c r="X18" s="2" t="n">
        <f aca="false">LN(T18)</f>
        <v>1.19392246847243</v>
      </c>
    </row>
    <row r="19" customFormat="false" ht="15" hidden="false" customHeight="false" outlineLevel="0" collapsed="false">
      <c r="A19" s="4" t="n">
        <v>2015</v>
      </c>
      <c r="B19" s="4" t="s">
        <v>163</v>
      </c>
      <c r="C19" s="4" t="s">
        <v>57</v>
      </c>
      <c r="D19" s="4" t="s">
        <v>304</v>
      </c>
      <c r="E19" s="4"/>
      <c r="F19" s="4" t="s">
        <v>110</v>
      </c>
      <c r="G19" s="4" t="n">
        <v>27</v>
      </c>
      <c r="H19" s="4" t="n">
        <v>0.902</v>
      </c>
      <c r="I19" s="4" t="n">
        <f aca="false">H19*T19</f>
        <v>2.9766</v>
      </c>
      <c r="J19" s="4" t="s">
        <v>305</v>
      </c>
      <c r="K19" s="4" t="n">
        <v>16</v>
      </c>
      <c r="L19" s="45" t="n">
        <f aca="false">1/($M$2-$M$1)*LN(0.98*(1-$M$5)/$M$5/0.02)</f>
        <v>0.388812984166119</v>
      </c>
      <c r="M19" s="45" t="n">
        <f aca="false">1/($M$4-$M$3)*LN(0.98*(1-$M$6)/$M$6/0.02)</f>
        <v>1.20887050841941</v>
      </c>
      <c r="N19" s="45" t="n">
        <f aca="false">EXP(L19*($K19-$M$1))</f>
        <v>72.8649126616319</v>
      </c>
      <c r="O19" s="45" t="n">
        <f aca="false">EXP(M19*($M$4-$K19))</f>
        <v>16838.237028151</v>
      </c>
      <c r="P19" s="45" t="n">
        <f aca="false">$M$5*N19/(1+$M$5*(N19-1))</f>
        <v>0.878144183688487</v>
      </c>
      <c r="Q19" s="45" t="n">
        <f aca="false">$M$6*O19/(1+$M$6*(O19-1))</f>
        <v>0.999947337375609</v>
      </c>
      <c r="R19" s="45" t="n">
        <f aca="false">Q19*P19</f>
        <v>0.878097938311181</v>
      </c>
      <c r="S19" s="45" t="n">
        <f aca="false">I19/R19</f>
        <v>3.38982688619541</v>
      </c>
      <c r="T19" s="4" t="n">
        <v>3.3</v>
      </c>
      <c r="U19" s="4" t="s">
        <v>306</v>
      </c>
      <c r="V19" s="4" t="s">
        <v>68</v>
      </c>
      <c r="W19" s="2" t="n">
        <f aca="false">LN(S19)</f>
        <v>1.22077885406939</v>
      </c>
      <c r="X19" s="2" t="n">
        <f aca="false">LN(T19)</f>
        <v>1.19392246847243</v>
      </c>
    </row>
    <row r="20" customFormat="false" ht="15" hidden="false" customHeight="false" outlineLevel="0" collapsed="false">
      <c r="A20" s="4" t="n">
        <v>2015</v>
      </c>
      <c r="B20" s="4" t="s">
        <v>163</v>
      </c>
      <c r="C20" s="4" t="s">
        <v>57</v>
      </c>
      <c r="D20" s="4" t="s">
        <v>304</v>
      </c>
      <c r="E20" s="4"/>
      <c r="F20" s="4" t="s">
        <v>110</v>
      </c>
      <c r="G20" s="4" t="n">
        <v>27</v>
      </c>
      <c r="H20" s="4" t="n">
        <v>0.9</v>
      </c>
      <c r="I20" s="4" t="n">
        <f aca="false">H20*T20</f>
        <v>3.06</v>
      </c>
      <c r="J20" s="4" t="s">
        <v>305</v>
      </c>
      <c r="K20" s="4" t="n">
        <v>13.9</v>
      </c>
      <c r="L20" s="45" t="n">
        <f aca="false">1/($M$2-$M$1)*LN(0.98*(1-$M$5)/$M$5/0.02)</f>
        <v>0.388812984166119</v>
      </c>
      <c r="M20" s="45" t="n">
        <f aca="false">1/($M$4-$M$3)*LN(0.98*(1-$M$6)/$M$6/0.02)</f>
        <v>1.20887050841941</v>
      </c>
      <c r="N20" s="45" t="n">
        <f aca="false">EXP(L20*($K20-$M$1))</f>
        <v>32.2042988598432</v>
      </c>
      <c r="O20" s="45" t="n">
        <f aca="false">EXP(M20*($M$4-$K20))</f>
        <v>213210.593997059</v>
      </c>
      <c r="P20" s="45" t="n">
        <f aca="false">$M$5*N20/(1+$M$5*(N20-1))</f>
        <v>0.761053688997661</v>
      </c>
      <c r="Q20" s="45" t="n">
        <f aca="false">$M$6*O20/(1+$M$6*(O20-1))</f>
        <v>0.999995840784701</v>
      </c>
      <c r="R20" s="45" t="n">
        <f aca="false">Q20*P20</f>
        <v>0.761050523611514</v>
      </c>
      <c r="S20" s="45" t="n">
        <f aca="false">I20/R20</f>
        <v>4.02075802468274</v>
      </c>
      <c r="T20" s="4" t="n">
        <v>3.4</v>
      </c>
      <c r="U20" s="4" t="s">
        <v>306</v>
      </c>
      <c r="V20" s="4" t="s">
        <v>68</v>
      </c>
      <c r="W20" s="2" t="n">
        <f aca="false">LN(S20)</f>
        <v>1.39147044820901</v>
      </c>
      <c r="X20" s="2" t="n">
        <f aca="false">LN(T20)</f>
        <v>1.22377543162212</v>
      </c>
    </row>
    <row r="21" customFormat="false" ht="15" hidden="false" customHeight="false" outlineLevel="0" collapsed="false">
      <c r="A21" s="4" t="n">
        <v>2015</v>
      </c>
      <c r="B21" s="4" t="s">
        <v>163</v>
      </c>
      <c r="C21" s="4" t="s">
        <v>57</v>
      </c>
      <c r="D21" s="4" t="s">
        <v>307</v>
      </c>
      <c r="E21" s="4"/>
      <c r="F21" s="4" t="s">
        <v>110</v>
      </c>
      <c r="G21" s="4" t="n">
        <v>27</v>
      </c>
      <c r="H21" s="4" t="n">
        <v>0.927</v>
      </c>
      <c r="I21" s="4" t="n">
        <f aca="false">H21*T21</f>
        <v>1.9467</v>
      </c>
      <c r="J21" s="4" t="s">
        <v>305</v>
      </c>
      <c r="K21" s="4" t="n">
        <v>23.9</v>
      </c>
      <c r="L21" s="45" t="n">
        <f aca="false">1/($M$2-$M$1)*LN(0.98*(1-$M$5)/$M$5/0.02)</f>
        <v>0.388812984166119</v>
      </c>
      <c r="M21" s="45" t="n">
        <f aca="false">1/($M$4-$M$3)*LN(0.98*(1-$M$6)/$M$6/0.02)</f>
        <v>1.20887050841941</v>
      </c>
      <c r="N21" s="45" t="n">
        <f aca="false">EXP(L21*($K21-$M$1))</f>
        <v>1572.19779719994</v>
      </c>
      <c r="O21" s="45" t="n">
        <f aca="false">EXP(M21*($M$4-$K21))</f>
        <v>1.19881141239361</v>
      </c>
      <c r="P21" s="45" t="n">
        <f aca="false">$M$5*N21/(1+$M$5*(N21-1))</f>
        <v>0.993609900659724</v>
      </c>
      <c r="Q21" s="45" t="n">
        <f aca="false">$M$6*O21/(1+$M$6*(O21-1))</f>
        <v>0.574803025820519</v>
      </c>
      <c r="R21" s="45" t="n">
        <f aca="false">Q21*P21</f>
        <v>0.571129977384435</v>
      </c>
      <c r="S21" s="45" t="n">
        <f aca="false">I21/R21</f>
        <v>3.40850607932571</v>
      </c>
      <c r="T21" s="4" t="n">
        <v>2.1</v>
      </c>
      <c r="U21" s="4" t="s">
        <v>306</v>
      </c>
      <c r="V21" s="4" t="s">
        <v>68</v>
      </c>
      <c r="W21" s="2" t="n">
        <f aca="false">LN(S21)</f>
        <v>1.22627409539714</v>
      </c>
      <c r="X21" s="2" t="n">
        <f aca="false">LN(T21)</f>
        <v>0.741937344729377</v>
      </c>
    </row>
    <row r="22" customFormat="false" ht="15" hidden="false" customHeight="false" outlineLevel="0" collapsed="false">
      <c r="A22" s="4" t="n">
        <v>2015</v>
      </c>
      <c r="B22" s="4" t="s">
        <v>163</v>
      </c>
      <c r="C22" s="4" t="s">
        <v>57</v>
      </c>
      <c r="D22" s="4" t="s">
        <v>307</v>
      </c>
      <c r="E22" s="4"/>
      <c r="F22" s="4" t="s">
        <v>110</v>
      </c>
      <c r="G22" s="4" t="n">
        <v>27</v>
      </c>
      <c r="H22" s="4" t="n">
        <v>0.876</v>
      </c>
      <c r="I22" s="4" t="n">
        <f aca="false">H22*T22</f>
        <v>2.19</v>
      </c>
      <c r="J22" s="4" t="s">
        <v>305</v>
      </c>
      <c r="K22" s="4" t="n">
        <v>23.7</v>
      </c>
      <c r="L22" s="45" t="n">
        <f aca="false">1/($M$2-$M$1)*LN(0.98*(1-$M$5)/$M$5/0.02)</f>
        <v>0.388812984166119</v>
      </c>
      <c r="M22" s="45" t="n">
        <f aca="false">1/($M$4-$M$3)*LN(0.98*(1-$M$6)/$M$6/0.02)</f>
        <v>1.20887050841941</v>
      </c>
      <c r="N22" s="45" t="n">
        <f aca="false">EXP(L22*($K22-$M$1))</f>
        <v>1454.57231298667</v>
      </c>
      <c r="O22" s="45" t="n">
        <f aca="false">EXP(M22*($M$4-$K22))</f>
        <v>1.52669409880604</v>
      </c>
      <c r="P22" s="45" t="n">
        <f aca="false">$M$5*N22/(1+$M$5*(N22-1))</f>
        <v>0.993096725924007</v>
      </c>
      <c r="Q22" s="45" t="n">
        <f aca="false">$M$6*O22/(1+$M$6*(O22-1))</f>
        <v>0.632567891364887</v>
      </c>
      <c r="R22" s="45" t="n">
        <f aca="false">Q22*P22</f>
        <v>0.628201101839122</v>
      </c>
      <c r="S22" s="45" t="n">
        <f aca="false">I22/R22</f>
        <v>3.48614479278778</v>
      </c>
      <c r="T22" s="4" t="n">
        <v>2.5</v>
      </c>
      <c r="U22" s="4" t="s">
        <v>306</v>
      </c>
      <c r="V22" s="4" t="s">
        <v>68</v>
      </c>
      <c r="W22" s="2" t="n">
        <f aca="false">LN(S22)</f>
        <v>1.24879648174523</v>
      </c>
      <c r="X22" s="2" t="n">
        <f aca="false">LN(T22)</f>
        <v>0.916290731874155</v>
      </c>
    </row>
    <row r="23" customFormat="false" ht="15" hidden="false" customHeight="false" outlineLevel="0" collapsed="false">
      <c r="A23" s="4" t="n">
        <v>2015</v>
      </c>
      <c r="B23" s="4" t="s">
        <v>163</v>
      </c>
      <c r="C23" s="4" t="s">
        <v>57</v>
      </c>
      <c r="D23" s="4" t="s">
        <v>307</v>
      </c>
      <c r="E23" s="4"/>
      <c r="F23" s="4" t="s">
        <v>110</v>
      </c>
      <c r="G23" s="4" t="n">
        <v>27</v>
      </c>
      <c r="H23" s="4" t="n">
        <v>1.114</v>
      </c>
      <c r="I23" s="4" t="n">
        <f aca="false">H23*T23</f>
        <v>2.785</v>
      </c>
      <c r="J23" s="4" t="s">
        <v>305</v>
      </c>
      <c r="K23" s="4" t="n">
        <v>23</v>
      </c>
      <c r="L23" s="45" t="n">
        <f aca="false">1/($M$2-$M$1)*LN(0.98*(1-$M$5)/$M$5/0.02)</f>
        <v>0.388812984166119</v>
      </c>
      <c r="M23" s="45" t="n">
        <f aca="false">1/($M$4-$M$3)*LN(0.98*(1-$M$6)/$M$6/0.02)</f>
        <v>1.20887050841941</v>
      </c>
      <c r="N23" s="45" t="n">
        <f aca="false">EXP(L23*($K23-$M$1))</f>
        <v>1107.98475093128</v>
      </c>
      <c r="O23" s="45" t="n">
        <f aca="false">EXP(M23*($M$4-$K23))</f>
        <v>3.55841077558565</v>
      </c>
      <c r="P23" s="45" t="n">
        <f aca="false">$M$5*N23/(1+$M$5*(N23-1))</f>
        <v>0.990956847749493</v>
      </c>
      <c r="Q23" s="45" t="n">
        <f aca="false">$M$6*O23/(1+$M$6*(O23-1))</f>
        <v>0.800505757045844</v>
      </c>
      <c r="R23" s="45" t="n">
        <f aca="false">Q23*P23</f>
        <v>0.793266661607471</v>
      </c>
      <c r="S23" s="45" t="n">
        <f aca="false">I23/R23</f>
        <v>3.51079924921651</v>
      </c>
      <c r="T23" s="4" t="n">
        <v>2.5</v>
      </c>
      <c r="U23" s="4" t="s">
        <v>306</v>
      </c>
      <c r="V23" s="4" t="s">
        <v>68</v>
      </c>
      <c r="W23" s="2" t="n">
        <f aca="false">LN(S23)</f>
        <v>1.25584371788611</v>
      </c>
      <c r="X23" s="2" t="n">
        <f aca="false">LN(T23)</f>
        <v>0.916290731874155</v>
      </c>
    </row>
    <row r="24" customFormat="false" ht="15" hidden="false" customHeight="false" outlineLevel="0" collapsed="false">
      <c r="A24" s="4" t="n">
        <v>2015</v>
      </c>
      <c r="B24" s="4" t="s">
        <v>163</v>
      </c>
      <c r="C24" s="4" t="s">
        <v>57</v>
      </c>
      <c r="D24" s="4" t="s">
        <v>307</v>
      </c>
      <c r="E24" s="4"/>
      <c r="F24" s="4" t="s">
        <v>110</v>
      </c>
      <c r="G24" s="4" t="n">
        <v>27</v>
      </c>
      <c r="H24" s="4" t="n">
        <v>1.174</v>
      </c>
      <c r="I24" s="4" t="n">
        <f aca="false">H24*T24</f>
        <v>3.0524</v>
      </c>
      <c r="J24" s="4" t="s">
        <v>305</v>
      </c>
      <c r="K24" s="4" t="n">
        <v>21.9</v>
      </c>
      <c r="L24" s="45" t="n">
        <f aca="false">1/($M$2-$M$1)*LN(0.98*(1-$M$5)/$M$5/0.02)</f>
        <v>0.388812984166119</v>
      </c>
      <c r="M24" s="45" t="n">
        <f aca="false">1/($M$4-$M$3)*LN(0.98*(1-$M$6)/$M$6/0.02)</f>
        <v>1.20887050841941</v>
      </c>
      <c r="N24" s="45" t="n">
        <f aca="false">EXP(L24*($K24-$M$1))</f>
        <v>722.417930067425</v>
      </c>
      <c r="O24" s="45" t="n">
        <f aca="false">EXP(M24*($M$4-$K24))</f>
        <v>13.4512440084012</v>
      </c>
      <c r="P24" s="45" t="n">
        <f aca="false">$M$5*N24/(1+$M$5*(N24-1))</f>
        <v>0.986196982586733</v>
      </c>
      <c r="Q24" s="45" t="n">
        <f aca="false">$M$6*O24/(1+$M$6*(O24-1))</f>
        <v>0.938151053303011</v>
      </c>
      <c r="R24" s="45" t="n">
        <f aca="false">Q24*P24</f>
        <v>0.925201737977995</v>
      </c>
      <c r="S24" s="45" t="n">
        <f aca="false">I24/R24</f>
        <v>3.29917235852901</v>
      </c>
      <c r="T24" s="4" t="n">
        <v>2.6</v>
      </c>
      <c r="U24" s="4" t="s">
        <v>306</v>
      </c>
      <c r="V24" s="4" t="s">
        <v>68</v>
      </c>
      <c r="W24" s="2" t="n">
        <f aca="false">LN(S24)</f>
        <v>1.19367163657099</v>
      </c>
      <c r="X24" s="2" t="n">
        <f aca="false">LN(T24)</f>
        <v>0.955511445027436</v>
      </c>
    </row>
    <row r="25" customFormat="false" ht="15" hidden="false" customHeight="false" outlineLevel="0" collapsed="false">
      <c r="A25" s="4" t="n">
        <v>2015</v>
      </c>
      <c r="B25" s="4" t="s">
        <v>163</v>
      </c>
      <c r="C25" s="4" t="s">
        <v>57</v>
      </c>
      <c r="D25" s="4" t="s">
        <v>307</v>
      </c>
      <c r="E25" s="4"/>
      <c r="F25" s="4" t="s">
        <v>110</v>
      </c>
      <c r="G25" s="4" t="n">
        <v>27</v>
      </c>
      <c r="H25" s="4" t="n">
        <v>1.233</v>
      </c>
      <c r="I25" s="4" t="n">
        <f aca="false">H25*T25</f>
        <v>3.0825</v>
      </c>
      <c r="J25" s="4" t="s">
        <v>305</v>
      </c>
      <c r="K25" s="4" t="n">
        <v>21.8</v>
      </c>
      <c r="L25" s="45" t="n">
        <f aca="false">1/($M$2-$M$1)*LN(0.98*(1-$M$5)/$M$5/0.02)</f>
        <v>0.388812984166119</v>
      </c>
      <c r="M25" s="45" t="n">
        <f aca="false">1/($M$4-$M$3)*LN(0.98*(1-$M$6)/$M$6/0.02)</f>
        <v>1.20887050841941</v>
      </c>
      <c r="N25" s="45" t="n">
        <f aca="false">EXP(L25*($K25-$M$1))</f>
        <v>694.868433630538</v>
      </c>
      <c r="O25" s="45" t="n">
        <f aca="false">EXP(M25*($M$4-$K25))</f>
        <v>15.1796944596736</v>
      </c>
      <c r="P25" s="45" t="n">
        <f aca="false">$M$5*N25/(1+$M$5*(N25-1))</f>
        <v>0.985657582285148</v>
      </c>
      <c r="Q25" s="45" t="n">
        <f aca="false">$M$6*O25/(1+$M$6*(O25-1))</f>
        <v>0.944804831469408</v>
      </c>
      <c r="R25" s="45" t="n">
        <f aca="false">Q25*P25</f>
        <v>0.931254045917463</v>
      </c>
      <c r="S25" s="45" t="n">
        <f aca="false">I25/R25</f>
        <v>3.31005273320788</v>
      </c>
      <c r="T25" s="4" t="n">
        <v>2.5</v>
      </c>
      <c r="U25" s="4" t="s">
        <v>306</v>
      </c>
      <c r="V25" s="4" t="s">
        <v>68</v>
      </c>
      <c r="W25" s="2" t="n">
        <f aca="false">LN(S25)</f>
        <v>1.19696412074481</v>
      </c>
      <c r="X25" s="2" t="n">
        <f aca="false">LN(T25)</f>
        <v>0.916290731874155</v>
      </c>
    </row>
    <row r="26" customFormat="false" ht="15" hidden="false" customHeight="false" outlineLevel="0" collapsed="false">
      <c r="A26" s="4" t="n">
        <v>2015</v>
      </c>
      <c r="B26" s="4" t="s">
        <v>163</v>
      </c>
      <c r="C26" s="4" t="s">
        <v>57</v>
      </c>
      <c r="D26" s="4" t="s">
        <v>307</v>
      </c>
      <c r="E26" s="4"/>
      <c r="F26" s="4" t="s">
        <v>110</v>
      </c>
      <c r="G26" s="4" t="n">
        <v>27</v>
      </c>
      <c r="H26" s="4" t="n">
        <v>1.358</v>
      </c>
      <c r="I26" s="4" t="n">
        <f aca="false">H26*T26</f>
        <v>3.1234</v>
      </c>
      <c r="J26" s="4" t="s">
        <v>305</v>
      </c>
      <c r="K26" s="4" t="n">
        <v>21</v>
      </c>
      <c r="L26" s="45" t="n">
        <f aca="false">1/($M$2-$M$1)*LN(0.98*(1-$M$5)/$M$5/0.02)</f>
        <v>0.388812984166119</v>
      </c>
      <c r="M26" s="45" t="n">
        <f aca="false">1/($M$4-$M$3)*LN(0.98*(1-$M$6)/$M$6/0.02)</f>
        <v>1.20887050841941</v>
      </c>
      <c r="N26" s="45" t="n">
        <f aca="false">EXP(L26*($K26-$M$1))</f>
        <v>509.114089677264</v>
      </c>
      <c r="O26" s="45" t="n">
        <f aca="false">EXP(M26*($M$4-$K26))</f>
        <v>39.9270903911042</v>
      </c>
      <c r="P26" s="45" t="n">
        <f aca="false">$M$5*N26/(1+$M$5*(N26-1))</f>
        <v>0.980526540129873</v>
      </c>
      <c r="Q26" s="45" t="n">
        <f aca="false">$M$6*O26/(1+$M$6*(O26-1))</f>
        <v>0.978272284060276</v>
      </c>
      <c r="R26" s="45" t="n">
        <f aca="false">Q26*P26</f>
        <v>0.95922193799457</v>
      </c>
      <c r="S26" s="45" t="n">
        <f aca="false">I26/R26</f>
        <v>3.25618074012156</v>
      </c>
      <c r="T26" s="4" t="n">
        <v>2.3</v>
      </c>
      <c r="U26" s="4" t="s">
        <v>306</v>
      </c>
      <c r="V26" s="4" t="s">
        <v>68</v>
      </c>
      <c r="W26" s="2" t="n">
        <f aca="false">LN(S26)</f>
        <v>1.18055495646502</v>
      </c>
      <c r="X26" s="2" t="n">
        <f aca="false">LN(T26)</f>
        <v>0.832909122935104</v>
      </c>
    </row>
    <row r="27" customFormat="false" ht="15" hidden="false" customHeight="false" outlineLevel="0" collapsed="false">
      <c r="A27" s="4" t="n">
        <v>2015</v>
      </c>
      <c r="B27" s="4" t="s">
        <v>163</v>
      </c>
      <c r="C27" s="4" t="s">
        <v>57</v>
      </c>
      <c r="D27" s="4" t="s">
        <v>307</v>
      </c>
      <c r="E27" s="4"/>
      <c r="F27" s="4" t="s">
        <v>110</v>
      </c>
      <c r="G27" s="4" t="n">
        <v>27</v>
      </c>
      <c r="H27" s="4" t="n">
        <v>1.286</v>
      </c>
      <c r="I27" s="4" t="n">
        <f aca="false">H27*T27</f>
        <v>3.215</v>
      </c>
      <c r="J27" s="4" t="s">
        <v>305</v>
      </c>
      <c r="K27" s="4" t="n">
        <v>20</v>
      </c>
      <c r="L27" s="45" t="n">
        <f aca="false">1/($M$2-$M$1)*LN(0.98*(1-$M$5)/$M$5/0.02)</f>
        <v>0.388812984166119</v>
      </c>
      <c r="M27" s="45" t="n">
        <f aca="false">1/($M$4-$M$3)*LN(0.98*(1-$M$6)/$M$6/0.02)</f>
        <v>1.20887050841941</v>
      </c>
      <c r="N27" s="45" t="n">
        <f aca="false">EXP(L27*($K27-$M$1))</f>
        <v>345.108600659283</v>
      </c>
      <c r="O27" s="45" t="n">
        <f aca="false">EXP(M27*($M$4-$K27))</f>
        <v>133.743737078521</v>
      </c>
      <c r="P27" s="45" t="n">
        <f aca="false">$M$5*N27/(1+$M$5*(N27-1))</f>
        <v>0.971535613660858</v>
      </c>
      <c r="Q27" s="45" t="n">
        <f aca="false">$M$6*O27/(1+$M$6*(O27-1))</f>
        <v>0.993413139977113</v>
      </c>
      <c r="R27" s="45" t="n">
        <f aca="false">Q27*P27</f>
        <v>0.965136244566424</v>
      </c>
      <c r="S27" s="45" t="n">
        <f aca="false">I27/R27</f>
        <v>3.33113590759852</v>
      </c>
      <c r="T27" s="4" t="n">
        <v>2.5</v>
      </c>
      <c r="U27" s="4" t="s">
        <v>306</v>
      </c>
      <c r="V27" s="4" t="s">
        <v>68</v>
      </c>
      <c r="W27" s="2" t="n">
        <f aca="false">LN(S27)</f>
        <v>1.20331335921935</v>
      </c>
      <c r="X27" s="2" t="n">
        <f aca="false">LN(T27)</f>
        <v>0.916290731874155</v>
      </c>
    </row>
    <row r="28" customFormat="false" ht="15" hidden="false" customHeight="false" outlineLevel="0" collapsed="false">
      <c r="A28" s="4" t="n">
        <v>2015</v>
      </c>
      <c r="B28" s="4" t="s">
        <v>163</v>
      </c>
      <c r="C28" s="4" t="s">
        <v>57</v>
      </c>
      <c r="D28" s="4" t="s">
        <v>307</v>
      </c>
      <c r="E28" s="4"/>
      <c r="F28" s="4" t="s">
        <v>110</v>
      </c>
      <c r="G28" s="4" t="n">
        <v>27</v>
      </c>
      <c r="H28" s="4" t="n">
        <v>1.074</v>
      </c>
      <c r="I28" s="4" t="n">
        <f aca="false">H28*T28</f>
        <v>2.7924</v>
      </c>
      <c r="J28" s="4" t="s">
        <v>305</v>
      </c>
      <c r="K28" s="4" t="n">
        <v>19.9</v>
      </c>
      <c r="L28" s="45" t="n">
        <f aca="false">1/($M$2-$M$1)*LN(0.98*(1-$M$5)/$M$5/0.02)</f>
        <v>0.388812984166119</v>
      </c>
      <c r="M28" s="45" t="n">
        <f aca="false">1/($M$4-$M$3)*LN(0.98*(1-$M$6)/$M$6/0.02)</f>
        <v>1.20887050841941</v>
      </c>
      <c r="N28" s="45" t="n">
        <f aca="false">EXP(L28*($K28-$M$1))</f>
        <v>331.947841812509</v>
      </c>
      <c r="O28" s="45" t="n">
        <f aca="false">EXP(M28*($M$4-$K28))</f>
        <v>150.929465221126</v>
      </c>
      <c r="P28" s="45" t="n">
        <f aca="false">$M$5*N28/(1+$M$5*(N28-1))</f>
        <v>0.970440443015187</v>
      </c>
      <c r="Q28" s="45" t="n">
        <f aca="false">$M$6*O28/(1+$M$6*(O28-1))</f>
        <v>0.994158778075437</v>
      </c>
      <c r="R28" s="45" t="n">
        <f aca="false">Q28*P28</f>
        <v>0.964771885022964</v>
      </c>
      <c r="S28" s="45" t="n">
        <f aca="false">I28/R28</f>
        <v>2.89436295081664</v>
      </c>
      <c r="T28" s="4" t="n">
        <v>2.6</v>
      </c>
      <c r="U28" s="4" t="s">
        <v>306</v>
      </c>
      <c r="V28" s="4" t="s">
        <v>68</v>
      </c>
      <c r="W28" s="2" t="n">
        <f aca="false">LN(S28)</f>
        <v>1.06276503527868</v>
      </c>
      <c r="X28" s="2" t="n">
        <f aca="false">LN(T28)</f>
        <v>0.955511445027436</v>
      </c>
    </row>
    <row r="29" customFormat="false" ht="15" hidden="false" customHeight="false" outlineLevel="0" collapsed="false">
      <c r="A29" s="4" t="n">
        <v>2015</v>
      </c>
      <c r="B29" s="4" t="s">
        <v>163</v>
      </c>
      <c r="C29" s="4" t="s">
        <v>57</v>
      </c>
      <c r="D29" s="4" t="s">
        <v>307</v>
      </c>
      <c r="E29" s="4"/>
      <c r="F29" s="4" t="s">
        <v>110</v>
      </c>
      <c r="G29" s="4" t="n">
        <v>27</v>
      </c>
      <c r="H29" s="4" t="n">
        <v>1.325</v>
      </c>
      <c r="I29" s="4" t="n">
        <f aca="false">H29*T29</f>
        <v>3.0475</v>
      </c>
      <c r="J29" s="4" t="s">
        <v>305</v>
      </c>
      <c r="K29" s="4" t="n">
        <v>19</v>
      </c>
      <c r="L29" s="45" t="n">
        <f aca="false">1/($M$2-$M$1)*LN(0.98*(1-$M$5)/$M$5/0.02)</f>
        <v>0.388812984166119</v>
      </c>
      <c r="M29" s="45" t="n">
        <f aca="false">1/($M$4-$M$3)*LN(0.98*(1-$M$6)/$M$6/0.02)</f>
        <v>1.20887050841941</v>
      </c>
      <c r="N29" s="45" t="n">
        <f aca="false">EXP(L29*($K29-$M$1))</f>
        <v>233.935671127286</v>
      </c>
      <c r="O29" s="45" t="n">
        <f aca="false">EXP(M29*($M$4-$K29))</f>
        <v>448.001270127963</v>
      </c>
      <c r="P29" s="45" t="n">
        <f aca="false">$M$5*N29/(1+$M$5*(N29-1))</f>
        <v>0.958568963629137</v>
      </c>
      <c r="Q29" s="45" t="n">
        <f aca="false">$M$6*O29/(1+$M$6*(O29-1))</f>
        <v>0.998024468622017</v>
      </c>
      <c r="R29" s="45" t="n">
        <f aca="false">Q29*P29</f>
        <v>0.956675280563527</v>
      </c>
      <c r="S29" s="45" t="n">
        <f aca="false">I29/R29</f>
        <v>3.18551138710815</v>
      </c>
      <c r="T29" s="4" t="n">
        <v>2.3</v>
      </c>
      <c r="U29" s="4" t="s">
        <v>306</v>
      </c>
      <c r="V29" s="4" t="s">
        <v>68</v>
      </c>
      <c r="W29" s="2" t="n">
        <f aca="false">LN(S29)</f>
        <v>1.15861283723703</v>
      </c>
      <c r="X29" s="2" t="n">
        <f aca="false">LN(T29)</f>
        <v>0.832909122935104</v>
      </c>
    </row>
    <row r="30" customFormat="false" ht="15" hidden="false" customHeight="false" outlineLevel="0" collapsed="false">
      <c r="A30" s="4" t="n">
        <v>2015</v>
      </c>
      <c r="B30" s="4" t="s">
        <v>163</v>
      </c>
      <c r="C30" s="4" t="s">
        <v>57</v>
      </c>
      <c r="D30" s="4" t="s">
        <v>307</v>
      </c>
      <c r="E30" s="4"/>
      <c r="F30" s="4" t="s">
        <v>110</v>
      </c>
      <c r="G30" s="4" t="n">
        <v>27</v>
      </c>
      <c r="H30" s="4" t="n">
        <v>1.303</v>
      </c>
      <c r="I30" s="4" t="n">
        <f aca="false">H30*T30</f>
        <v>2.9969</v>
      </c>
      <c r="J30" s="4" t="s">
        <v>305</v>
      </c>
      <c r="K30" s="4" t="n">
        <v>15.9</v>
      </c>
      <c r="L30" s="45" t="n">
        <f aca="false">1/($M$2-$M$1)*LN(0.98*(1-$M$5)/$M$5/0.02)</f>
        <v>0.388812984166119</v>
      </c>
      <c r="M30" s="45" t="n">
        <f aca="false">1/($M$4-$M$3)*LN(0.98*(1-$M$6)/$M$6/0.02)</f>
        <v>1.20887050841941</v>
      </c>
      <c r="N30" s="45" t="n">
        <f aca="false">EXP(L30*($K30-$M$1))</f>
        <v>70.0862002734186</v>
      </c>
      <c r="O30" s="45" t="n">
        <f aca="false">EXP(M30*($M$4-$K30))</f>
        <v>19001.9074196599</v>
      </c>
      <c r="P30" s="45" t="n">
        <f aca="false">$M$5*N30/(1+$M$5*(N30-1))</f>
        <v>0.873922068750779</v>
      </c>
      <c r="Q30" s="45" t="n">
        <f aca="false">$M$6*O30/(1+$M$6*(O30-1))</f>
        <v>0.99995333357595</v>
      </c>
      <c r="R30" s="45" t="n">
        <f aca="false">Q30*P30</f>
        <v>0.873881285932932</v>
      </c>
      <c r="S30" s="45" t="n">
        <f aca="false">I30/R30</f>
        <v>3.42941318030468</v>
      </c>
      <c r="T30" s="4" t="n">
        <v>2.3</v>
      </c>
      <c r="U30" s="4" t="s">
        <v>306</v>
      </c>
      <c r="V30" s="4" t="s">
        <v>68</v>
      </c>
      <c r="W30" s="2" t="n">
        <f aca="false">LN(S30)</f>
        <v>1.23238916208196</v>
      </c>
      <c r="X30" s="2" t="n">
        <f aca="false">LN(T30)</f>
        <v>0.832909122935104</v>
      </c>
    </row>
    <row r="31" customFormat="false" ht="15" hidden="false" customHeight="false" outlineLevel="0" collapsed="false">
      <c r="A31" s="4" t="n">
        <v>2015</v>
      </c>
      <c r="B31" s="4" t="s">
        <v>163</v>
      </c>
      <c r="C31" s="4" t="s">
        <v>57</v>
      </c>
      <c r="D31" s="4" t="s">
        <v>308</v>
      </c>
      <c r="E31" s="4"/>
      <c r="F31" s="4" t="s">
        <v>110</v>
      </c>
      <c r="G31" s="4" t="n">
        <v>180</v>
      </c>
      <c r="H31" s="4" t="n">
        <v>0.3</v>
      </c>
      <c r="I31" s="4" t="n">
        <f aca="false">H31*T31</f>
        <v>2.61</v>
      </c>
      <c r="J31" s="4" t="s">
        <v>305</v>
      </c>
      <c r="K31" s="4" t="n">
        <v>23.7</v>
      </c>
      <c r="L31" s="45" t="n">
        <f aca="false">1/($M$2-$M$1)*LN(0.98*(1-$M$5)/$M$5/0.02)</f>
        <v>0.388812984166119</v>
      </c>
      <c r="M31" s="45" t="n">
        <f aca="false">1/($M$4-$M$3)*LN(0.98*(1-$M$6)/$M$6/0.02)</f>
        <v>1.20887050841941</v>
      </c>
      <c r="N31" s="45" t="n">
        <f aca="false">EXP(L31*($K31-$M$1))</f>
        <v>1454.57231298667</v>
      </c>
      <c r="O31" s="45" t="n">
        <f aca="false">EXP(M31*($M$4-$K31))</f>
        <v>1.52669409880604</v>
      </c>
      <c r="P31" s="45" t="n">
        <f aca="false">$M$5*N31/(1+$M$5*(N31-1))</f>
        <v>0.993096725924007</v>
      </c>
      <c r="Q31" s="45" t="n">
        <f aca="false">$M$6*O31/(1+$M$6*(O31-1))</f>
        <v>0.632567891364887</v>
      </c>
      <c r="R31" s="45" t="n">
        <f aca="false">Q31*P31</f>
        <v>0.628201101839122</v>
      </c>
      <c r="S31" s="45" t="n">
        <f aca="false">I31/R31</f>
        <v>4.15472050647311</v>
      </c>
      <c r="T31" s="4" t="n">
        <v>8.7</v>
      </c>
      <c r="U31" s="4" t="s">
        <v>306</v>
      </c>
      <c r="V31" s="4" t="s">
        <v>68</v>
      </c>
      <c r="W31" s="2" t="n">
        <f aca="false">LN(S31)</f>
        <v>1.42424515925142</v>
      </c>
      <c r="X31" s="2" t="n">
        <f aca="false">LN(T31)</f>
        <v>2.16332302566054</v>
      </c>
    </row>
    <row r="32" customFormat="false" ht="15" hidden="false" customHeight="false" outlineLevel="0" collapsed="false">
      <c r="A32" s="4" t="n">
        <v>2015</v>
      </c>
      <c r="B32" s="4" t="s">
        <v>163</v>
      </c>
      <c r="C32" s="4" t="s">
        <v>57</v>
      </c>
      <c r="D32" s="4" t="s">
        <v>308</v>
      </c>
      <c r="E32" s="4"/>
      <c r="F32" s="4" t="s">
        <v>110</v>
      </c>
      <c r="G32" s="4" t="n">
        <v>180</v>
      </c>
      <c r="H32" s="4" t="n">
        <v>0.517</v>
      </c>
      <c r="I32" s="4" t="n">
        <f aca="false">H32*T32</f>
        <v>4.3428</v>
      </c>
      <c r="J32" s="4" t="s">
        <v>305</v>
      </c>
      <c r="K32" s="4" t="n">
        <v>19.4</v>
      </c>
      <c r="L32" s="45" t="n">
        <f aca="false">1/($M$2-$M$1)*LN(0.98*(1-$M$5)/$M$5/0.02)</f>
        <v>0.388812984166119</v>
      </c>
      <c r="M32" s="45" t="n">
        <f aca="false">1/($M$4-$M$3)*LN(0.98*(1-$M$6)/$M$6/0.02)</f>
        <v>1.20887050841941</v>
      </c>
      <c r="N32" s="45" t="n">
        <f aca="false">EXP(L32*($K32-$M$1))</f>
        <v>273.300346703974</v>
      </c>
      <c r="O32" s="45" t="n">
        <f aca="false">EXP(M32*($M$4-$K32))</f>
        <v>276.233870597573</v>
      </c>
      <c r="P32" s="45" t="n">
        <f aca="false">$M$5*N32/(1+$M$5*(N32-1))</f>
        <v>0.964323562677878</v>
      </c>
      <c r="Q32" s="45" t="n">
        <f aca="false">$M$6*O32/(1+$M$6*(O32-1))</f>
        <v>0.996799977154107</v>
      </c>
      <c r="R32" s="45" t="n">
        <f aca="false">Q32*P32</f>
        <v>0.961237705246476</v>
      </c>
      <c r="S32" s="45" t="n">
        <f aca="false">I32/R32</f>
        <v>4.51792514619101</v>
      </c>
      <c r="T32" s="4" t="n">
        <v>8.4</v>
      </c>
      <c r="U32" s="4" t="s">
        <v>306</v>
      </c>
      <c r="V32" s="4" t="s">
        <v>68</v>
      </c>
      <c r="W32" s="2" t="n">
        <f aca="false">LN(S32)</f>
        <v>1.50805285000042</v>
      </c>
      <c r="X32" s="2" t="n">
        <f aca="false">LN(T32)</f>
        <v>2.12823170584927</v>
      </c>
    </row>
    <row r="33" customFormat="false" ht="15" hidden="false" customHeight="false" outlineLevel="0" collapsed="false">
      <c r="A33" s="4" t="n">
        <v>2015</v>
      </c>
      <c r="B33" s="4" t="s">
        <v>163</v>
      </c>
      <c r="C33" s="4" t="s">
        <v>57</v>
      </c>
      <c r="D33" s="4" t="s">
        <v>308</v>
      </c>
      <c r="E33" s="4"/>
      <c r="F33" s="4" t="s">
        <v>110</v>
      </c>
      <c r="G33" s="4" t="n">
        <v>180</v>
      </c>
      <c r="H33" s="4" t="n">
        <v>0.429</v>
      </c>
      <c r="I33" s="4" t="n">
        <f aca="false">H33*T33</f>
        <v>3.6465</v>
      </c>
      <c r="J33" s="4" t="s">
        <v>305</v>
      </c>
      <c r="K33" s="4" t="n">
        <v>19.4</v>
      </c>
      <c r="L33" s="45" t="n">
        <f aca="false">1/($M$2-$M$1)*LN(0.98*(1-$M$5)/$M$5/0.02)</f>
        <v>0.388812984166119</v>
      </c>
      <c r="M33" s="45" t="n">
        <f aca="false">1/($M$4-$M$3)*LN(0.98*(1-$M$6)/$M$6/0.02)</f>
        <v>1.20887050841941</v>
      </c>
      <c r="N33" s="45" t="n">
        <f aca="false">EXP(L33*($K33-$M$1))</f>
        <v>273.300346703974</v>
      </c>
      <c r="O33" s="45" t="n">
        <f aca="false">EXP(M33*($M$4-$K33))</f>
        <v>276.233870597573</v>
      </c>
      <c r="P33" s="45" t="n">
        <f aca="false">$M$5*N33/(1+$M$5*(N33-1))</f>
        <v>0.964323562677878</v>
      </c>
      <c r="Q33" s="45" t="n">
        <f aca="false">$M$6*O33/(1+$M$6*(O33-1))</f>
        <v>0.996799977154107</v>
      </c>
      <c r="R33" s="45" t="n">
        <f aca="false">Q33*P33</f>
        <v>0.961237705246476</v>
      </c>
      <c r="S33" s="45" t="n">
        <f aca="false">I33/R33</f>
        <v>3.79354657031996</v>
      </c>
      <c r="T33" s="4" t="n">
        <v>8.5</v>
      </c>
      <c r="U33" s="4" t="s">
        <v>306</v>
      </c>
      <c r="V33" s="4" t="s">
        <v>68</v>
      </c>
      <c r="W33" s="2" t="n">
        <f aca="false">LN(S33)</f>
        <v>1.33330135206701</v>
      </c>
      <c r="X33" s="2" t="n">
        <f aca="false">LN(T33)</f>
        <v>2.14006616349627</v>
      </c>
    </row>
    <row r="34" customFormat="false" ht="15" hidden="false" customHeight="false" outlineLevel="0" collapsed="false">
      <c r="A34" s="4" t="n">
        <v>2015</v>
      </c>
      <c r="B34" s="4" t="s">
        <v>163</v>
      </c>
      <c r="C34" s="4" t="s">
        <v>57</v>
      </c>
      <c r="D34" s="4" t="s">
        <v>308</v>
      </c>
      <c r="E34" s="4"/>
      <c r="F34" s="4" t="s">
        <v>110</v>
      </c>
      <c r="G34" s="4" t="n">
        <v>180</v>
      </c>
      <c r="H34" s="4" t="n">
        <v>0.37</v>
      </c>
      <c r="I34" s="4" t="n">
        <f aca="false">H34*T34</f>
        <v>2.812</v>
      </c>
      <c r="J34" s="4" t="s">
        <v>305</v>
      </c>
      <c r="K34" s="4" t="n">
        <v>23.7</v>
      </c>
      <c r="L34" s="45" t="n">
        <f aca="false">1/($M$2-$M$1)*LN(0.98*(1-$M$5)/$M$5/0.02)</f>
        <v>0.388812984166119</v>
      </c>
      <c r="M34" s="45" t="n">
        <f aca="false">1/($M$4-$M$3)*LN(0.98*(1-$M$6)/$M$6/0.02)</f>
        <v>1.20887050841941</v>
      </c>
      <c r="N34" s="45" t="n">
        <f aca="false">EXP(L34*($K34-$M$1))</f>
        <v>1454.57231298667</v>
      </c>
      <c r="O34" s="45" t="n">
        <f aca="false">EXP(M34*($M$4-$K34))</f>
        <v>1.52669409880604</v>
      </c>
      <c r="P34" s="45" t="n">
        <f aca="false">$M$5*N34/(1+$M$5*(N34-1))</f>
        <v>0.993096725924007</v>
      </c>
      <c r="Q34" s="45" t="n">
        <f aca="false">$M$6*O34/(1+$M$6*(O34-1))</f>
        <v>0.632567891364887</v>
      </c>
      <c r="R34" s="45" t="n">
        <f aca="false">Q34*P34</f>
        <v>0.628201101839122</v>
      </c>
      <c r="S34" s="45" t="n">
        <f aca="false">I34/R34</f>
        <v>4.476273587817</v>
      </c>
      <c r="T34" s="4" t="n">
        <v>7.6</v>
      </c>
      <c r="U34" s="4" t="s">
        <v>306</v>
      </c>
      <c r="V34" s="4" t="s">
        <v>68</v>
      </c>
      <c r="W34" s="2" t="n">
        <f aca="false">LN(S34)</f>
        <v>1.49879091186524</v>
      </c>
      <c r="X34" s="2" t="n">
        <f aca="false">LN(T34)</f>
        <v>2.02814824729229</v>
      </c>
    </row>
    <row r="35" customFormat="false" ht="15" hidden="false" customHeight="false" outlineLevel="0" collapsed="false">
      <c r="A35" s="4" t="n">
        <v>2015</v>
      </c>
      <c r="B35" s="4" t="s">
        <v>163</v>
      </c>
      <c r="C35" s="4" t="s">
        <v>57</v>
      </c>
      <c r="D35" s="4" t="s">
        <v>308</v>
      </c>
      <c r="E35" s="4"/>
      <c r="F35" s="4" t="s">
        <v>110</v>
      </c>
      <c r="G35" s="4" t="n">
        <v>180</v>
      </c>
      <c r="H35" s="4" t="n">
        <v>0.364</v>
      </c>
      <c r="I35" s="4" t="n">
        <f aca="false">H35*T35</f>
        <v>3.0212</v>
      </c>
      <c r="J35" s="4" t="s">
        <v>305</v>
      </c>
      <c r="K35" s="4" t="n">
        <v>19.4</v>
      </c>
      <c r="L35" s="45" t="n">
        <f aca="false">1/($M$2-$M$1)*LN(0.98*(1-$M$5)/$M$5/0.02)</f>
        <v>0.388812984166119</v>
      </c>
      <c r="M35" s="45" t="n">
        <f aca="false">1/($M$4-$M$3)*LN(0.98*(1-$M$6)/$M$6/0.02)</f>
        <v>1.20887050841941</v>
      </c>
      <c r="N35" s="45" t="n">
        <f aca="false">EXP(L35*($K35-$M$1))</f>
        <v>273.300346703974</v>
      </c>
      <c r="O35" s="45" t="n">
        <f aca="false">EXP(M35*($M$4-$K35))</f>
        <v>276.233870597573</v>
      </c>
      <c r="P35" s="45" t="n">
        <f aca="false">$M$5*N35/(1+$M$5*(N35-1))</f>
        <v>0.964323562677878</v>
      </c>
      <c r="Q35" s="45" t="n">
        <f aca="false">$M$6*O35/(1+$M$6*(O35-1))</f>
        <v>0.996799977154107</v>
      </c>
      <c r="R35" s="45" t="n">
        <f aca="false">Q35*P35</f>
        <v>0.961237705246476</v>
      </c>
      <c r="S35" s="45" t="n">
        <f aca="false">I35/R35</f>
        <v>3.14303109783372</v>
      </c>
      <c r="T35" s="4" t="n">
        <v>8.3</v>
      </c>
      <c r="U35" s="4" t="s">
        <v>306</v>
      </c>
      <c r="V35" s="4" t="s">
        <v>68</v>
      </c>
      <c r="W35" s="2" t="n">
        <f aca="false">LN(S35)</f>
        <v>1.14518765208202</v>
      </c>
      <c r="X35" s="2" t="n">
        <f aca="false">LN(T35)</f>
        <v>2.11625551480255</v>
      </c>
    </row>
    <row r="36" customFormat="false" ht="15" hidden="false" customHeight="false" outlineLevel="0" collapsed="false">
      <c r="A36" s="4" t="n">
        <v>2015</v>
      </c>
      <c r="B36" s="4" t="s">
        <v>163</v>
      </c>
      <c r="C36" s="4" t="s">
        <v>57</v>
      </c>
      <c r="D36" s="4" t="s">
        <v>308</v>
      </c>
      <c r="E36" s="4"/>
      <c r="F36" s="4" t="s">
        <v>110</v>
      </c>
      <c r="G36" s="4" t="n">
        <v>180</v>
      </c>
      <c r="H36" s="4" t="n">
        <v>0.411</v>
      </c>
      <c r="I36" s="4" t="n">
        <f aca="false">H36*T36</f>
        <v>3.2058</v>
      </c>
      <c r="J36" s="4" t="s">
        <v>305</v>
      </c>
      <c r="K36" s="4" t="n">
        <v>15.4</v>
      </c>
      <c r="L36" s="45" t="n">
        <f aca="false">1/($M$2-$M$1)*LN(0.98*(1-$M$5)/$M$5/0.02)</f>
        <v>0.388812984166119</v>
      </c>
      <c r="M36" s="45" t="n">
        <f aca="false">1/($M$4-$M$3)*LN(0.98*(1-$M$6)/$M$6/0.02)</f>
        <v>1.20887050841941</v>
      </c>
      <c r="N36" s="45" t="n">
        <f aca="false">EXP(L36*($K36-$M$1))</f>
        <v>57.7035920140379</v>
      </c>
      <c r="O36" s="45" t="n">
        <f aca="false">EXP(M36*($M$4-$K36))</f>
        <v>34777.6388631546</v>
      </c>
      <c r="P36" s="45" t="n">
        <f aca="false">$M$5*N36/(1+$M$5*(N36-1))</f>
        <v>0.850900901350972</v>
      </c>
      <c r="Q36" s="45" t="n">
        <f aca="false">$M$6*O36/(1+$M$6*(O36-1))</f>
        <v>0.999974501723805</v>
      </c>
      <c r="R36" s="45" t="n">
        <f aca="false">Q36*P36</f>
        <v>0.850879204844775</v>
      </c>
      <c r="S36" s="45" t="n">
        <f aca="false">I36/R36</f>
        <v>3.76763232870973</v>
      </c>
      <c r="T36" s="4" t="n">
        <v>7.8</v>
      </c>
      <c r="U36" s="4" t="s">
        <v>306</v>
      </c>
      <c r="V36" s="4" t="s">
        <v>68</v>
      </c>
      <c r="W36" s="2" t="n">
        <f aca="false">LN(S36)</f>
        <v>1.32644677464681</v>
      </c>
      <c r="X36" s="2" t="n">
        <f aca="false">LN(T36)</f>
        <v>2.05412373369555</v>
      </c>
    </row>
    <row r="37" customFormat="false" ht="15" hidden="false" customHeight="false" outlineLevel="0" collapsed="false">
      <c r="A37" s="4" t="n">
        <v>2015</v>
      </c>
      <c r="B37" s="4" t="s">
        <v>163</v>
      </c>
      <c r="C37" s="4" t="s">
        <v>57</v>
      </c>
      <c r="D37" s="4" t="s">
        <v>308</v>
      </c>
      <c r="E37" s="4"/>
      <c r="F37" s="4" t="s">
        <v>110</v>
      </c>
      <c r="G37" s="4" t="n">
        <v>180</v>
      </c>
      <c r="H37" s="4" t="n">
        <v>0.426</v>
      </c>
      <c r="I37" s="4" t="n">
        <f aca="false">H37*T37</f>
        <v>3.4932</v>
      </c>
      <c r="J37" s="4" t="s">
        <v>305</v>
      </c>
      <c r="K37" s="4" t="n">
        <v>15.4</v>
      </c>
      <c r="L37" s="45" t="n">
        <f aca="false">1/($M$2-$M$1)*LN(0.98*(1-$M$5)/$M$5/0.02)</f>
        <v>0.388812984166119</v>
      </c>
      <c r="M37" s="45" t="n">
        <f aca="false">1/($M$4-$M$3)*LN(0.98*(1-$M$6)/$M$6/0.02)</f>
        <v>1.20887050841941</v>
      </c>
      <c r="N37" s="45" t="n">
        <f aca="false">EXP(L37*($K37-$M$1))</f>
        <v>57.7035920140379</v>
      </c>
      <c r="O37" s="45" t="n">
        <f aca="false">EXP(M37*($M$4-$K37))</f>
        <v>34777.6388631546</v>
      </c>
      <c r="P37" s="45" t="n">
        <f aca="false">$M$5*N37/(1+$M$5*(N37-1))</f>
        <v>0.850900901350972</v>
      </c>
      <c r="Q37" s="45" t="n">
        <f aca="false">$M$6*O37/(1+$M$6*(O37-1))</f>
        <v>0.999974501723805</v>
      </c>
      <c r="R37" s="45" t="n">
        <f aca="false">Q37*P37</f>
        <v>0.850879204844775</v>
      </c>
      <c r="S37" s="45" t="n">
        <f aca="false">I37/R37</f>
        <v>4.1054006022362</v>
      </c>
      <c r="T37" s="4" t="n">
        <v>8.2</v>
      </c>
      <c r="U37" s="4" t="s">
        <v>306</v>
      </c>
      <c r="V37" s="4" t="s">
        <v>68</v>
      </c>
      <c r="W37" s="2" t="n">
        <f aca="false">LN(S37)</f>
        <v>1.4123033269946</v>
      </c>
      <c r="X37" s="2" t="n">
        <f aca="false">LN(T37)</f>
        <v>2.10413415427021</v>
      </c>
    </row>
    <row r="38" customFormat="false" ht="15" hidden="false" customHeight="false" outlineLevel="0" collapsed="false">
      <c r="A38" s="4" t="n">
        <v>2015</v>
      </c>
      <c r="B38" s="4" t="s">
        <v>163</v>
      </c>
      <c r="C38" s="4" t="s">
        <v>57</v>
      </c>
      <c r="D38" s="4" t="s">
        <v>308</v>
      </c>
      <c r="E38" s="4"/>
      <c r="F38" s="4" t="s">
        <v>110</v>
      </c>
      <c r="G38" s="4" t="n">
        <v>180</v>
      </c>
      <c r="H38" s="4" t="n">
        <v>0.387</v>
      </c>
      <c r="I38" s="4" t="n">
        <f aca="false">H38*T38</f>
        <v>3.3669</v>
      </c>
      <c r="J38" s="4" t="s">
        <v>305</v>
      </c>
      <c r="K38" s="4" t="n">
        <v>23.7</v>
      </c>
      <c r="L38" s="45" t="n">
        <f aca="false">1/($M$2-$M$1)*LN(0.98*(1-$M$5)/$M$5/0.02)</f>
        <v>0.388812984166119</v>
      </c>
      <c r="M38" s="45" t="n">
        <f aca="false">1/($M$4-$M$3)*LN(0.98*(1-$M$6)/$M$6/0.02)</f>
        <v>1.20887050841941</v>
      </c>
      <c r="N38" s="45" t="n">
        <f aca="false">EXP(L38*($K38-$M$1))</f>
        <v>1454.57231298667</v>
      </c>
      <c r="O38" s="45" t="n">
        <f aca="false">EXP(M38*($M$4-$K38))</f>
        <v>1.52669409880604</v>
      </c>
      <c r="P38" s="45" t="n">
        <f aca="false">$M$5*N38/(1+$M$5*(N38-1))</f>
        <v>0.993096725924007</v>
      </c>
      <c r="Q38" s="45" t="n">
        <f aca="false">$M$6*O38/(1+$M$6*(O38-1))</f>
        <v>0.632567891364887</v>
      </c>
      <c r="R38" s="45" t="n">
        <f aca="false">Q38*P38</f>
        <v>0.628201101839122</v>
      </c>
      <c r="S38" s="45" t="n">
        <f aca="false">I38/R38</f>
        <v>5.35958945335031</v>
      </c>
      <c r="T38" s="4" t="n">
        <v>8.7</v>
      </c>
      <c r="U38" s="4" t="s">
        <v>306</v>
      </c>
      <c r="V38" s="4" t="s">
        <v>68</v>
      </c>
      <c r="W38" s="2" t="n">
        <f aca="false">LN(S38)</f>
        <v>1.678887377625</v>
      </c>
      <c r="X38" s="2" t="n">
        <f aca="false">LN(T38)</f>
        <v>2.16332302566054</v>
      </c>
    </row>
    <row r="39" customFormat="false" ht="15" hidden="false" customHeight="false" outlineLevel="0" collapsed="false">
      <c r="A39" s="4" t="n">
        <v>2015</v>
      </c>
      <c r="B39" s="4" t="s">
        <v>163</v>
      </c>
      <c r="C39" s="4" t="s">
        <v>57</v>
      </c>
      <c r="D39" s="4" t="s">
        <v>308</v>
      </c>
      <c r="E39" s="4"/>
      <c r="F39" s="4" t="s">
        <v>110</v>
      </c>
      <c r="G39" s="4" t="n">
        <v>180</v>
      </c>
      <c r="H39" s="4" t="n">
        <v>0.422</v>
      </c>
      <c r="I39" s="4" t="n">
        <f aca="false">H39*T39</f>
        <v>3.2916</v>
      </c>
      <c r="J39" s="4" t="s">
        <v>305</v>
      </c>
      <c r="K39" s="4" t="n">
        <v>15.4</v>
      </c>
      <c r="L39" s="45" t="n">
        <f aca="false">1/($M$2-$M$1)*LN(0.98*(1-$M$5)/$M$5/0.02)</f>
        <v>0.388812984166119</v>
      </c>
      <c r="M39" s="45" t="n">
        <f aca="false">1/($M$4-$M$3)*LN(0.98*(1-$M$6)/$M$6/0.02)</f>
        <v>1.20887050841941</v>
      </c>
      <c r="N39" s="45" t="n">
        <f aca="false">EXP(L39*($K39-$M$1))</f>
        <v>57.7035920140379</v>
      </c>
      <c r="O39" s="45" t="n">
        <f aca="false">EXP(M39*($M$4-$K39))</f>
        <v>34777.6388631546</v>
      </c>
      <c r="P39" s="45" t="n">
        <f aca="false">$M$5*N39/(1+$M$5*(N39-1))</f>
        <v>0.850900901350972</v>
      </c>
      <c r="Q39" s="45" t="n">
        <f aca="false">$M$6*O39/(1+$M$6*(O39-1))</f>
        <v>0.999974501723805</v>
      </c>
      <c r="R39" s="45" t="n">
        <f aca="false">Q39*P39</f>
        <v>0.850879204844775</v>
      </c>
      <c r="S39" s="45" t="n">
        <f aca="false">I39/R39</f>
        <v>3.86846920368736</v>
      </c>
      <c r="T39" s="4" t="n">
        <v>7.8</v>
      </c>
      <c r="U39" s="4" t="s">
        <v>306</v>
      </c>
      <c r="V39" s="4" t="s">
        <v>68</v>
      </c>
      <c r="W39" s="2" t="n">
        <f aca="false">LN(S39)</f>
        <v>1.35285887418658</v>
      </c>
      <c r="X39" s="2" t="n">
        <f aca="false">LN(T39)</f>
        <v>2.05412373369555</v>
      </c>
    </row>
    <row r="40" customFormat="false" ht="15" hidden="false" customHeight="false" outlineLevel="0" collapsed="false">
      <c r="A40" s="53" t="n">
        <v>2015</v>
      </c>
      <c r="B40" s="53" t="s">
        <v>163</v>
      </c>
      <c r="C40" s="53" t="s">
        <v>57</v>
      </c>
      <c r="D40" s="53" t="s">
        <v>308</v>
      </c>
      <c r="E40" s="53"/>
      <c r="F40" s="53" t="s">
        <v>110</v>
      </c>
      <c r="G40" s="53" t="n">
        <v>180</v>
      </c>
      <c r="H40" s="53" t="n">
        <v>0.494</v>
      </c>
      <c r="I40" s="53" t="n">
        <f aca="false">H40*T40</f>
        <v>7.2124</v>
      </c>
      <c r="J40" s="53" t="s">
        <v>305</v>
      </c>
      <c r="K40" s="53" t="n">
        <v>23.9</v>
      </c>
      <c r="L40" s="54" t="n">
        <f aca="false">1/($M$2-$M$1)*LN(0.98*(1-$M$5)/$M$5/0.02)</f>
        <v>0.388812984166119</v>
      </c>
      <c r="M40" s="54" t="n">
        <f aca="false">1/($M$4-$M$3)*LN(0.98*(1-$M$6)/$M$6/0.02)</f>
        <v>1.20887050841941</v>
      </c>
      <c r="N40" s="54" t="n">
        <f aca="false">EXP(L40*($K40-$M$1))</f>
        <v>1572.19779719994</v>
      </c>
      <c r="O40" s="54" t="n">
        <f aca="false">EXP(M40*($M$4-$K40))</f>
        <v>1.19881141239361</v>
      </c>
      <c r="P40" s="54" t="n">
        <f aca="false">$M$5*N40/(1+$M$5*(N40-1))</f>
        <v>0.993609900659724</v>
      </c>
      <c r="Q40" s="54" t="n">
        <f aca="false">$M$6*O40/(1+$M$6*(O40-1))</f>
        <v>0.574803025820519</v>
      </c>
      <c r="R40" s="54" t="n">
        <f aca="false">Q40*P40</f>
        <v>0.571129977384435</v>
      </c>
      <c r="S40" s="54" t="n">
        <f aca="false">I40/R40</f>
        <v>12.6282987859088</v>
      </c>
      <c r="T40" s="53" t="n">
        <v>14.6</v>
      </c>
      <c r="U40" s="53" t="s">
        <v>306</v>
      </c>
      <c r="V40" s="53" t="s">
        <v>68</v>
      </c>
      <c r="W40" s="55" t="n">
        <f aca="false">LN(S40)</f>
        <v>2.53594023100412</v>
      </c>
      <c r="X40" s="55" t="n">
        <f aca="false">LN(T40)</f>
        <v>2.68102152871429</v>
      </c>
    </row>
    <row r="41" customFormat="false" ht="15" hidden="false" customHeight="false" outlineLevel="0" collapsed="false">
      <c r="A41" s="53" t="n">
        <v>2015</v>
      </c>
      <c r="B41" s="53" t="s">
        <v>163</v>
      </c>
      <c r="C41" s="53" t="s">
        <v>57</v>
      </c>
      <c r="D41" s="53" t="s">
        <v>308</v>
      </c>
      <c r="E41" s="53"/>
      <c r="F41" s="53" t="s">
        <v>110</v>
      </c>
      <c r="G41" s="53" t="n">
        <v>180</v>
      </c>
      <c r="H41" s="53" t="n">
        <v>0.951</v>
      </c>
      <c r="I41" s="53" t="n">
        <f aca="false">H41*T41</f>
        <v>15.4062</v>
      </c>
      <c r="J41" s="53" t="s">
        <v>305</v>
      </c>
      <c r="K41" s="53" t="n">
        <v>19.9</v>
      </c>
      <c r="L41" s="54" t="n">
        <f aca="false">1/($M$2-$M$1)*LN(0.98*(1-$M$5)/$M$5/0.02)</f>
        <v>0.388812984166119</v>
      </c>
      <c r="M41" s="54" t="n">
        <f aca="false">1/($M$4-$M$3)*LN(0.98*(1-$M$6)/$M$6/0.02)</f>
        <v>1.20887050841941</v>
      </c>
      <c r="N41" s="54" t="n">
        <f aca="false">EXP(L41*($K41-$M$1))</f>
        <v>331.947841812509</v>
      </c>
      <c r="O41" s="54" t="n">
        <f aca="false">EXP(M41*($M$4-$K41))</f>
        <v>150.929465221126</v>
      </c>
      <c r="P41" s="54" t="n">
        <f aca="false">$M$5*N41/(1+$M$5*(N41-1))</f>
        <v>0.970440443015187</v>
      </c>
      <c r="Q41" s="54" t="n">
        <f aca="false">$M$6*O41/(1+$M$6*(O41-1))</f>
        <v>0.994158778075437</v>
      </c>
      <c r="R41" s="54" t="n">
        <f aca="false">Q41*P41</f>
        <v>0.964771885022964</v>
      </c>
      <c r="S41" s="54" t="n">
        <f aca="false">I41/R41</f>
        <v>15.9687489231025</v>
      </c>
      <c r="T41" s="53" t="n">
        <v>16.2</v>
      </c>
      <c r="U41" s="53" t="s">
        <v>306</v>
      </c>
      <c r="V41" s="53" t="s">
        <v>68</v>
      </c>
      <c r="W41" s="55" t="n">
        <f aca="false">LN(S41)</f>
        <v>2.77063361996617</v>
      </c>
      <c r="X41" s="55" t="n">
        <f aca="false">LN(T41)</f>
        <v>2.78501124223834</v>
      </c>
    </row>
    <row r="42" customFormat="false" ht="15" hidden="false" customHeight="false" outlineLevel="0" collapsed="false">
      <c r="A42" s="53" t="n">
        <v>2015</v>
      </c>
      <c r="B42" s="53" t="s">
        <v>163</v>
      </c>
      <c r="C42" s="53" t="s">
        <v>57</v>
      </c>
      <c r="D42" s="53" t="s">
        <v>308</v>
      </c>
      <c r="E42" s="53"/>
      <c r="F42" s="53" t="s">
        <v>110</v>
      </c>
      <c r="G42" s="53" t="n">
        <v>180</v>
      </c>
      <c r="H42" s="53" t="n">
        <v>1.084</v>
      </c>
      <c r="I42" s="53" t="n">
        <f aca="false">H42*T42</f>
        <v>17.4524</v>
      </c>
      <c r="J42" s="53" t="s">
        <v>305</v>
      </c>
      <c r="K42" s="53" t="n">
        <v>19.9</v>
      </c>
      <c r="L42" s="54" t="n">
        <f aca="false">1/($M$2-$M$1)*LN(0.98*(1-$M$5)/$M$5/0.02)</f>
        <v>0.388812984166119</v>
      </c>
      <c r="M42" s="54" t="n">
        <f aca="false">1/($M$4-$M$3)*LN(0.98*(1-$M$6)/$M$6/0.02)</f>
        <v>1.20887050841941</v>
      </c>
      <c r="N42" s="54" t="n">
        <f aca="false">EXP(L42*($K42-$M$1))</f>
        <v>331.947841812509</v>
      </c>
      <c r="O42" s="54" t="n">
        <f aca="false">EXP(M42*($M$4-$K42))</f>
        <v>150.929465221126</v>
      </c>
      <c r="P42" s="54" t="n">
        <f aca="false">$M$5*N42/(1+$M$5*(N42-1))</f>
        <v>0.970440443015187</v>
      </c>
      <c r="Q42" s="54" t="n">
        <f aca="false">$M$6*O42/(1+$M$6*(O42-1))</f>
        <v>0.994158778075437</v>
      </c>
      <c r="R42" s="54" t="n">
        <f aca="false">Q42*P42</f>
        <v>0.964771885022964</v>
      </c>
      <c r="S42" s="54" t="n">
        <f aca="false">I42/R42</f>
        <v>18.089664791159</v>
      </c>
      <c r="T42" s="53" t="n">
        <v>16.1</v>
      </c>
      <c r="U42" s="53" t="s">
        <v>306</v>
      </c>
      <c r="V42" s="53" t="s">
        <v>68</v>
      </c>
      <c r="W42" s="55" t="n">
        <f aca="false">LN(S42)</f>
        <v>2.89534076917245</v>
      </c>
      <c r="X42" s="55" t="n">
        <f aca="false">LN(T42)</f>
        <v>2.77881927199042</v>
      </c>
    </row>
    <row r="43" customFormat="false" ht="15" hidden="false" customHeight="false" outlineLevel="0" collapsed="false">
      <c r="A43" s="53" t="n">
        <v>2015</v>
      </c>
      <c r="B43" s="53" t="s">
        <v>163</v>
      </c>
      <c r="C43" s="53" t="s">
        <v>57</v>
      </c>
      <c r="D43" s="53" t="s">
        <v>308</v>
      </c>
      <c r="E43" s="53"/>
      <c r="F43" s="53" t="s">
        <v>110</v>
      </c>
      <c r="G43" s="53" t="n">
        <v>180</v>
      </c>
      <c r="H43" s="53" t="n">
        <v>0.56</v>
      </c>
      <c r="I43" s="53" t="n">
        <f aca="false">H43*T43</f>
        <v>8.232</v>
      </c>
      <c r="J43" s="53" t="s">
        <v>305</v>
      </c>
      <c r="K43" s="53" t="n">
        <v>23.9</v>
      </c>
      <c r="L43" s="54" t="n">
        <f aca="false">1/($M$2-$M$1)*LN(0.98*(1-$M$5)/$M$5/0.02)</f>
        <v>0.388812984166119</v>
      </c>
      <c r="M43" s="54" t="n">
        <f aca="false">1/($M$4-$M$3)*LN(0.98*(1-$M$6)/$M$6/0.02)</f>
        <v>1.20887050841941</v>
      </c>
      <c r="N43" s="54" t="n">
        <f aca="false">EXP(L43*($K43-$M$1))</f>
        <v>1572.19779719994</v>
      </c>
      <c r="O43" s="54" t="n">
        <f aca="false">EXP(M43*($M$4-$K43))</f>
        <v>1.19881141239361</v>
      </c>
      <c r="P43" s="54" t="n">
        <f aca="false">$M$5*N43/(1+$M$5*(N43-1))</f>
        <v>0.993609900659724</v>
      </c>
      <c r="Q43" s="54" t="n">
        <f aca="false">$M$6*O43/(1+$M$6*(O43-1))</f>
        <v>0.574803025820519</v>
      </c>
      <c r="R43" s="54" t="n">
        <f aca="false">Q43*P43</f>
        <v>0.571129977384435</v>
      </c>
      <c r="S43" s="54" t="n">
        <f aca="false">I43/R43</f>
        <v>14.4135316407301</v>
      </c>
      <c r="T43" s="53" t="n">
        <v>14.7</v>
      </c>
      <c r="U43" s="53" t="s">
        <v>306</v>
      </c>
      <c r="V43" s="53" t="s">
        <v>68</v>
      </c>
      <c r="W43" s="55" t="n">
        <f aca="false">LN(S43)</f>
        <v>2.66816746261579</v>
      </c>
      <c r="X43" s="55" t="n">
        <f aca="false">LN(T43)</f>
        <v>2.68784749378469</v>
      </c>
    </row>
    <row r="44" customFormat="false" ht="15" hidden="false" customHeight="false" outlineLevel="0" collapsed="false">
      <c r="A44" s="53" t="n">
        <v>2015</v>
      </c>
      <c r="B44" s="53" t="s">
        <v>163</v>
      </c>
      <c r="C44" s="53" t="s">
        <v>57</v>
      </c>
      <c r="D44" s="53" t="s">
        <v>308</v>
      </c>
      <c r="E44" s="53"/>
      <c r="F44" s="53" t="s">
        <v>110</v>
      </c>
      <c r="G44" s="53" t="n">
        <v>180</v>
      </c>
      <c r="H44" s="53" t="n">
        <v>1.049</v>
      </c>
      <c r="I44" s="53" t="n">
        <f aca="false">H44*T44</f>
        <v>17.5183</v>
      </c>
      <c r="J44" s="53" t="s">
        <v>305</v>
      </c>
      <c r="K44" s="53" t="n">
        <v>19.9</v>
      </c>
      <c r="L44" s="54" t="n">
        <f aca="false">1/($M$2-$M$1)*LN(0.98*(1-$M$5)/$M$5/0.02)</f>
        <v>0.388812984166119</v>
      </c>
      <c r="M44" s="54" t="n">
        <f aca="false">1/($M$4-$M$3)*LN(0.98*(1-$M$6)/$M$6/0.02)</f>
        <v>1.20887050841941</v>
      </c>
      <c r="N44" s="54" t="n">
        <f aca="false">EXP(L44*($K44-$M$1))</f>
        <v>331.947841812509</v>
      </c>
      <c r="O44" s="54" t="n">
        <f aca="false">EXP(M44*($M$4-$K44))</f>
        <v>150.929465221126</v>
      </c>
      <c r="P44" s="54" t="n">
        <f aca="false">$M$5*N44/(1+$M$5*(N44-1))</f>
        <v>0.970440443015187</v>
      </c>
      <c r="Q44" s="54" t="n">
        <f aca="false">$M$6*O44/(1+$M$6*(O44-1))</f>
        <v>0.994158778075437</v>
      </c>
      <c r="R44" s="54" t="n">
        <f aca="false">Q44*P44</f>
        <v>0.964771885022964</v>
      </c>
      <c r="S44" s="54" t="n">
        <f aca="false">I44/R44</f>
        <v>18.157971093429</v>
      </c>
      <c r="T44" s="53" t="n">
        <v>16.7</v>
      </c>
      <c r="U44" s="53" t="s">
        <v>306</v>
      </c>
      <c r="V44" s="53" t="s">
        <v>68</v>
      </c>
      <c r="W44" s="55" t="n">
        <f aca="false">LN(S44)</f>
        <v>2.89910964300144</v>
      </c>
      <c r="X44" s="55" t="n">
        <f aca="false">LN(T44)</f>
        <v>2.81540871942271</v>
      </c>
    </row>
    <row r="45" customFormat="false" ht="15" hidden="false" customHeight="false" outlineLevel="0" collapsed="false">
      <c r="A45" s="53" t="n">
        <v>2015</v>
      </c>
      <c r="B45" s="53" t="s">
        <v>163</v>
      </c>
      <c r="C45" s="53" t="s">
        <v>57</v>
      </c>
      <c r="D45" s="53" t="s">
        <v>308</v>
      </c>
      <c r="E45" s="53"/>
      <c r="F45" s="53" t="s">
        <v>110</v>
      </c>
      <c r="G45" s="53" t="n">
        <v>180</v>
      </c>
      <c r="H45" s="53" t="n">
        <v>1.102</v>
      </c>
      <c r="I45" s="53" t="n">
        <f aca="false">H45*T45</f>
        <v>16.0892</v>
      </c>
      <c r="J45" s="53" t="s">
        <v>305</v>
      </c>
      <c r="K45" s="53" t="n">
        <v>16</v>
      </c>
      <c r="L45" s="54" t="n">
        <f aca="false">1/($M$2-$M$1)*LN(0.98*(1-$M$5)/$M$5/0.02)</f>
        <v>0.388812984166119</v>
      </c>
      <c r="M45" s="54" t="n">
        <f aca="false">1/($M$4-$M$3)*LN(0.98*(1-$M$6)/$M$6/0.02)</f>
        <v>1.20887050841941</v>
      </c>
      <c r="N45" s="54" t="n">
        <f aca="false">EXP(L45*($K45-$M$1))</f>
        <v>72.8649126616319</v>
      </c>
      <c r="O45" s="54" t="n">
        <f aca="false">EXP(M45*($M$4-$K45))</f>
        <v>16838.237028151</v>
      </c>
      <c r="P45" s="54" t="n">
        <f aca="false">$M$5*N45/(1+$M$5*(N45-1))</f>
        <v>0.878144183688487</v>
      </c>
      <c r="Q45" s="54" t="n">
        <f aca="false">$M$6*O45/(1+$M$6*(O45-1))</f>
        <v>0.999947337375609</v>
      </c>
      <c r="R45" s="54" t="n">
        <f aca="false">Q45*P45</f>
        <v>0.878097938311181</v>
      </c>
      <c r="S45" s="54" t="n">
        <f aca="false">I45/R45</f>
        <v>18.3227853045002</v>
      </c>
      <c r="T45" s="53" t="n">
        <v>14.6</v>
      </c>
      <c r="U45" s="53" t="s">
        <v>306</v>
      </c>
      <c r="V45" s="53" t="s">
        <v>68</v>
      </c>
      <c r="W45" s="55" t="n">
        <f aca="false">LN(S45)</f>
        <v>2.90814538396148</v>
      </c>
      <c r="X45" s="55" t="n">
        <f aca="false">LN(T45)</f>
        <v>2.68102152871429</v>
      </c>
    </row>
    <row r="46" customFormat="false" ht="15" hidden="false" customHeight="false" outlineLevel="0" collapsed="false">
      <c r="A46" s="53" t="n">
        <v>2015</v>
      </c>
      <c r="B46" s="53" t="s">
        <v>163</v>
      </c>
      <c r="C46" s="53" t="s">
        <v>57</v>
      </c>
      <c r="D46" s="53" t="s">
        <v>308</v>
      </c>
      <c r="E46" s="53"/>
      <c r="F46" s="53" t="s">
        <v>110</v>
      </c>
      <c r="G46" s="53" t="n">
        <v>180</v>
      </c>
      <c r="H46" s="53" t="n">
        <v>0.963</v>
      </c>
      <c r="I46" s="53" t="n">
        <f aca="false">H46*T46</f>
        <v>15.9858</v>
      </c>
      <c r="J46" s="53" t="s">
        <v>305</v>
      </c>
      <c r="K46" s="53" t="n">
        <v>16</v>
      </c>
      <c r="L46" s="54" t="n">
        <f aca="false">1/($M$2-$M$1)*LN(0.98*(1-$M$5)/$M$5/0.02)</f>
        <v>0.388812984166119</v>
      </c>
      <c r="M46" s="54" t="n">
        <f aca="false">1/($M$4-$M$3)*LN(0.98*(1-$M$6)/$M$6/0.02)</f>
        <v>1.20887050841941</v>
      </c>
      <c r="N46" s="54" t="n">
        <f aca="false">EXP(L46*($K46-$M$1))</f>
        <v>72.8649126616319</v>
      </c>
      <c r="O46" s="54" t="n">
        <f aca="false">EXP(M46*($M$4-$K46))</f>
        <v>16838.237028151</v>
      </c>
      <c r="P46" s="54" t="n">
        <f aca="false">$M$5*N46/(1+$M$5*(N46-1))</f>
        <v>0.878144183688487</v>
      </c>
      <c r="Q46" s="54" t="n">
        <f aca="false">$M$6*O46/(1+$M$6*(O46-1))</f>
        <v>0.999947337375609</v>
      </c>
      <c r="R46" s="54" t="n">
        <f aca="false">Q46*P46</f>
        <v>0.878097938311181</v>
      </c>
      <c r="S46" s="54" t="n">
        <f aca="false">I46/R46</f>
        <v>18.205030785911</v>
      </c>
      <c r="T46" s="53" t="n">
        <v>16.6</v>
      </c>
      <c r="U46" s="53" t="s">
        <v>306</v>
      </c>
      <c r="V46" s="53" t="s">
        <v>68</v>
      </c>
      <c r="W46" s="55" t="n">
        <f aca="false">LN(S46)</f>
        <v>2.90169797269496</v>
      </c>
      <c r="X46" s="55" t="n">
        <f aca="false">LN(T46)</f>
        <v>2.8094026953625</v>
      </c>
    </row>
    <row r="47" customFormat="false" ht="15" hidden="false" customHeight="false" outlineLevel="0" collapsed="false">
      <c r="A47" s="53" t="n">
        <v>2015</v>
      </c>
      <c r="B47" s="53" t="s">
        <v>163</v>
      </c>
      <c r="C47" s="53" t="s">
        <v>57</v>
      </c>
      <c r="D47" s="53" t="s">
        <v>308</v>
      </c>
      <c r="E47" s="53"/>
      <c r="F47" s="53" t="s">
        <v>110</v>
      </c>
      <c r="G47" s="53" t="n">
        <v>180</v>
      </c>
      <c r="H47" s="53" t="n">
        <v>0.462</v>
      </c>
      <c r="I47" s="53" t="n">
        <f aca="false">H47*T47</f>
        <v>6.8376</v>
      </c>
      <c r="J47" s="53" t="s">
        <v>305</v>
      </c>
      <c r="K47" s="53" t="n">
        <v>23.9</v>
      </c>
      <c r="L47" s="54" t="n">
        <f aca="false">1/($M$2-$M$1)*LN(0.98*(1-$M$5)/$M$5/0.02)</f>
        <v>0.388812984166119</v>
      </c>
      <c r="M47" s="54" t="n">
        <f aca="false">1/($M$4-$M$3)*LN(0.98*(1-$M$6)/$M$6/0.02)</f>
        <v>1.20887050841941</v>
      </c>
      <c r="N47" s="54" t="n">
        <f aca="false">EXP(L47*($K47-$M$1))</f>
        <v>1572.19779719994</v>
      </c>
      <c r="O47" s="54" t="n">
        <f aca="false">EXP(M47*($M$4-$K47))</f>
        <v>1.19881141239361</v>
      </c>
      <c r="P47" s="54" t="n">
        <f aca="false">$M$5*N47/(1+$M$5*(N47-1))</f>
        <v>0.993609900659724</v>
      </c>
      <c r="Q47" s="54" t="n">
        <f aca="false">$M$6*O47/(1+$M$6*(O47-1))</f>
        <v>0.574803025820519</v>
      </c>
      <c r="R47" s="54" t="n">
        <f aca="false">Q47*P47</f>
        <v>0.571129977384435</v>
      </c>
      <c r="S47" s="54" t="n">
        <f aca="false">I47/R47</f>
        <v>11.9720558730146</v>
      </c>
      <c r="T47" s="53" t="n">
        <v>14.8</v>
      </c>
      <c r="U47" s="53" t="s">
        <v>306</v>
      </c>
      <c r="V47" s="53" t="s">
        <v>68</v>
      </c>
      <c r="W47" s="55" t="n">
        <f aca="false">LN(S47)</f>
        <v>2.48257525695372</v>
      </c>
      <c r="X47" s="55" t="n">
        <f aca="false">LN(T47)</f>
        <v>2.69462718077007</v>
      </c>
    </row>
    <row r="48" customFormat="false" ht="15" hidden="false" customHeight="false" outlineLevel="0" collapsed="false">
      <c r="A48" s="53" t="n">
        <v>2015</v>
      </c>
      <c r="B48" s="53" t="s">
        <v>163</v>
      </c>
      <c r="C48" s="53" t="s">
        <v>57</v>
      </c>
      <c r="D48" s="53" t="s">
        <v>308</v>
      </c>
      <c r="E48" s="53"/>
      <c r="F48" s="53" t="s">
        <v>110</v>
      </c>
      <c r="G48" s="53" t="n">
        <v>180</v>
      </c>
      <c r="H48" s="53" t="n">
        <v>1.015</v>
      </c>
      <c r="I48" s="53" t="n">
        <f aca="false">H48*T48</f>
        <v>16.9505</v>
      </c>
      <c r="J48" s="53" t="s">
        <v>305</v>
      </c>
      <c r="K48" s="53" t="n">
        <v>16</v>
      </c>
      <c r="L48" s="54" t="n">
        <f aca="false">1/($M$2-$M$1)*LN(0.98*(1-$M$5)/$M$5/0.02)</f>
        <v>0.388812984166119</v>
      </c>
      <c r="M48" s="54" t="n">
        <f aca="false">1/($M$4-$M$3)*LN(0.98*(1-$M$6)/$M$6/0.02)</f>
        <v>1.20887050841941</v>
      </c>
      <c r="N48" s="54" t="n">
        <f aca="false">EXP(L48*($K48-$M$1))</f>
        <v>72.8649126616319</v>
      </c>
      <c r="O48" s="54" t="n">
        <f aca="false">EXP(M48*($M$4-$K48))</f>
        <v>16838.237028151</v>
      </c>
      <c r="P48" s="54" t="n">
        <f aca="false">$M$5*N48/(1+$M$5*(N48-1))</f>
        <v>0.878144183688487</v>
      </c>
      <c r="Q48" s="54" t="n">
        <f aca="false">$M$6*O48/(1+$M$6*(O48-1))</f>
        <v>0.999947337375609</v>
      </c>
      <c r="R48" s="54" t="n">
        <f aca="false">Q48*P48</f>
        <v>0.878097938311181</v>
      </c>
      <c r="S48" s="54" t="n">
        <f aca="false">I48/R48</f>
        <v>19.3036553901953</v>
      </c>
      <c r="T48" s="53" t="n">
        <v>16.7</v>
      </c>
      <c r="U48" s="53" t="s">
        <v>306</v>
      </c>
      <c r="V48" s="53" t="s">
        <v>68</v>
      </c>
      <c r="W48" s="55" t="n">
        <f aca="false">LN(S48)</f>
        <v>2.96029447643293</v>
      </c>
      <c r="X48" s="55" t="n">
        <f aca="false">LN(T48)</f>
        <v>2.81540871942271</v>
      </c>
    </row>
    <row r="50" customFormat="false" ht="15" hidden="false" customHeight="false" outlineLevel="0" collapsed="false">
      <c r="A50" s="56"/>
      <c r="B50" s="56"/>
      <c r="C50" s="56"/>
      <c r="D50" s="57"/>
    </row>
    <row r="51" customFormat="false" ht="15" hidden="false" customHeight="false" outlineLevel="0" collapsed="false">
      <c r="A51" s="57"/>
      <c r="B51" s="57"/>
      <c r="C51" s="57"/>
      <c r="D51" s="57"/>
      <c r="I51" s="6" t="n">
        <f aca="false">1240/46</f>
        <v>26.9565217391304</v>
      </c>
    </row>
  </sheetData>
  <mergeCells count="1">
    <mergeCell ref="A50:C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1" sqref="J2:J42 M26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025" min="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260</v>
      </c>
      <c r="I1" s="3" t="s">
        <v>68</v>
      </c>
      <c r="J1" s="5" t="s">
        <v>261</v>
      </c>
      <c r="K1" s="5" t="s">
        <v>262</v>
      </c>
      <c r="L1" s="5" t="s">
        <v>263</v>
      </c>
      <c r="M1" s="39" t="s">
        <v>309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267</v>
      </c>
      <c r="J2" s="4" t="s">
        <v>217</v>
      </c>
      <c r="K2" s="4" t="n">
        <v>0.071</v>
      </c>
      <c r="L2" s="4" t="s">
        <v>213</v>
      </c>
      <c r="M2" s="4" t="n">
        <v>0.186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267</v>
      </c>
      <c r="J3" s="4" t="s">
        <v>217</v>
      </c>
      <c r="K3" s="4" t="n">
        <v>0.229</v>
      </c>
      <c r="L3" s="4" t="s">
        <v>213</v>
      </c>
      <c r="M3" s="4" t="n">
        <v>0.342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267</v>
      </c>
      <c r="J4" s="4" t="s">
        <v>217</v>
      </c>
      <c r="K4" s="4" t="n">
        <v>0.378</v>
      </c>
      <c r="L4" s="4" t="s">
        <v>213</v>
      </c>
      <c r="M4" s="4" t="n">
        <v>0.512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267</v>
      </c>
      <c r="J5" s="4" t="s">
        <v>217</v>
      </c>
      <c r="K5" s="4" t="n">
        <v>0.532</v>
      </c>
      <c r="L5" s="4" t="s">
        <v>213</v>
      </c>
      <c r="M5" s="4" t="n">
        <v>0.643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267</v>
      </c>
      <c r="J6" s="4" t="s">
        <v>217</v>
      </c>
      <c r="K6" s="4" t="n">
        <v>0.682</v>
      </c>
      <c r="L6" s="4" t="s">
        <v>213</v>
      </c>
      <c r="M6" s="4" t="n">
        <v>0.702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267</v>
      </c>
      <c r="J7" s="4" t="s">
        <v>217</v>
      </c>
      <c r="K7" s="4" t="n">
        <v>0.836</v>
      </c>
      <c r="L7" s="4" t="s">
        <v>213</v>
      </c>
      <c r="M7" s="4" t="n">
        <v>0.742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267</v>
      </c>
      <c r="J8" s="4" t="s">
        <v>217</v>
      </c>
      <c r="K8" s="4" t="n">
        <v>0.989</v>
      </c>
      <c r="L8" s="4" t="s">
        <v>213</v>
      </c>
      <c r="M8" s="4" t="n">
        <v>0.786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267</v>
      </c>
      <c r="J9" s="4" t="s">
        <v>217</v>
      </c>
      <c r="K9" s="4" t="n">
        <v>1.151</v>
      </c>
      <c r="L9" s="4" t="s">
        <v>213</v>
      </c>
      <c r="M9" s="4" t="n">
        <v>0.833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267</v>
      </c>
      <c r="J10" s="4" t="s">
        <v>217</v>
      </c>
      <c r="K10" s="4" t="n">
        <v>1.297</v>
      </c>
      <c r="L10" s="4" t="s">
        <v>213</v>
      </c>
      <c r="M10" s="4" t="n">
        <v>0.858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267</v>
      </c>
      <c r="J11" s="4" t="s">
        <v>217</v>
      </c>
      <c r="K11" s="4" t="n">
        <v>1.443</v>
      </c>
      <c r="L11" s="4" t="s">
        <v>213</v>
      </c>
      <c r="M11" s="4" t="n">
        <v>0.873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211</v>
      </c>
      <c r="I12" s="4" t="n">
        <v>267</v>
      </c>
      <c r="J12" s="4" t="s">
        <v>217</v>
      </c>
      <c r="K12" s="4" t="n">
        <v>1.604</v>
      </c>
      <c r="L12" s="4" t="s">
        <v>213</v>
      </c>
      <c r="M12" s="4" t="n">
        <v>0.886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211</v>
      </c>
      <c r="I13" s="4" t="n">
        <v>267</v>
      </c>
      <c r="J13" s="4" t="s">
        <v>217</v>
      </c>
      <c r="K13" s="4" t="n">
        <v>1.754</v>
      </c>
      <c r="L13" s="4" t="s">
        <v>213</v>
      </c>
      <c r="M13" s="4" t="n">
        <v>0.899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211</v>
      </c>
      <c r="I14" s="4" t="n">
        <v>267</v>
      </c>
      <c r="J14" s="4" t="s">
        <v>217</v>
      </c>
      <c r="K14" s="4" t="n">
        <v>1.904</v>
      </c>
      <c r="L14" s="4" t="s">
        <v>213</v>
      </c>
      <c r="M14" s="4" t="n">
        <v>0.901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211</v>
      </c>
      <c r="I15" s="4" t="n">
        <v>267</v>
      </c>
      <c r="J15" s="4" t="s">
        <v>217</v>
      </c>
      <c r="K15" s="4" t="n">
        <v>2.062</v>
      </c>
      <c r="L15" s="4" t="s">
        <v>213</v>
      </c>
      <c r="M15" s="4" t="n">
        <v>0.922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211</v>
      </c>
      <c r="I16" s="4" t="n">
        <v>267</v>
      </c>
      <c r="J16" s="4" t="s">
        <v>217</v>
      </c>
      <c r="K16" s="4" t="n">
        <v>2.215</v>
      </c>
      <c r="L16" s="4" t="s">
        <v>213</v>
      </c>
      <c r="M16" s="4" t="n">
        <v>0.924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211</v>
      </c>
      <c r="I17" s="4" t="n">
        <v>267</v>
      </c>
      <c r="J17" s="4" t="s">
        <v>217</v>
      </c>
      <c r="K17" s="4" t="n">
        <v>2.365</v>
      </c>
      <c r="L17" s="4" t="s">
        <v>213</v>
      </c>
      <c r="M17" s="4" t="n">
        <v>0.93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211</v>
      </c>
      <c r="I18" s="4" t="n">
        <v>267</v>
      </c>
      <c r="J18" s="4" t="s">
        <v>217</v>
      </c>
      <c r="K18" s="4" t="n">
        <v>2.519</v>
      </c>
      <c r="L18" s="4" t="s">
        <v>213</v>
      </c>
      <c r="M18" s="4" t="n">
        <v>0.932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211</v>
      </c>
      <c r="I19" s="4" t="n">
        <v>267</v>
      </c>
      <c r="J19" s="4" t="s">
        <v>217</v>
      </c>
      <c r="K19" s="4" t="n">
        <v>2.677</v>
      </c>
      <c r="L19" s="4" t="s">
        <v>213</v>
      </c>
      <c r="M19" s="4" t="n">
        <v>0.934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211</v>
      </c>
      <c r="I20" s="4" t="n">
        <v>267</v>
      </c>
      <c r="J20" s="4" t="s">
        <v>217</v>
      </c>
      <c r="K20" s="4" t="n">
        <v>2.826</v>
      </c>
      <c r="L20" s="4" t="s">
        <v>213</v>
      </c>
      <c r="M20" s="4" t="n">
        <v>0.939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211</v>
      </c>
      <c r="I21" s="4" t="n">
        <v>267</v>
      </c>
      <c r="J21" s="4" t="s">
        <v>217</v>
      </c>
      <c r="K21" s="4" t="n">
        <v>2.984</v>
      </c>
      <c r="L21" s="4" t="s">
        <v>213</v>
      </c>
      <c r="M21" s="4" t="n">
        <v>0.941</v>
      </c>
      <c r="N21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34" activeCellId="1" sqref="J2:J42 L34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5" min="2" style="2" width="8.85"/>
    <col collapsed="false" customWidth="true" hidden="false" outlineLevel="0" max="16" min="16" style="2" width="11.28"/>
    <col collapsed="false" customWidth="true" hidden="false" outlineLevel="0" max="1025" min="17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260</v>
      </c>
      <c r="I1" s="3" t="s">
        <v>68</v>
      </c>
      <c r="J1" s="5" t="s">
        <v>261</v>
      </c>
      <c r="K1" s="5" t="s">
        <v>262</v>
      </c>
      <c r="L1" s="5" t="s">
        <v>263</v>
      </c>
      <c r="M1" s="39" t="s">
        <v>309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29" customFormat="false" ht="15.75" hidden="false" customHeight="false" outlineLevel="0" collapsed="false"/>
    <row r="30" customFormat="false" ht="15" hidden="false" customHeight="false" outlineLevel="0" collapsed="false">
      <c r="P30" s="58" t="s">
        <v>310</v>
      </c>
      <c r="Q30" s="59" t="n">
        <v>-5.01</v>
      </c>
    </row>
    <row r="31" customFormat="false" ht="15.75" hidden="false" customHeight="false" outlineLevel="0" collapsed="false">
      <c r="P31" s="60" t="s">
        <v>311</v>
      </c>
      <c r="Q31" s="61" t="n">
        <v>2.12</v>
      </c>
    </row>
    <row r="32" customFormat="false" ht="15.75" hidden="false" customHeight="false" outlineLevel="0" collapsed="false"/>
    <row r="33" customFormat="false" ht="15" hidden="false" customHeight="false" outlineLevel="0" collapsed="false">
      <c r="P33" s="58" t="s">
        <v>268</v>
      </c>
      <c r="Q33" s="59" t="s">
        <v>312</v>
      </c>
    </row>
    <row r="34" customFormat="false" ht="15" hidden="false" customHeight="false" outlineLevel="0" collapsed="false">
      <c r="P34" s="62" t="n">
        <v>0.1</v>
      </c>
      <c r="Q34" s="63" t="n">
        <f aca="false">-(LN(1/P34-1)+Q$31)/Q$30</f>
        <v>0.861721472522199</v>
      </c>
    </row>
    <row r="35" customFormat="false" ht="15.75" hidden="false" customHeight="false" outlineLevel="0" collapsed="false">
      <c r="P35" s="60" t="n">
        <v>0.9</v>
      </c>
      <c r="Q35" s="61" t="n">
        <f aca="false">-(LN(1/P35-1)+Q$31)/Q$30</f>
        <v>-0.0154140872926585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1" sqref="J2:J42 U7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6.57"/>
    <col collapsed="false" customWidth="true" hidden="false" outlineLevel="0" max="3" min="3" style="2" width="8.85"/>
    <col collapsed="false" customWidth="true" hidden="false" outlineLevel="0" max="4" min="4" style="2" width="5.14"/>
    <col collapsed="false" customWidth="true" hidden="false" outlineLevel="0" max="5" min="5" style="2" width="8.85"/>
    <col collapsed="false" customWidth="true" hidden="false" outlineLevel="0" max="6" min="6" style="2" width="3"/>
    <col collapsed="false" customWidth="true" hidden="false" outlineLevel="0" max="7" min="7" style="2" width="5"/>
    <col collapsed="false" customWidth="true" hidden="false" outlineLevel="0" max="8" min="8" style="2" width="6.28"/>
    <col collapsed="false" customWidth="true" hidden="false" outlineLevel="0" max="9" min="9" style="2" width="5.14"/>
    <col collapsed="false" customWidth="true" hidden="false" outlineLevel="0" max="11" min="10" style="2" width="7.28"/>
    <col collapsed="false" customWidth="true" hidden="false" outlineLevel="0" max="12" min="12" style="2" width="8.85"/>
    <col collapsed="false" customWidth="true" hidden="false" outlineLevel="0" max="13" min="13" style="2" width="7"/>
    <col collapsed="false" customWidth="true" hidden="false" outlineLevel="0" max="17" min="14" style="2" width="8.85"/>
    <col collapsed="false" customWidth="true" hidden="false" outlineLevel="0" max="18" min="18" style="2" width="5.28"/>
    <col collapsed="false" customWidth="true" hidden="false" outlineLevel="0" max="19" min="19" style="2" width="6.85"/>
    <col collapsed="false" customWidth="true" hidden="false" outlineLevel="0" max="20" min="20" style="2" width="6.7"/>
    <col collapsed="false" customWidth="true" hidden="false" outlineLevel="0" max="1025" min="21" style="2" width="8.85"/>
  </cols>
  <sheetData>
    <row r="1" customFormat="false" ht="6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313</v>
      </c>
      <c r="E1" s="3" t="s">
        <v>202</v>
      </c>
      <c r="F1" s="3" t="s">
        <v>68</v>
      </c>
      <c r="G1" s="5" t="s">
        <v>314</v>
      </c>
      <c r="H1" s="5" t="s">
        <v>315</v>
      </c>
      <c r="I1" s="5" t="s">
        <v>316</v>
      </c>
      <c r="J1" s="5" t="s">
        <v>317</v>
      </c>
      <c r="K1" s="5" t="s">
        <v>318</v>
      </c>
      <c r="L1" s="5" t="s">
        <v>319</v>
      </c>
      <c r="M1" s="5" t="s">
        <v>237</v>
      </c>
      <c r="N1" s="5" t="s">
        <v>263</v>
      </c>
      <c r="O1" s="5" t="s">
        <v>320</v>
      </c>
      <c r="P1" s="5" t="s">
        <v>263</v>
      </c>
      <c r="Q1" s="5" t="s">
        <v>320</v>
      </c>
      <c r="R1" s="5" t="s">
        <v>263</v>
      </c>
      <c r="S1" s="3" t="s">
        <v>201</v>
      </c>
      <c r="T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321</v>
      </c>
      <c r="F2" s="4" t="n">
        <v>65</v>
      </c>
      <c r="G2" s="4" t="n">
        <v>8</v>
      </c>
      <c r="H2" s="4" t="n">
        <v>30</v>
      </c>
      <c r="I2" s="4" t="n">
        <v>5100</v>
      </c>
      <c r="J2" s="4" t="n">
        <v>1.39</v>
      </c>
      <c r="K2" s="4" t="n">
        <v>0.0165</v>
      </c>
      <c r="L2" s="4" t="n">
        <v>0.0111</v>
      </c>
      <c r="M2" s="4" t="n">
        <v>609.2</v>
      </c>
      <c r="N2" s="4" t="s">
        <v>322</v>
      </c>
      <c r="O2" s="4" t="n">
        <f aca="false">M2/(I2^J2*EXP(K2*G2)*(EXP(H2*L2)))</f>
        <v>0.00268714075508657</v>
      </c>
      <c r="P2" s="4" t="s">
        <v>322</v>
      </c>
      <c r="Q2" s="4" t="n">
        <f aca="false">O2*24*19.7*22.4/32</f>
        <v>0.88933610430345</v>
      </c>
      <c r="R2" s="4" t="s">
        <v>323</v>
      </c>
      <c r="S2" s="4" t="s">
        <v>324</v>
      </c>
      <c r="T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321</v>
      </c>
      <c r="F3" s="4" t="n">
        <v>65</v>
      </c>
      <c r="G3" s="4" t="n">
        <v>12.5</v>
      </c>
      <c r="H3" s="4" t="n">
        <v>30</v>
      </c>
      <c r="I3" s="4" t="n">
        <v>5100</v>
      </c>
      <c r="J3" s="4" t="n">
        <v>1.39</v>
      </c>
      <c r="K3" s="4" t="n">
        <v>0.0165</v>
      </c>
      <c r="L3" s="4" t="n">
        <v>0.0111</v>
      </c>
      <c r="M3" s="4" t="n">
        <v>708.6</v>
      </c>
      <c r="N3" s="4" t="s">
        <v>322</v>
      </c>
      <c r="O3" s="4" t="n">
        <f aca="false">M3/(I3^J3*EXP(K3*G3)*(EXP(H3*L3)))</f>
        <v>0.00290191911931463</v>
      </c>
      <c r="P3" s="4" t="s">
        <v>322</v>
      </c>
      <c r="Q3" s="4" t="n">
        <f aca="false">O3*24*19.7*22.4/32</f>
        <v>0.960419151728371</v>
      </c>
      <c r="R3" s="4" t="s">
        <v>323</v>
      </c>
      <c r="S3" s="4" t="s">
        <v>324</v>
      </c>
      <c r="T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321</v>
      </c>
      <c r="F4" s="4" t="n">
        <v>65</v>
      </c>
      <c r="G4" s="4" t="n">
        <v>17</v>
      </c>
      <c r="H4" s="4" t="n">
        <v>30</v>
      </c>
      <c r="I4" s="4" t="n">
        <v>4800</v>
      </c>
      <c r="J4" s="4" t="n">
        <v>1.39</v>
      </c>
      <c r="K4" s="4" t="n">
        <v>0.0165</v>
      </c>
      <c r="L4" s="4" t="n">
        <v>0.0111</v>
      </c>
      <c r="M4" s="4" t="n">
        <v>720.2</v>
      </c>
      <c r="N4" s="4" t="s">
        <v>322</v>
      </c>
      <c r="O4" s="4" t="n">
        <f aca="false">M4/(I4^J4*EXP(K4*G4)*(EXP(H4*L4)))</f>
        <v>0.00297912092834706</v>
      </c>
      <c r="P4" s="4" t="s">
        <v>322</v>
      </c>
      <c r="Q4" s="4" t="n">
        <f aca="false">O4*24*19.7*22.4/32</f>
        <v>0.985969862445742</v>
      </c>
      <c r="R4" s="4" t="s">
        <v>323</v>
      </c>
      <c r="S4" s="4" t="s">
        <v>324</v>
      </c>
      <c r="T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321</v>
      </c>
      <c r="F5" s="4" t="n">
        <v>65</v>
      </c>
      <c r="G5" s="4" t="n">
        <v>8</v>
      </c>
      <c r="H5" s="4" t="n">
        <v>164.5</v>
      </c>
      <c r="I5" s="4" t="n">
        <v>5100</v>
      </c>
      <c r="J5" s="4" t="n">
        <v>1.39</v>
      </c>
      <c r="K5" s="4" t="n">
        <v>0.0165</v>
      </c>
      <c r="L5" s="4" t="n">
        <v>0.0111</v>
      </c>
      <c r="M5" s="4" t="n">
        <v>2869.8</v>
      </c>
      <c r="N5" s="4" t="s">
        <v>322</v>
      </c>
      <c r="O5" s="4" t="n">
        <f aca="false">M5/(I5^J5*EXP(K5*G5)*(EXP(H5*L5)))</f>
        <v>0.00284447555355503</v>
      </c>
      <c r="P5" s="4" t="s">
        <v>322</v>
      </c>
      <c r="Q5" s="4" t="n">
        <f aca="false">O5*24*19.7*22.4/32</f>
        <v>0.941407629204574</v>
      </c>
      <c r="R5" s="4" t="s">
        <v>323</v>
      </c>
      <c r="S5" s="4" t="s">
        <v>324</v>
      </c>
      <c r="T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321</v>
      </c>
      <c r="F6" s="4" t="n">
        <v>65</v>
      </c>
      <c r="G6" s="4" t="n">
        <v>12.5</v>
      </c>
      <c r="H6" s="4" t="n">
        <v>167.1</v>
      </c>
      <c r="I6" s="4" t="n">
        <v>5100</v>
      </c>
      <c r="J6" s="4" t="n">
        <v>1.39</v>
      </c>
      <c r="K6" s="4" t="n">
        <v>0.0165</v>
      </c>
      <c r="L6" s="4" t="n">
        <v>0.0111</v>
      </c>
      <c r="M6" s="4" t="n">
        <v>3346.5</v>
      </c>
      <c r="N6" s="4" t="s">
        <v>322</v>
      </c>
      <c r="O6" s="4" t="n">
        <f aca="false">M6/(I6^J6*EXP(K6*G6)*(EXP(H6*L6)))</f>
        <v>0.00299199800553449</v>
      </c>
      <c r="P6" s="4" t="s">
        <v>322</v>
      </c>
      <c r="Q6" s="4" t="n">
        <f aca="false">O6*24*19.7*22.4/32</f>
        <v>0.990231659911694</v>
      </c>
      <c r="R6" s="4" t="s">
        <v>323</v>
      </c>
      <c r="S6" s="4" t="s">
        <v>324</v>
      </c>
      <c r="T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321</v>
      </c>
      <c r="F7" s="4" t="n">
        <v>65</v>
      </c>
      <c r="G7" s="4" t="n">
        <v>17</v>
      </c>
      <c r="H7" s="4" t="n">
        <v>168</v>
      </c>
      <c r="I7" s="4" t="n">
        <v>4800</v>
      </c>
      <c r="J7" s="4" t="n">
        <v>1.39</v>
      </c>
      <c r="K7" s="4" t="n">
        <v>0.0165</v>
      </c>
      <c r="L7" s="4" t="n">
        <v>0.0111</v>
      </c>
      <c r="M7" s="4" t="n">
        <v>3268.2</v>
      </c>
      <c r="N7" s="4" t="s">
        <v>322</v>
      </c>
      <c r="O7" s="4" t="n">
        <f aca="false">M7/(I7^J7*EXP(K7*G7)*(EXP(H7*L7)))</f>
        <v>0.00292207496658364</v>
      </c>
      <c r="P7" s="4" t="s">
        <v>322</v>
      </c>
      <c r="Q7" s="4" t="n">
        <f aca="false">O7*24*19.7*22.4/32</f>
        <v>0.967089930940522</v>
      </c>
      <c r="R7" s="4" t="s">
        <v>323</v>
      </c>
      <c r="S7" s="4" t="s">
        <v>324</v>
      </c>
      <c r="T7" s="4" t="s">
        <v>68</v>
      </c>
    </row>
    <row r="8" customFormat="false" ht="15" hidden="false" customHeight="false" outlineLevel="0" collapsed="false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4" t="s">
        <v>325</v>
      </c>
      <c r="Q8" s="4" t="n">
        <f aca="false">AVERAGE(Q2:Q7)</f>
        <v>0.955742389755726</v>
      </c>
      <c r="R8" s="65"/>
      <c r="S8" s="65"/>
      <c r="T8" s="6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1" sqref="J2:J42 K1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10" min="3" style="2" width="8.85"/>
    <col collapsed="false" customWidth="true" hidden="false" outlineLevel="0" max="11" min="11" style="2" width="17.71"/>
    <col collapsed="false" customWidth="true" hidden="false" outlineLevel="0" max="1025" min="1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313</v>
      </c>
      <c r="E1" s="3" t="s">
        <v>202</v>
      </c>
      <c r="F1" s="3" t="s">
        <v>68</v>
      </c>
      <c r="G1" s="5" t="s">
        <v>326</v>
      </c>
      <c r="H1" s="5" t="s">
        <v>327</v>
      </c>
      <c r="I1" s="5" t="s">
        <v>328</v>
      </c>
      <c r="J1" s="5" t="s">
        <v>329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321</v>
      </c>
      <c r="F2" s="4" t="n">
        <v>65</v>
      </c>
      <c r="G2" s="4" t="n">
        <v>8</v>
      </c>
      <c r="H2" s="4" t="n">
        <v>32.201</v>
      </c>
      <c r="I2" s="4"/>
      <c r="J2" s="4" t="n">
        <v>5.954</v>
      </c>
      <c r="K2" s="4" t="s">
        <v>324</v>
      </c>
      <c r="L2" s="4" t="s">
        <v>127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321</v>
      </c>
      <c r="F3" s="4" t="n">
        <v>65</v>
      </c>
      <c r="G3" s="4" t="n">
        <v>8</v>
      </c>
      <c r="H3" s="4" t="n">
        <v>29.919</v>
      </c>
      <c r="I3" s="4"/>
      <c r="J3" s="4" t="n">
        <v>5.97</v>
      </c>
      <c r="K3" s="4" t="s">
        <v>324</v>
      </c>
      <c r="L3" s="4" t="s">
        <v>127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321</v>
      </c>
      <c r="F4" s="4" t="n">
        <v>65</v>
      </c>
      <c r="G4" s="4" t="n">
        <v>8</v>
      </c>
      <c r="H4" s="4" t="n">
        <v>29.665</v>
      </c>
      <c r="I4" s="4"/>
      <c r="J4" s="4" t="n">
        <v>6.043</v>
      </c>
      <c r="K4" s="4" t="s">
        <v>324</v>
      </c>
      <c r="L4" s="4" t="s">
        <v>127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321</v>
      </c>
      <c r="F5" s="4" t="n">
        <v>65</v>
      </c>
      <c r="G5" s="4" t="n">
        <v>8</v>
      </c>
      <c r="H5" s="4" t="n">
        <v>33.722</v>
      </c>
      <c r="I5" s="4"/>
      <c r="J5" s="4" t="n">
        <v>6.205</v>
      </c>
      <c r="K5" s="4" t="s">
        <v>324</v>
      </c>
      <c r="L5" s="4" t="s">
        <v>127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321</v>
      </c>
      <c r="F6" s="4" t="n">
        <v>65</v>
      </c>
      <c r="G6" s="4" t="n">
        <v>8</v>
      </c>
      <c r="H6" s="4" t="n">
        <v>29.412</v>
      </c>
      <c r="I6" s="4"/>
      <c r="J6" s="4" t="n">
        <v>6.215</v>
      </c>
      <c r="K6" s="4" t="s">
        <v>324</v>
      </c>
      <c r="L6" s="4" t="s">
        <v>127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321</v>
      </c>
      <c r="F7" s="4" t="n">
        <v>65</v>
      </c>
      <c r="G7" s="4" t="n">
        <v>8</v>
      </c>
      <c r="H7" s="4" t="n">
        <v>29.412</v>
      </c>
      <c r="I7" s="4"/>
      <c r="J7" s="4" t="n">
        <v>6.246</v>
      </c>
      <c r="K7" s="4" t="s">
        <v>324</v>
      </c>
      <c r="L7" s="4" t="s">
        <v>127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s">
        <v>57</v>
      </c>
      <c r="D8" s="4"/>
      <c r="E8" s="4" t="s">
        <v>321</v>
      </c>
      <c r="F8" s="4" t="n">
        <v>65</v>
      </c>
      <c r="G8" s="4" t="n">
        <v>8</v>
      </c>
      <c r="H8" s="4" t="n">
        <v>32.961</v>
      </c>
      <c r="I8" s="4"/>
      <c r="J8" s="4" t="n">
        <v>6.361</v>
      </c>
      <c r="K8" s="4" t="s">
        <v>324</v>
      </c>
      <c r="L8" s="4" t="s">
        <v>127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s">
        <v>57</v>
      </c>
      <c r="D9" s="4"/>
      <c r="E9" s="4" t="s">
        <v>321</v>
      </c>
      <c r="F9" s="4" t="n">
        <v>65</v>
      </c>
      <c r="G9" s="4" t="n">
        <v>8</v>
      </c>
      <c r="H9" s="4" t="n">
        <v>33.722</v>
      </c>
      <c r="I9" s="4"/>
      <c r="J9" s="4" t="n">
        <v>6.392</v>
      </c>
      <c r="K9" s="4" t="s">
        <v>324</v>
      </c>
      <c r="L9" s="4" t="s">
        <v>127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s">
        <v>57</v>
      </c>
      <c r="D10" s="4"/>
      <c r="E10" s="4" t="s">
        <v>321</v>
      </c>
      <c r="F10" s="4" t="n">
        <v>65</v>
      </c>
      <c r="G10" s="4" t="n">
        <v>8</v>
      </c>
      <c r="H10" s="4" t="n">
        <v>29.919</v>
      </c>
      <c r="I10" s="4"/>
      <c r="J10" s="4" t="n">
        <v>6.377</v>
      </c>
      <c r="K10" s="4" t="s">
        <v>324</v>
      </c>
      <c r="L10" s="4" t="s">
        <v>127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s">
        <v>57</v>
      </c>
      <c r="D11" s="4"/>
      <c r="E11" s="4" t="s">
        <v>321</v>
      </c>
      <c r="F11" s="4" t="n">
        <v>65</v>
      </c>
      <c r="G11" s="4" t="n">
        <v>8</v>
      </c>
      <c r="H11" s="4" t="n">
        <v>29.919</v>
      </c>
      <c r="I11" s="4"/>
      <c r="J11" s="4" t="n">
        <v>6.439</v>
      </c>
      <c r="K11" s="4" t="s">
        <v>324</v>
      </c>
      <c r="L11" s="4" t="s">
        <v>127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s">
        <v>57</v>
      </c>
      <c r="D12" s="4"/>
      <c r="E12" s="4" t="s">
        <v>321</v>
      </c>
      <c r="F12" s="4" t="n">
        <v>65</v>
      </c>
      <c r="G12" s="4" t="n">
        <v>8</v>
      </c>
      <c r="H12" s="4" t="n">
        <v>32.961</v>
      </c>
      <c r="I12" s="4"/>
      <c r="J12" s="4" t="n">
        <v>6.507</v>
      </c>
      <c r="K12" s="4" t="s">
        <v>324</v>
      </c>
      <c r="L12" s="4" t="s">
        <v>127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s">
        <v>57</v>
      </c>
      <c r="D13" s="4"/>
      <c r="E13" s="4" t="s">
        <v>321</v>
      </c>
      <c r="F13" s="4" t="n">
        <v>65</v>
      </c>
      <c r="G13" s="4" t="n">
        <v>8</v>
      </c>
      <c r="H13" s="4" t="n">
        <v>32.454</v>
      </c>
      <c r="I13" s="4"/>
      <c r="J13" s="4" t="n">
        <v>6.648</v>
      </c>
      <c r="K13" s="4" t="s">
        <v>324</v>
      </c>
      <c r="L13" s="4" t="s">
        <v>127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s">
        <v>57</v>
      </c>
      <c r="D14" s="4"/>
      <c r="E14" s="4" t="s">
        <v>321</v>
      </c>
      <c r="F14" s="4" t="n">
        <v>65</v>
      </c>
      <c r="G14" s="4" t="n">
        <v>8</v>
      </c>
      <c r="H14" s="4" t="n">
        <v>32.708</v>
      </c>
      <c r="I14" s="4"/>
      <c r="J14" s="4" t="n">
        <v>6.726</v>
      </c>
      <c r="K14" s="4" t="s">
        <v>324</v>
      </c>
      <c r="L14" s="4" t="s">
        <v>127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s">
        <v>57</v>
      </c>
      <c r="D15" s="4"/>
      <c r="E15" s="4" t="s">
        <v>321</v>
      </c>
      <c r="F15" s="4" t="n">
        <v>65</v>
      </c>
      <c r="G15" s="4" t="n">
        <v>8</v>
      </c>
      <c r="H15" s="4" t="n">
        <v>32.454</v>
      </c>
      <c r="I15" s="4"/>
      <c r="J15" s="4" t="n">
        <v>6.763</v>
      </c>
      <c r="K15" s="4" t="s">
        <v>324</v>
      </c>
      <c r="L15" s="4" t="s">
        <v>127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s">
        <v>57</v>
      </c>
      <c r="D16" s="4"/>
      <c r="E16" s="4" t="s">
        <v>321</v>
      </c>
      <c r="F16" s="4" t="n">
        <v>65</v>
      </c>
      <c r="G16" s="4" t="n">
        <v>8</v>
      </c>
      <c r="H16" s="4" t="n">
        <v>29.919</v>
      </c>
      <c r="I16" s="4"/>
      <c r="J16" s="4" t="n">
        <v>7.008</v>
      </c>
      <c r="K16" s="4" t="s">
        <v>324</v>
      </c>
      <c r="L16" s="4" t="s">
        <v>127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s">
        <v>57</v>
      </c>
      <c r="D17" s="4"/>
      <c r="E17" s="4" t="s">
        <v>321</v>
      </c>
      <c r="F17" s="4" t="n">
        <v>65</v>
      </c>
      <c r="G17" s="4" t="n">
        <v>8</v>
      </c>
      <c r="H17" s="4" t="n">
        <v>54.006</v>
      </c>
      <c r="I17" s="4"/>
      <c r="J17" s="4" t="n">
        <v>6.246</v>
      </c>
      <c r="K17" s="4" t="s">
        <v>324</v>
      </c>
      <c r="L17" s="4" t="s">
        <v>127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s">
        <v>57</v>
      </c>
      <c r="D18" s="4"/>
      <c r="E18" s="4" t="s">
        <v>321</v>
      </c>
      <c r="F18" s="4" t="n">
        <v>65</v>
      </c>
      <c r="G18" s="4" t="n">
        <v>8</v>
      </c>
      <c r="H18" s="4" t="n">
        <v>49.696</v>
      </c>
      <c r="I18" s="4"/>
      <c r="J18" s="4" t="n">
        <v>6.34</v>
      </c>
      <c r="K18" s="4" t="s">
        <v>324</v>
      </c>
      <c r="L18" s="4" t="s">
        <v>127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s">
        <v>57</v>
      </c>
      <c r="D19" s="4"/>
      <c r="E19" s="4" t="s">
        <v>321</v>
      </c>
      <c r="F19" s="4" t="n">
        <v>65</v>
      </c>
      <c r="G19" s="4" t="n">
        <v>8</v>
      </c>
      <c r="H19" s="4" t="n">
        <v>49.442</v>
      </c>
      <c r="I19" s="4"/>
      <c r="J19" s="4" t="n">
        <v>6.377</v>
      </c>
      <c r="K19" s="4" t="s">
        <v>324</v>
      </c>
      <c r="L19" s="4" t="s">
        <v>127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s">
        <v>57</v>
      </c>
      <c r="D20" s="4"/>
      <c r="E20" s="4" t="s">
        <v>321</v>
      </c>
      <c r="F20" s="4" t="n">
        <v>65</v>
      </c>
      <c r="G20" s="4" t="n">
        <v>8</v>
      </c>
      <c r="H20" s="4" t="n">
        <v>49.189</v>
      </c>
      <c r="I20" s="4"/>
      <c r="J20" s="4" t="n">
        <v>6.419</v>
      </c>
      <c r="K20" s="4" t="s">
        <v>324</v>
      </c>
      <c r="L20" s="4" t="s">
        <v>127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s">
        <v>57</v>
      </c>
      <c r="D21" s="4"/>
      <c r="E21" s="4" t="s">
        <v>321</v>
      </c>
      <c r="F21" s="4" t="n">
        <v>65</v>
      </c>
      <c r="G21" s="4" t="n">
        <v>8</v>
      </c>
      <c r="H21" s="4" t="n">
        <v>56.034</v>
      </c>
      <c r="I21" s="4"/>
      <c r="J21" s="4" t="n">
        <v>6.575</v>
      </c>
      <c r="K21" s="4" t="s">
        <v>324</v>
      </c>
      <c r="L21" s="4" t="s">
        <v>127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s">
        <v>57</v>
      </c>
      <c r="D22" s="4"/>
      <c r="E22" s="4" t="s">
        <v>321</v>
      </c>
      <c r="F22" s="4" t="n">
        <v>65</v>
      </c>
      <c r="G22" s="4" t="n">
        <v>8</v>
      </c>
      <c r="H22" s="4" t="n">
        <v>55.02</v>
      </c>
      <c r="I22" s="4"/>
      <c r="J22" s="4" t="n">
        <v>6.674</v>
      </c>
      <c r="K22" s="4" t="s">
        <v>324</v>
      </c>
      <c r="L22" s="4" t="s">
        <v>127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s">
        <v>57</v>
      </c>
      <c r="D23" s="4"/>
      <c r="E23" s="4" t="s">
        <v>321</v>
      </c>
      <c r="F23" s="4" t="n">
        <v>65</v>
      </c>
      <c r="G23" s="4" t="n">
        <v>8</v>
      </c>
      <c r="H23" s="4" t="n">
        <v>49.189</v>
      </c>
      <c r="I23" s="4"/>
      <c r="J23" s="4" t="n">
        <v>6.731</v>
      </c>
      <c r="K23" s="4" t="s">
        <v>324</v>
      </c>
      <c r="L23" s="4" t="s">
        <v>127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s">
        <v>57</v>
      </c>
      <c r="D24" s="4"/>
      <c r="E24" s="4" t="s">
        <v>321</v>
      </c>
      <c r="F24" s="4" t="n">
        <v>65</v>
      </c>
      <c r="G24" s="4" t="n">
        <v>8</v>
      </c>
      <c r="H24" s="4" t="n">
        <v>49.442</v>
      </c>
      <c r="I24" s="4"/>
      <c r="J24" s="4" t="n">
        <v>6.763</v>
      </c>
      <c r="K24" s="4" t="s">
        <v>324</v>
      </c>
      <c r="L24" s="4" t="s">
        <v>127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s">
        <v>57</v>
      </c>
      <c r="D25" s="4"/>
      <c r="E25" s="4" t="s">
        <v>321</v>
      </c>
      <c r="F25" s="4" t="n">
        <v>65</v>
      </c>
      <c r="G25" s="4" t="n">
        <v>8</v>
      </c>
      <c r="H25" s="4" t="n">
        <v>49.189</v>
      </c>
      <c r="I25" s="4"/>
      <c r="J25" s="4" t="n">
        <v>6.877</v>
      </c>
      <c r="K25" s="4" t="s">
        <v>324</v>
      </c>
      <c r="L25" s="4" t="s">
        <v>127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s">
        <v>57</v>
      </c>
      <c r="D26" s="4"/>
      <c r="E26" s="4" t="s">
        <v>321</v>
      </c>
      <c r="F26" s="4" t="n">
        <v>65</v>
      </c>
      <c r="G26" s="4" t="n">
        <v>8</v>
      </c>
      <c r="H26" s="4" t="n">
        <v>55.527</v>
      </c>
      <c r="I26" s="4"/>
      <c r="J26" s="4" t="n">
        <v>6.81</v>
      </c>
      <c r="K26" s="4" t="s">
        <v>324</v>
      </c>
      <c r="L26" s="4" t="s">
        <v>127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s">
        <v>57</v>
      </c>
      <c r="D27" s="4"/>
      <c r="E27" s="4" t="s">
        <v>321</v>
      </c>
      <c r="F27" s="4" t="n">
        <v>65</v>
      </c>
      <c r="G27" s="4" t="n">
        <v>8</v>
      </c>
      <c r="H27" s="4" t="n">
        <v>54.006</v>
      </c>
      <c r="I27" s="4"/>
      <c r="J27" s="4" t="n">
        <v>6.82</v>
      </c>
      <c r="K27" s="4" t="s">
        <v>324</v>
      </c>
      <c r="L27" s="4" t="s">
        <v>127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s">
        <v>57</v>
      </c>
      <c r="D28" s="4"/>
      <c r="E28" s="4" t="s">
        <v>321</v>
      </c>
      <c r="F28" s="4" t="n">
        <v>65</v>
      </c>
      <c r="G28" s="4" t="n">
        <v>8</v>
      </c>
      <c r="H28" s="4" t="n">
        <v>54.767</v>
      </c>
      <c r="I28" s="4"/>
      <c r="J28" s="4" t="n">
        <v>6.877</v>
      </c>
      <c r="K28" s="4" t="s">
        <v>324</v>
      </c>
      <c r="L28" s="4" t="s">
        <v>127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s">
        <v>57</v>
      </c>
      <c r="D29" s="4"/>
      <c r="E29" s="4" t="s">
        <v>321</v>
      </c>
      <c r="F29" s="4" t="n">
        <v>65</v>
      </c>
      <c r="G29" s="4" t="n">
        <v>8</v>
      </c>
      <c r="H29" s="4" t="n">
        <v>55.527</v>
      </c>
      <c r="I29" s="4"/>
      <c r="J29" s="4" t="n">
        <v>6.95</v>
      </c>
      <c r="K29" s="4" t="s">
        <v>324</v>
      </c>
      <c r="L29" s="4" t="s">
        <v>127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s">
        <v>57</v>
      </c>
      <c r="D30" s="4"/>
      <c r="E30" s="4" t="s">
        <v>321</v>
      </c>
      <c r="F30" s="4" t="n">
        <v>65</v>
      </c>
      <c r="G30" s="4" t="n">
        <v>8</v>
      </c>
      <c r="H30" s="4" t="n">
        <v>54.767</v>
      </c>
      <c r="I30" s="4"/>
      <c r="J30" s="4" t="n">
        <v>6.997</v>
      </c>
      <c r="K30" s="4" t="s">
        <v>324</v>
      </c>
      <c r="L30" s="4" t="s">
        <v>127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s">
        <v>57</v>
      </c>
      <c r="D31" s="4"/>
      <c r="E31" s="4" t="s">
        <v>321</v>
      </c>
      <c r="F31" s="4" t="n">
        <v>65</v>
      </c>
      <c r="G31" s="4" t="n">
        <v>8</v>
      </c>
      <c r="H31" s="4" t="n">
        <v>69.473</v>
      </c>
      <c r="I31" s="4"/>
      <c r="J31" s="4" t="n">
        <v>6.611</v>
      </c>
      <c r="K31" s="4" t="s">
        <v>324</v>
      </c>
      <c r="L31" s="4" t="s">
        <v>127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s">
        <v>57</v>
      </c>
      <c r="D32" s="4"/>
      <c r="E32" s="4" t="s">
        <v>321</v>
      </c>
      <c r="F32" s="4" t="n">
        <v>65</v>
      </c>
      <c r="G32" s="4" t="n">
        <v>8</v>
      </c>
      <c r="H32" s="4" t="n">
        <v>76.065</v>
      </c>
      <c r="I32" s="4"/>
      <c r="J32" s="4" t="n">
        <v>6.617</v>
      </c>
      <c r="K32" s="4" t="s">
        <v>324</v>
      </c>
      <c r="L32" s="4" t="s">
        <v>127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s">
        <v>57</v>
      </c>
      <c r="D33" s="4"/>
      <c r="E33" s="4" t="s">
        <v>321</v>
      </c>
      <c r="F33" s="4" t="n">
        <v>65</v>
      </c>
      <c r="G33" s="4" t="n">
        <v>8</v>
      </c>
      <c r="H33" s="4" t="n">
        <v>69.98</v>
      </c>
      <c r="I33" s="4"/>
      <c r="J33" s="4" t="n">
        <v>6.69</v>
      </c>
      <c r="K33" s="4" t="s">
        <v>324</v>
      </c>
      <c r="L33" s="4" t="s">
        <v>127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s">
        <v>57</v>
      </c>
      <c r="D34" s="4"/>
      <c r="E34" s="4" t="s">
        <v>321</v>
      </c>
      <c r="F34" s="4" t="n">
        <v>65</v>
      </c>
      <c r="G34" s="4" t="n">
        <v>8</v>
      </c>
      <c r="H34" s="4" t="n">
        <v>69.726</v>
      </c>
      <c r="I34" s="4"/>
      <c r="J34" s="4" t="n">
        <v>6.784</v>
      </c>
      <c r="K34" s="4" t="s">
        <v>324</v>
      </c>
      <c r="L34" s="4" t="s">
        <v>127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s">
        <v>57</v>
      </c>
      <c r="D35" s="4"/>
      <c r="E35" s="4" t="s">
        <v>321</v>
      </c>
      <c r="F35" s="4" t="n">
        <v>65</v>
      </c>
      <c r="G35" s="4" t="n">
        <v>8</v>
      </c>
      <c r="H35" s="4" t="n">
        <v>69.98</v>
      </c>
      <c r="I35" s="4"/>
      <c r="J35" s="4" t="n">
        <v>6.924</v>
      </c>
      <c r="K35" s="4" t="s">
        <v>324</v>
      </c>
      <c r="L35" s="4" t="s">
        <v>127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s">
        <v>57</v>
      </c>
      <c r="D36" s="4"/>
      <c r="E36" s="4" t="s">
        <v>321</v>
      </c>
      <c r="F36" s="4" t="n">
        <v>65</v>
      </c>
      <c r="G36" s="4" t="n">
        <v>8</v>
      </c>
      <c r="H36" s="4" t="n">
        <v>69.726</v>
      </c>
      <c r="I36" s="4"/>
      <c r="J36" s="4" t="n">
        <v>7.003</v>
      </c>
      <c r="K36" s="4" t="s">
        <v>324</v>
      </c>
      <c r="L36" s="4" t="s">
        <v>127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s">
        <v>57</v>
      </c>
      <c r="D37" s="4"/>
      <c r="E37" s="4" t="s">
        <v>321</v>
      </c>
      <c r="F37" s="4" t="n">
        <v>65</v>
      </c>
      <c r="G37" s="4" t="n">
        <v>8</v>
      </c>
      <c r="H37" s="4" t="n">
        <v>69.473</v>
      </c>
      <c r="I37" s="4"/>
      <c r="J37" s="4" t="n">
        <v>7.044</v>
      </c>
      <c r="K37" s="4" t="s">
        <v>324</v>
      </c>
      <c r="L37" s="4" t="s">
        <v>127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s">
        <v>57</v>
      </c>
      <c r="D38" s="4"/>
      <c r="E38" s="4" t="s">
        <v>321</v>
      </c>
      <c r="F38" s="4" t="n">
        <v>65</v>
      </c>
      <c r="G38" s="4" t="n">
        <v>8</v>
      </c>
      <c r="H38" s="4" t="n">
        <v>79.108</v>
      </c>
      <c r="I38" s="4"/>
      <c r="J38" s="4" t="n">
        <v>6.898</v>
      </c>
      <c r="K38" s="4" t="s">
        <v>324</v>
      </c>
      <c r="L38" s="4" t="s">
        <v>127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s">
        <v>57</v>
      </c>
      <c r="D39" s="4"/>
      <c r="E39" s="4" t="s">
        <v>321</v>
      </c>
      <c r="F39" s="4" t="n">
        <v>65</v>
      </c>
      <c r="G39" s="4" t="n">
        <v>8</v>
      </c>
      <c r="H39" s="4" t="n">
        <v>76.318</v>
      </c>
      <c r="I39" s="4"/>
      <c r="J39" s="4" t="n">
        <v>6.914</v>
      </c>
      <c r="K39" s="4" t="s">
        <v>324</v>
      </c>
      <c r="L39" s="4" t="s">
        <v>127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s">
        <v>57</v>
      </c>
      <c r="D40" s="4"/>
      <c r="E40" s="4" t="s">
        <v>321</v>
      </c>
      <c r="F40" s="4" t="n">
        <v>65</v>
      </c>
      <c r="G40" s="4" t="n">
        <v>8</v>
      </c>
      <c r="H40" s="4" t="n">
        <v>76.065</v>
      </c>
      <c r="I40" s="4"/>
      <c r="J40" s="4" t="n">
        <v>6.971</v>
      </c>
      <c r="K40" s="4" t="s">
        <v>324</v>
      </c>
      <c r="L40" s="4" t="s">
        <v>127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s">
        <v>57</v>
      </c>
      <c r="D41" s="4"/>
      <c r="E41" s="4" t="s">
        <v>321</v>
      </c>
      <c r="F41" s="4" t="n">
        <v>65</v>
      </c>
      <c r="G41" s="4" t="n">
        <v>8</v>
      </c>
      <c r="H41" s="4" t="n">
        <v>77.586</v>
      </c>
      <c r="I41" s="4"/>
      <c r="J41" s="4" t="n">
        <v>6.997</v>
      </c>
      <c r="K41" s="4" t="s">
        <v>324</v>
      </c>
      <c r="L41" s="4" t="s">
        <v>127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s">
        <v>57</v>
      </c>
      <c r="D42" s="4"/>
      <c r="E42" s="4" t="s">
        <v>321</v>
      </c>
      <c r="F42" s="4" t="n">
        <v>65</v>
      </c>
      <c r="G42" s="4" t="n">
        <v>8</v>
      </c>
      <c r="H42" s="4" t="n">
        <v>76.572</v>
      </c>
      <c r="I42" s="4"/>
      <c r="J42" s="4" t="n">
        <v>7.107</v>
      </c>
      <c r="K42" s="4" t="s">
        <v>324</v>
      </c>
      <c r="L42" s="4" t="s">
        <v>127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s">
        <v>57</v>
      </c>
      <c r="D43" s="4"/>
      <c r="E43" s="4" t="s">
        <v>321</v>
      </c>
      <c r="F43" s="4" t="n">
        <v>65</v>
      </c>
      <c r="G43" s="4" t="n">
        <v>8</v>
      </c>
      <c r="H43" s="4" t="n">
        <v>76.826</v>
      </c>
      <c r="I43" s="4"/>
      <c r="J43" s="4" t="n">
        <v>7.305</v>
      </c>
      <c r="K43" s="4" t="s">
        <v>324</v>
      </c>
      <c r="L43" s="4" t="s">
        <v>127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s">
        <v>57</v>
      </c>
      <c r="D44" s="4"/>
      <c r="E44" s="4" t="s">
        <v>321</v>
      </c>
      <c r="F44" s="4" t="n">
        <v>65</v>
      </c>
      <c r="G44" s="4" t="n">
        <v>8</v>
      </c>
      <c r="H44" s="4" t="n">
        <v>78.093</v>
      </c>
      <c r="I44" s="4"/>
      <c r="J44" s="4" t="n">
        <v>7.446</v>
      </c>
      <c r="K44" s="4" t="s">
        <v>324</v>
      </c>
      <c r="L44" s="4" t="s">
        <v>127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s">
        <v>57</v>
      </c>
      <c r="D45" s="4"/>
      <c r="E45" s="4" t="s">
        <v>321</v>
      </c>
      <c r="F45" s="4" t="n">
        <v>65</v>
      </c>
      <c r="G45" s="4" t="n">
        <v>8</v>
      </c>
      <c r="H45" s="4" t="n">
        <v>97.363</v>
      </c>
      <c r="I45" s="4"/>
      <c r="J45" s="4" t="n">
        <v>6.977</v>
      </c>
      <c r="K45" s="4" t="s">
        <v>324</v>
      </c>
      <c r="L45" s="4" t="s">
        <v>127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s">
        <v>57</v>
      </c>
      <c r="D46" s="4"/>
      <c r="E46" s="4" t="s">
        <v>321</v>
      </c>
      <c r="F46" s="4" t="n">
        <v>65</v>
      </c>
      <c r="G46" s="4" t="n">
        <v>8</v>
      </c>
      <c r="H46" s="4" t="n">
        <v>89.757</v>
      </c>
      <c r="I46" s="4"/>
      <c r="J46" s="4" t="n">
        <v>7.06</v>
      </c>
      <c r="K46" s="4" t="s">
        <v>324</v>
      </c>
      <c r="L46" s="4" t="s">
        <v>127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s">
        <v>57</v>
      </c>
      <c r="D47" s="4"/>
      <c r="E47" s="4" t="s">
        <v>321</v>
      </c>
      <c r="F47" s="4" t="n">
        <v>65</v>
      </c>
      <c r="G47" s="4" t="n">
        <v>8</v>
      </c>
      <c r="H47" s="4" t="n">
        <v>89.757</v>
      </c>
      <c r="I47" s="4"/>
      <c r="J47" s="4" t="n">
        <v>7.096</v>
      </c>
      <c r="K47" s="4" t="s">
        <v>324</v>
      </c>
      <c r="L47" s="4" t="s">
        <v>127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s">
        <v>57</v>
      </c>
      <c r="D48" s="4"/>
      <c r="E48" s="4" t="s">
        <v>321</v>
      </c>
      <c r="F48" s="4" t="n">
        <v>65</v>
      </c>
      <c r="G48" s="4" t="n">
        <v>8</v>
      </c>
      <c r="H48" s="4" t="n">
        <v>89.503</v>
      </c>
      <c r="I48" s="4"/>
      <c r="J48" s="4" t="n">
        <v>7.138</v>
      </c>
      <c r="K48" s="4" t="s">
        <v>324</v>
      </c>
      <c r="L48" s="4" t="s">
        <v>127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s">
        <v>57</v>
      </c>
      <c r="D49" s="4"/>
      <c r="E49" s="4" t="s">
        <v>321</v>
      </c>
      <c r="F49" s="4" t="n">
        <v>65</v>
      </c>
      <c r="G49" s="4" t="n">
        <v>8</v>
      </c>
      <c r="H49" s="4" t="n">
        <v>90.01</v>
      </c>
      <c r="I49" s="4"/>
      <c r="J49" s="4" t="n">
        <v>7.196</v>
      </c>
      <c r="K49" s="4" t="s">
        <v>324</v>
      </c>
      <c r="L49" s="4" t="s">
        <v>127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s">
        <v>57</v>
      </c>
      <c r="D50" s="4"/>
      <c r="E50" s="4" t="s">
        <v>321</v>
      </c>
      <c r="F50" s="4" t="n">
        <v>65</v>
      </c>
      <c r="G50" s="4" t="n">
        <v>8</v>
      </c>
      <c r="H50" s="4" t="n">
        <v>90.264</v>
      </c>
      <c r="I50" s="4"/>
      <c r="J50" s="4" t="n">
        <v>7.305</v>
      </c>
      <c r="K50" s="4" t="s">
        <v>324</v>
      </c>
      <c r="L50" s="4" t="s">
        <v>127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s">
        <v>57</v>
      </c>
      <c r="D51" s="4"/>
      <c r="E51" s="4" t="s">
        <v>321</v>
      </c>
      <c r="F51" s="4" t="n">
        <v>65</v>
      </c>
      <c r="G51" s="4" t="n">
        <v>8</v>
      </c>
      <c r="H51" s="4" t="n">
        <v>89.757</v>
      </c>
      <c r="I51" s="4"/>
      <c r="J51" s="4" t="n">
        <v>7.383</v>
      </c>
      <c r="K51" s="4" t="s">
        <v>324</v>
      </c>
      <c r="L51" s="4" t="s">
        <v>127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s">
        <v>57</v>
      </c>
      <c r="D52" s="4"/>
      <c r="E52" s="4" t="s">
        <v>321</v>
      </c>
      <c r="F52" s="4" t="n">
        <v>65</v>
      </c>
      <c r="G52" s="4" t="n">
        <v>8</v>
      </c>
      <c r="H52" s="4" t="n">
        <v>98.377</v>
      </c>
      <c r="I52" s="4"/>
      <c r="J52" s="4" t="n">
        <v>7.201</v>
      </c>
      <c r="K52" s="4" t="s">
        <v>324</v>
      </c>
      <c r="L52" s="4" t="s">
        <v>127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s">
        <v>57</v>
      </c>
      <c r="D53" s="4"/>
      <c r="E53" s="4" t="s">
        <v>321</v>
      </c>
      <c r="F53" s="4" t="n">
        <v>65</v>
      </c>
      <c r="G53" s="4" t="n">
        <v>8</v>
      </c>
      <c r="H53" s="4" t="n">
        <v>101.166</v>
      </c>
      <c r="I53" s="4"/>
      <c r="J53" s="4" t="n">
        <v>7.133</v>
      </c>
      <c r="K53" s="4" t="s">
        <v>324</v>
      </c>
      <c r="L53" s="4" t="s">
        <v>127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s">
        <v>57</v>
      </c>
      <c r="D54" s="4"/>
      <c r="E54" s="4" t="s">
        <v>321</v>
      </c>
      <c r="F54" s="4" t="n">
        <v>65</v>
      </c>
      <c r="G54" s="4" t="n">
        <v>8</v>
      </c>
      <c r="H54" s="4" t="n">
        <v>99.899</v>
      </c>
      <c r="I54" s="4"/>
      <c r="J54" s="4" t="n">
        <v>7.342</v>
      </c>
      <c r="K54" s="4" t="s">
        <v>324</v>
      </c>
      <c r="L54" s="4" t="s">
        <v>127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s">
        <v>57</v>
      </c>
      <c r="D55" s="4"/>
      <c r="E55" s="4" t="s">
        <v>321</v>
      </c>
      <c r="F55" s="4" t="n">
        <v>65</v>
      </c>
      <c r="G55" s="4" t="n">
        <v>8</v>
      </c>
      <c r="H55" s="4" t="n">
        <v>98.631</v>
      </c>
      <c r="I55" s="4"/>
      <c r="J55" s="4" t="n">
        <v>7.383</v>
      </c>
      <c r="K55" s="4" t="s">
        <v>324</v>
      </c>
      <c r="L55" s="4" t="s">
        <v>127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s">
        <v>57</v>
      </c>
      <c r="D56" s="4"/>
      <c r="E56" s="4" t="s">
        <v>321</v>
      </c>
      <c r="F56" s="4" t="n">
        <v>65</v>
      </c>
      <c r="G56" s="4" t="n">
        <v>8</v>
      </c>
      <c r="H56" s="4" t="n">
        <v>98.377</v>
      </c>
      <c r="I56" s="4"/>
      <c r="J56" s="4" t="n">
        <v>7.519</v>
      </c>
      <c r="K56" s="4" t="s">
        <v>324</v>
      </c>
      <c r="L56" s="4" t="s">
        <v>127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s">
        <v>57</v>
      </c>
      <c r="D57" s="4"/>
      <c r="E57" s="4" t="s">
        <v>321</v>
      </c>
      <c r="F57" s="4" t="n">
        <v>65</v>
      </c>
      <c r="G57" s="4" t="n">
        <v>8</v>
      </c>
      <c r="H57" s="4" t="n">
        <v>100.406</v>
      </c>
      <c r="I57" s="4"/>
      <c r="J57" s="4" t="n">
        <v>7.754</v>
      </c>
      <c r="K57" s="4" t="s">
        <v>324</v>
      </c>
      <c r="L57" s="4" t="s">
        <v>127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s">
        <v>57</v>
      </c>
      <c r="D58" s="4"/>
      <c r="E58" s="4" t="s">
        <v>321</v>
      </c>
      <c r="F58" s="4" t="n">
        <v>65</v>
      </c>
      <c r="G58" s="4" t="n">
        <v>8</v>
      </c>
      <c r="H58" s="4" t="n">
        <v>109.787</v>
      </c>
      <c r="I58" s="4"/>
      <c r="J58" s="4" t="n">
        <v>7.279</v>
      </c>
      <c r="K58" s="4" t="s">
        <v>324</v>
      </c>
      <c r="L58" s="4" t="s">
        <v>127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s">
        <v>57</v>
      </c>
      <c r="D59" s="4"/>
      <c r="E59" s="4" t="s">
        <v>321</v>
      </c>
      <c r="F59" s="4" t="n">
        <v>65</v>
      </c>
      <c r="G59" s="4" t="n">
        <v>8</v>
      </c>
      <c r="H59" s="4" t="n">
        <v>109.787</v>
      </c>
      <c r="I59" s="4"/>
      <c r="J59" s="4" t="n">
        <v>7.347</v>
      </c>
      <c r="K59" s="4" t="s">
        <v>324</v>
      </c>
      <c r="L59" s="4" t="s">
        <v>127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s">
        <v>57</v>
      </c>
      <c r="D60" s="4"/>
      <c r="E60" s="4" t="s">
        <v>321</v>
      </c>
      <c r="F60" s="4" t="n">
        <v>65</v>
      </c>
      <c r="G60" s="4" t="n">
        <v>8</v>
      </c>
      <c r="H60" s="4" t="n">
        <v>109.533</v>
      </c>
      <c r="I60" s="4"/>
      <c r="J60" s="4" t="n">
        <v>7.498</v>
      </c>
      <c r="K60" s="4" t="s">
        <v>324</v>
      </c>
      <c r="L60" s="4" t="s">
        <v>127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s">
        <v>57</v>
      </c>
      <c r="D61" s="4"/>
      <c r="E61" s="4" t="s">
        <v>321</v>
      </c>
      <c r="F61" s="4" t="n">
        <v>65</v>
      </c>
      <c r="G61" s="4" t="n">
        <v>8</v>
      </c>
      <c r="H61" s="4" t="n">
        <v>109.533</v>
      </c>
      <c r="I61" s="4"/>
      <c r="J61" s="4" t="n">
        <v>7.529</v>
      </c>
      <c r="K61" s="4" t="s">
        <v>324</v>
      </c>
      <c r="L61" s="4" t="s">
        <v>127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s">
        <v>57</v>
      </c>
      <c r="D62" s="4"/>
      <c r="E62" s="4" t="s">
        <v>321</v>
      </c>
      <c r="F62" s="4" t="n">
        <v>65</v>
      </c>
      <c r="G62" s="4" t="n">
        <v>8</v>
      </c>
      <c r="H62" s="4" t="n">
        <v>109.787</v>
      </c>
      <c r="I62" s="4"/>
      <c r="J62" s="4" t="n">
        <v>7.649</v>
      </c>
      <c r="K62" s="4" t="s">
        <v>324</v>
      </c>
      <c r="L62" s="4" t="s">
        <v>127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s">
        <v>57</v>
      </c>
      <c r="D63" s="4"/>
      <c r="E63" s="4" t="s">
        <v>321</v>
      </c>
      <c r="F63" s="4" t="n">
        <v>65</v>
      </c>
      <c r="G63" s="4" t="n">
        <v>8</v>
      </c>
      <c r="H63" s="4" t="n">
        <v>110.041</v>
      </c>
      <c r="I63" s="4"/>
      <c r="J63" s="4" t="n">
        <v>7.733</v>
      </c>
      <c r="K63" s="4" t="s">
        <v>324</v>
      </c>
      <c r="L63" s="4" t="s">
        <v>127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s">
        <v>57</v>
      </c>
      <c r="D64" s="4"/>
      <c r="E64" s="4" t="s">
        <v>321</v>
      </c>
      <c r="F64" s="4" t="n">
        <v>65</v>
      </c>
      <c r="G64" s="4" t="n">
        <v>8</v>
      </c>
      <c r="H64" s="4" t="n">
        <v>119.422</v>
      </c>
      <c r="I64" s="4"/>
      <c r="J64" s="4" t="n">
        <v>7.295</v>
      </c>
      <c r="K64" s="4" t="s">
        <v>324</v>
      </c>
      <c r="L64" s="4" t="s">
        <v>127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s">
        <v>57</v>
      </c>
      <c r="D65" s="4"/>
      <c r="E65" s="4" t="s">
        <v>321</v>
      </c>
      <c r="F65" s="4" t="n">
        <v>65</v>
      </c>
      <c r="G65" s="4" t="n">
        <v>8</v>
      </c>
      <c r="H65" s="4" t="n">
        <v>124.239</v>
      </c>
      <c r="I65" s="4"/>
      <c r="J65" s="4" t="n">
        <v>7.493</v>
      </c>
      <c r="K65" s="4" t="s">
        <v>324</v>
      </c>
      <c r="L65" s="4" t="s">
        <v>127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s">
        <v>57</v>
      </c>
      <c r="D66" s="4"/>
      <c r="E66" s="4" t="s">
        <v>321</v>
      </c>
      <c r="F66" s="4" t="n">
        <v>65</v>
      </c>
      <c r="G66" s="4" t="n">
        <v>8</v>
      </c>
      <c r="H66" s="4" t="n">
        <v>121.45</v>
      </c>
      <c r="I66" s="4"/>
      <c r="J66" s="4" t="n">
        <v>7.503</v>
      </c>
      <c r="K66" s="4" t="s">
        <v>324</v>
      </c>
      <c r="L66" s="4" t="s">
        <v>127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s">
        <v>57</v>
      </c>
      <c r="D67" s="4"/>
      <c r="E67" s="4" t="s">
        <v>321</v>
      </c>
      <c r="F67" s="4" t="n">
        <v>65</v>
      </c>
      <c r="G67" s="4" t="n">
        <v>8</v>
      </c>
      <c r="H67" s="4" t="n">
        <v>120.436</v>
      </c>
      <c r="I67" s="4"/>
      <c r="J67" s="4" t="n">
        <v>7.54</v>
      </c>
      <c r="K67" s="4" t="s">
        <v>324</v>
      </c>
      <c r="L67" s="4" t="s">
        <v>127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s">
        <v>57</v>
      </c>
      <c r="D68" s="4"/>
      <c r="E68" s="4" t="s">
        <v>321</v>
      </c>
      <c r="F68" s="4" t="n">
        <v>65</v>
      </c>
      <c r="G68" s="4" t="n">
        <v>8</v>
      </c>
      <c r="H68" s="4" t="n">
        <v>120.943</v>
      </c>
      <c r="I68" s="4"/>
      <c r="J68" s="4" t="n">
        <v>7.675</v>
      </c>
      <c r="K68" s="4" t="s">
        <v>324</v>
      </c>
      <c r="L68" s="4" t="s">
        <v>127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s">
        <v>57</v>
      </c>
      <c r="D69" s="4"/>
      <c r="E69" s="4" t="s">
        <v>321</v>
      </c>
      <c r="F69" s="4" t="n">
        <v>65</v>
      </c>
      <c r="G69" s="4" t="n">
        <v>8</v>
      </c>
      <c r="H69" s="4" t="n">
        <v>120.943</v>
      </c>
      <c r="I69" s="4"/>
      <c r="J69" s="4" t="n">
        <v>7.78</v>
      </c>
      <c r="K69" s="4" t="s">
        <v>324</v>
      </c>
      <c r="L69" s="4" t="s">
        <v>127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s">
        <v>57</v>
      </c>
      <c r="D70" s="4"/>
      <c r="E70" s="4" t="s">
        <v>321</v>
      </c>
      <c r="F70" s="4" t="n">
        <v>65</v>
      </c>
      <c r="G70" s="4" t="n">
        <v>8</v>
      </c>
      <c r="H70" s="4" t="n">
        <v>123.479</v>
      </c>
      <c r="I70" s="4"/>
      <c r="J70" s="4" t="n">
        <v>8.108</v>
      </c>
      <c r="K70" s="4" t="s">
        <v>324</v>
      </c>
      <c r="L70" s="4" t="s">
        <v>127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s">
        <v>57</v>
      </c>
      <c r="D71" s="4"/>
      <c r="E71" s="4" t="s">
        <v>321</v>
      </c>
      <c r="F71" s="4" t="n">
        <v>65</v>
      </c>
      <c r="G71" s="4" t="n">
        <v>8</v>
      </c>
      <c r="H71" s="4" t="n">
        <v>130.071</v>
      </c>
      <c r="I71" s="4"/>
      <c r="J71" s="4" t="n">
        <v>8.129</v>
      </c>
      <c r="K71" s="4" t="s">
        <v>324</v>
      </c>
      <c r="L71" s="4" t="s">
        <v>127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s">
        <v>57</v>
      </c>
      <c r="D72" s="4"/>
      <c r="E72" s="4" t="s">
        <v>321</v>
      </c>
      <c r="F72" s="4" t="n">
        <v>65</v>
      </c>
      <c r="G72" s="4" t="n">
        <v>8</v>
      </c>
      <c r="H72" s="4" t="n">
        <v>130.325</v>
      </c>
      <c r="I72" s="4"/>
      <c r="J72" s="4" t="n">
        <v>7.55</v>
      </c>
      <c r="K72" s="4" t="s">
        <v>324</v>
      </c>
      <c r="L72" s="4" t="s">
        <v>127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s">
        <v>57</v>
      </c>
      <c r="D73" s="4"/>
      <c r="E73" s="4" t="s">
        <v>321</v>
      </c>
      <c r="F73" s="4" t="n">
        <v>65</v>
      </c>
      <c r="G73" s="4" t="n">
        <v>8</v>
      </c>
      <c r="H73" s="4" t="n">
        <v>130.071</v>
      </c>
      <c r="I73" s="4"/>
      <c r="J73" s="4" t="n">
        <v>7.634</v>
      </c>
      <c r="K73" s="4" t="s">
        <v>324</v>
      </c>
      <c r="L73" s="4" t="s">
        <v>127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s">
        <v>57</v>
      </c>
      <c r="D74" s="4"/>
      <c r="E74" s="4" t="s">
        <v>321</v>
      </c>
      <c r="F74" s="4" t="n">
        <v>65</v>
      </c>
      <c r="G74" s="4" t="n">
        <v>8</v>
      </c>
      <c r="H74" s="4" t="n">
        <v>130.071</v>
      </c>
      <c r="I74" s="4"/>
      <c r="J74" s="4" t="n">
        <v>7.675</v>
      </c>
      <c r="K74" s="4" t="s">
        <v>324</v>
      </c>
      <c r="L74" s="4" t="s">
        <v>127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s">
        <v>57</v>
      </c>
      <c r="D75" s="4"/>
      <c r="E75" s="4" t="s">
        <v>321</v>
      </c>
      <c r="F75" s="4" t="n">
        <v>65</v>
      </c>
      <c r="G75" s="4" t="n">
        <v>8</v>
      </c>
      <c r="H75" s="4" t="n">
        <v>130.071</v>
      </c>
      <c r="I75" s="4"/>
      <c r="J75" s="4" t="n">
        <v>7.801</v>
      </c>
      <c r="K75" s="4" t="s">
        <v>324</v>
      </c>
      <c r="L75" s="4" t="s">
        <v>127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s">
        <v>57</v>
      </c>
      <c r="D76" s="4"/>
      <c r="E76" s="4" t="s">
        <v>321</v>
      </c>
      <c r="F76" s="4" t="n">
        <v>65</v>
      </c>
      <c r="G76" s="4" t="n">
        <v>8</v>
      </c>
      <c r="H76" s="4" t="n">
        <v>130.325</v>
      </c>
      <c r="I76" s="4"/>
      <c r="J76" s="4" t="n">
        <v>7.847</v>
      </c>
      <c r="K76" s="4" t="s">
        <v>324</v>
      </c>
      <c r="L76" s="4" t="s">
        <v>127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s">
        <v>57</v>
      </c>
      <c r="D77" s="4"/>
      <c r="E77" s="4" t="s">
        <v>321</v>
      </c>
      <c r="F77" s="4" t="n">
        <v>65</v>
      </c>
      <c r="G77" s="4" t="n">
        <v>8</v>
      </c>
      <c r="H77" s="4" t="n">
        <v>141.481</v>
      </c>
      <c r="I77" s="4"/>
      <c r="J77" s="4" t="n">
        <v>7.602</v>
      </c>
      <c r="K77" s="4" t="s">
        <v>324</v>
      </c>
      <c r="L77" s="4" t="s">
        <v>127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s">
        <v>57</v>
      </c>
      <c r="D78" s="4"/>
      <c r="E78" s="4" t="s">
        <v>321</v>
      </c>
      <c r="F78" s="4" t="n">
        <v>65</v>
      </c>
      <c r="G78" s="4" t="n">
        <v>8</v>
      </c>
      <c r="H78" s="4" t="n">
        <v>142.748</v>
      </c>
      <c r="I78" s="4"/>
      <c r="J78" s="4" t="n">
        <v>7.686</v>
      </c>
      <c r="K78" s="4" t="s">
        <v>324</v>
      </c>
      <c r="L78" s="4" t="s">
        <v>127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s">
        <v>57</v>
      </c>
      <c r="D79" s="4"/>
      <c r="E79" s="4" t="s">
        <v>321</v>
      </c>
      <c r="F79" s="4" t="n">
        <v>65</v>
      </c>
      <c r="G79" s="4" t="n">
        <v>8</v>
      </c>
      <c r="H79" s="4" t="n">
        <v>143.002</v>
      </c>
      <c r="I79" s="4"/>
      <c r="J79" s="4" t="n">
        <v>7.754</v>
      </c>
      <c r="K79" s="4" t="s">
        <v>324</v>
      </c>
      <c r="L79" s="4" t="s">
        <v>127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s">
        <v>57</v>
      </c>
      <c r="D80" s="4"/>
      <c r="E80" s="4" t="s">
        <v>321</v>
      </c>
      <c r="F80" s="4" t="n">
        <v>65</v>
      </c>
      <c r="G80" s="4" t="n">
        <v>8</v>
      </c>
      <c r="H80" s="4" t="n">
        <v>144.016</v>
      </c>
      <c r="I80" s="4"/>
      <c r="J80" s="4" t="n">
        <v>7.874</v>
      </c>
      <c r="K80" s="4" t="s">
        <v>324</v>
      </c>
      <c r="L80" s="4" t="s">
        <v>127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s">
        <v>57</v>
      </c>
      <c r="D81" s="4"/>
      <c r="E81" s="4" t="s">
        <v>321</v>
      </c>
      <c r="F81" s="4" t="n">
        <v>65</v>
      </c>
      <c r="G81" s="4" t="n">
        <v>8</v>
      </c>
      <c r="H81" s="4" t="n">
        <v>147.312</v>
      </c>
      <c r="I81" s="4"/>
      <c r="J81" s="4" t="n">
        <v>7.853</v>
      </c>
      <c r="K81" s="4" t="s">
        <v>324</v>
      </c>
      <c r="L81" s="4" t="s">
        <v>127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s">
        <v>57</v>
      </c>
      <c r="D82" s="4"/>
      <c r="E82" s="4" t="s">
        <v>321</v>
      </c>
      <c r="F82" s="4" t="n">
        <v>65</v>
      </c>
      <c r="G82" s="4" t="n">
        <v>8</v>
      </c>
      <c r="H82" s="4" t="n">
        <v>150.101</v>
      </c>
      <c r="I82" s="4"/>
      <c r="J82" s="4" t="n">
        <v>8.03</v>
      </c>
      <c r="K82" s="4" t="s">
        <v>324</v>
      </c>
      <c r="L82" s="4" t="s">
        <v>127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s">
        <v>57</v>
      </c>
      <c r="D83" s="4"/>
      <c r="E83" s="4" t="s">
        <v>321</v>
      </c>
      <c r="F83" s="4" t="n">
        <v>65</v>
      </c>
      <c r="G83" s="4" t="n">
        <v>8</v>
      </c>
      <c r="H83" s="4" t="n">
        <v>142.748</v>
      </c>
      <c r="I83" s="4"/>
      <c r="J83" s="4" t="n">
        <v>8.04</v>
      </c>
      <c r="K83" s="4" t="s">
        <v>324</v>
      </c>
      <c r="L83" s="4" t="s">
        <v>127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s">
        <v>57</v>
      </c>
      <c r="D84" s="4"/>
      <c r="E84" s="4" t="s">
        <v>321</v>
      </c>
      <c r="F84" s="4" t="n">
        <v>65</v>
      </c>
      <c r="G84" s="4" t="n">
        <v>8</v>
      </c>
      <c r="H84" s="4" t="n">
        <v>145.284</v>
      </c>
      <c r="I84" s="4"/>
      <c r="J84" s="4" t="n">
        <v>8.197</v>
      </c>
      <c r="K84" s="4" t="s">
        <v>324</v>
      </c>
      <c r="L84" s="4" t="s">
        <v>127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s">
        <v>57</v>
      </c>
      <c r="D85" s="4"/>
      <c r="E85" s="4" t="s">
        <v>321</v>
      </c>
      <c r="F85" s="4" t="n">
        <v>65</v>
      </c>
      <c r="G85" s="4" t="n">
        <v>8</v>
      </c>
      <c r="H85" s="4" t="n">
        <v>149.848</v>
      </c>
      <c r="I85" s="4"/>
      <c r="J85" s="4" t="n">
        <v>7.832</v>
      </c>
      <c r="K85" s="4" t="s">
        <v>324</v>
      </c>
      <c r="L85" s="4" t="s">
        <v>127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s">
        <v>57</v>
      </c>
      <c r="D86" s="4"/>
      <c r="E86" s="4" t="s">
        <v>321</v>
      </c>
      <c r="F86" s="4" t="n">
        <v>65</v>
      </c>
      <c r="G86" s="4" t="n">
        <v>8</v>
      </c>
      <c r="H86" s="4" t="n">
        <v>149.848</v>
      </c>
      <c r="I86" s="4"/>
      <c r="J86" s="4" t="n">
        <v>7.754</v>
      </c>
      <c r="K86" s="4" t="s">
        <v>324</v>
      </c>
      <c r="L86" s="4" t="s">
        <v>127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s">
        <v>57</v>
      </c>
      <c r="D87" s="4"/>
      <c r="E87" s="4" t="s">
        <v>321</v>
      </c>
      <c r="F87" s="4" t="n">
        <v>65</v>
      </c>
      <c r="G87" s="4" t="n">
        <v>8</v>
      </c>
      <c r="H87" s="4" t="n">
        <v>150.101</v>
      </c>
      <c r="I87" s="4"/>
      <c r="J87" s="4" t="n">
        <v>7.696</v>
      </c>
      <c r="K87" s="4" t="s">
        <v>324</v>
      </c>
      <c r="L87" s="4" t="s">
        <v>127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s">
        <v>57</v>
      </c>
      <c r="D88" s="4"/>
      <c r="E88" s="4" t="s">
        <v>321</v>
      </c>
      <c r="F88" s="4" t="n">
        <v>65</v>
      </c>
      <c r="G88" s="4" t="n">
        <v>8</v>
      </c>
      <c r="H88" s="4" t="n">
        <v>149.848</v>
      </c>
      <c r="I88" s="4"/>
      <c r="J88" s="4" t="n">
        <v>7.634</v>
      </c>
      <c r="K88" s="4" t="s">
        <v>324</v>
      </c>
      <c r="L88" s="4" t="s">
        <v>127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s">
        <v>57</v>
      </c>
      <c r="D89" s="4"/>
      <c r="E89" s="4" t="s">
        <v>321</v>
      </c>
      <c r="F89" s="4" t="n">
        <v>65</v>
      </c>
      <c r="G89" s="4" t="n">
        <v>8</v>
      </c>
      <c r="H89" s="4" t="n">
        <v>163.286</v>
      </c>
      <c r="I89" s="4"/>
      <c r="J89" s="4" t="n">
        <v>7.597</v>
      </c>
      <c r="K89" s="4" t="s">
        <v>324</v>
      </c>
      <c r="L89" s="4" t="s">
        <v>127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s">
        <v>57</v>
      </c>
      <c r="D90" s="4"/>
      <c r="E90" s="4" t="s">
        <v>321</v>
      </c>
      <c r="F90" s="4" t="n">
        <v>65</v>
      </c>
      <c r="G90" s="4" t="n">
        <v>8</v>
      </c>
      <c r="H90" s="4" t="n">
        <v>170.132</v>
      </c>
      <c r="I90" s="4"/>
      <c r="J90" s="4" t="n">
        <v>7.717</v>
      </c>
      <c r="K90" s="4" t="s">
        <v>324</v>
      </c>
      <c r="L90" s="4" t="s">
        <v>127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s">
        <v>57</v>
      </c>
      <c r="D91" s="4"/>
      <c r="E91" s="4" t="s">
        <v>321</v>
      </c>
      <c r="F91" s="4" t="n">
        <v>65</v>
      </c>
      <c r="G91" s="4" t="n">
        <v>8</v>
      </c>
      <c r="H91" s="4" t="n">
        <v>170.132</v>
      </c>
      <c r="I91" s="4"/>
      <c r="J91" s="4" t="n">
        <v>7.816</v>
      </c>
      <c r="K91" s="4" t="s">
        <v>324</v>
      </c>
      <c r="L91" s="4" t="s">
        <v>127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s">
        <v>57</v>
      </c>
      <c r="D92" s="4"/>
      <c r="E92" s="4" t="s">
        <v>321</v>
      </c>
      <c r="F92" s="4" t="n">
        <v>65</v>
      </c>
      <c r="G92" s="4" t="n">
        <v>8</v>
      </c>
      <c r="H92" s="4" t="n">
        <v>169.878</v>
      </c>
      <c r="I92" s="4"/>
      <c r="J92" s="4" t="n">
        <v>7.915</v>
      </c>
      <c r="K92" s="4" t="s">
        <v>324</v>
      </c>
      <c r="L92" s="4" t="s">
        <v>127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s">
        <v>57</v>
      </c>
      <c r="D93" s="4"/>
      <c r="E93" s="4" t="s">
        <v>321</v>
      </c>
      <c r="F93" s="4" t="n">
        <v>65</v>
      </c>
      <c r="G93" s="4" t="n">
        <v>8</v>
      </c>
      <c r="H93" s="4" t="n">
        <v>169.625</v>
      </c>
      <c r="I93" s="4"/>
      <c r="J93" s="4" t="n">
        <v>7.993</v>
      </c>
      <c r="K93" s="4" t="s">
        <v>324</v>
      </c>
      <c r="L93" s="4" t="s">
        <v>127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s">
        <v>57</v>
      </c>
      <c r="D94" s="4"/>
      <c r="E94" s="4" t="s">
        <v>321</v>
      </c>
      <c r="F94" s="4" t="n">
        <v>65</v>
      </c>
      <c r="G94" s="4" t="n">
        <v>8</v>
      </c>
      <c r="H94" s="4" t="n">
        <v>164.807</v>
      </c>
      <c r="I94" s="4"/>
      <c r="J94" s="4" t="n">
        <v>7.879</v>
      </c>
      <c r="K94" s="4" t="s">
        <v>324</v>
      </c>
      <c r="L94" s="4" t="s">
        <v>127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s">
        <v>57</v>
      </c>
      <c r="D95" s="4"/>
      <c r="E95" s="4" t="s">
        <v>321</v>
      </c>
      <c r="F95" s="4" t="n">
        <v>65</v>
      </c>
      <c r="G95" s="4" t="n">
        <v>8</v>
      </c>
      <c r="H95" s="4" t="n">
        <v>165.314</v>
      </c>
      <c r="I95" s="4"/>
      <c r="J95" s="4" t="n">
        <v>7.926</v>
      </c>
      <c r="K95" s="4" t="s">
        <v>324</v>
      </c>
      <c r="L95" s="4" t="s">
        <v>127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s">
        <v>57</v>
      </c>
      <c r="D96" s="4"/>
      <c r="E96" s="4" t="s">
        <v>321</v>
      </c>
      <c r="F96" s="4" t="n">
        <v>65</v>
      </c>
      <c r="G96" s="4" t="n">
        <v>8</v>
      </c>
      <c r="H96" s="4" t="n">
        <v>166.836</v>
      </c>
      <c r="I96" s="4"/>
      <c r="J96" s="4" t="n">
        <v>7.978</v>
      </c>
      <c r="K96" s="4" t="s">
        <v>324</v>
      </c>
      <c r="L96" s="4" t="s">
        <v>127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s">
        <v>57</v>
      </c>
      <c r="D97" s="4"/>
      <c r="E97" s="4" t="s">
        <v>321</v>
      </c>
      <c r="F97" s="4" t="n">
        <v>65</v>
      </c>
      <c r="G97" s="4" t="n">
        <v>8</v>
      </c>
      <c r="H97" s="4" t="n">
        <v>164.807</v>
      </c>
      <c r="I97" s="4"/>
      <c r="J97" s="4" t="n">
        <v>8.035</v>
      </c>
      <c r="K97" s="4" t="s">
        <v>324</v>
      </c>
      <c r="L97" s="4" t="s">
        <v>127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s">
        <v>57</v>
      </c>
      <c r="D98" s="4"/>
      <c r="E98" s="4" t="s">
        <v>321</v>
      </c>
      <c r="F98" s="4" t="n">
        <v>65</v>
      </c>
      <c r="G98" s="4" t="n">
        <v>8</v>
      </c>
      <c r="H98" s="4" t="n">
        <v>164.807</v>
      </c>
      <c r="I98" s="4"/>
      <c r="J98" s="4" t="n">
        <v>8.087</v>
      </c>
      <c r="K98" s="4" t="s">
        <v>324</v>
      </c>
      <c r="L98" s="4" t="s">
        <v>127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s">
        <v>57</v>
      </c>
      <c r="D99" s="4"/>
      <c r="E99" s="4" t="s">
        <v>321</v>
      </c>
      <c r="F99" s="4" t="n">
        <v>65</v>
      </c>
      <c r="G99" s="4" t="n">
        <v>8</v>
      </c>
      <c r="H99" s="4" t="n">
        <v>167.85</v>
      </c>
      <c r="I99" s="4"/>
      <c r="J99" s="4" t="n">
        <v>8.244</v>
      </c>
      <c r="K99" s="4" t="s">
        <v>324</v>
      </c>
      <c r="L99" s="4" t="s">
        <v>127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s">
        <v>57</v>
      </c>
      <c r="D100" s="4"/>
      <c r="E100" s="4" t="s">
        <v>321</v>
      </c>
      <c r="F100" s="4" t="n">
        <v>65</v>
      </c>
      <c r="G100" s="4" t="n">
        <v>8</v>
      </c>
      <c r="H100" s="4" t="n">
        <v>186.613</v>
      </c>
      <c r="I100" s="4"/>
      <c r="J100" s="4" t="n">
        <v>8.145</v>
      </c>
      <c r="K100" s="4" t="s">
        <v>324</v>
      </c>
      <c r="L100" s="4" t="s">
        <v>127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s">
        <v>57</v>
      </c>
      <c r="D101" s="4"/>
      <c r="E101" s="4" t="s">
        <v>321</v>
      </c>
      <c r="F101" s="4" t="n">
        <v>65</v>
      </c>
      <c r="G101" s="4" t="n">
        <v>8</v>
      </c>
      <c r="H101" s="4" t="n">
        <v>186.613</v>
      </c>
      <c r="I101" s="4"/>
      <c r="J101" s="4" t="n">
        <v>8.098</v>
      </c>
      <c r="K101" s="4" t="s">
        <v>324</v>
      </c>
      <c r="L101" s="4" t="s">
        <v>127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s">
        <v>57</v>
      </c>
      <c r="D102" s="4"/>
      <c r="E102" s="4" t="s">
        <v>321</v>
      </c>
      <c r="F102" s="4" t="n">
        <v>65</v>
      </c>
      <c r="G102" s="4" t="n">
        <v>8</v>
      </c>
      <c r="H102" s="4" t="n">
        <v>186.613</v>
      </c>
      <c r="I102" s="4"/>
      <c r="J102" s="4" t="n">
        <v>8.056</v>
      </c>
      <c r="K102" s="4" t="s">
        <v>324</v>
      </c>
      <c r="L102" s="4" t="s">
        <v>127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s">
        <v>57</v>
      </c>
      <c r="D103" s="4"/>
      <c r="E103" s="4" t="s">
        <v>321</v>
      </c>
      <c r="F103" s="4" t="n">
        <v>65</v>
      </c>
      <c r="G103" s="4" t="n">
        <v>8</v>
      </c>
      <c r="H103" s="4" t="n">
        <v>189.655</v>
      </c>
      <c r="I103" s="4"/>
      <c r="J103" s="4" t="n">
        <v>7.894</v>
      </c>
      <c r="K103" s="4" t="s">
        <v>324</v>
      </c>
      <c r="L103" s="4" t="s">
        <v>127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s">
        <v>57</v>
      </c>
      <c r="D104" s="4"/>
      <c r="E104" s="4" t="s">
        <v>321</v>
      </c>
      <c r="F104" s="4" t="n">
        <v>65</v>
      </c>
      <c r="G104" s="4" t="n">
        <v>8</v>
      </c>
      <c r="H104" s="4" t="n">
        <v>191.937</v>
      </c>
      <c r="I104" s="4"/>
      <c r="J104" s="4" t="n">
        <v>8.072</v>
      </c>
      <c r="K104" s="4" t="s">
        <v>324</v>
      </c>
      <c r="L104" s="4" t="s">
        <v>127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s">
        <v>57</v>
      </c>
      <c r="D105" s="4"/>
      <c r="E105" s="4" t="s">
        <v>321</v>
      </c>
      <c r="F105" s="4" t="n">
        <v>65</v>
      </c>
      <c r="G105" s="4" t="n">
        <v>8</v>
      </c>
      <c r="H105" s="4" t="n">
        <v>190.162</v>
      </c>
      <c r="I105" s="4"/>
      <c r="J105" s="4" t="n">
        <v>8.218</v>
      </c>
      <c r="K105" s="4" t="s">
        <v>324</v>
      </c>
      <c r="L105" s="4" t="s">
        <v>127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s">
        <v>57</v>
      </c>
      <c r="D106" s="4"/>
      <c r="E106" s="4" t="s">
        <v>321</v>
      </c>
      <c r="F106" s="4" t="n">
        <v>65</v>
      </c>
      <c r="G106" s="4" t="n">
        <v>8</v>
      </c>
      <c r="H106" s="4" t="n">
        <v>209.432</v>
      </c>
      <c r="I106" s="4"/>
      <c r="J106" s="4" t="n">
        <v>8.025</v>
      </c>
      <c r="K106" s="4" t="s">
        <v>324</v>
      </c>
      <c r="L106" s="4" t="s">
        <v>127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s">
        <v>57</v>
      </c>
      <c r="D107" s="4"/>
      <c r="E107" s="4" t="s">
        <v>321</v>
      </c>
      <c r="F107" s="4" t="n">
        <v>65</v>
      </c>
      <c r="G107" s="4" t="n">
        <v>8</v>
      </c>
      <c r="H107" s="4" t="n">
        <v>214.757</v>
      </c>
      <c r="I107" s="4"/>
      <c r="J107" s="4" t="n">
        <v>7.988</v>
      </c>
      <c r="K107" s="4" t="s">
        <v>324</v>
      </c>
      <c r="L107" s="4" t="s">
        <v>127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s">
        <v>57</v>
      </c>
      <c r="D108" s="4"/>
      <c r="E108" s="4" t="s">
        <v>321</v>
      </c>
      <c r="F108" s="4" t="n">
        <v>65</v>
      </c>
      <c r="G108" s="4" t="n">
        <v>8</v>
      </c>
      <c r="H108" s="4" t="n">
        <v>209.178</v>
      </c>
      <c r="I108" s="4"/>
      <c r="J108" s="4" t="n">
        <v>8.166</v>
      </c>
      <c r="K108" s="4" t="s">
        <v>324</v>
      </c>
      <c r="L108" s="4" t="s">
        <v>127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s">
        <v>57</v>
      </c>
      <c r="D109" s="4"/>
      <c r="E109" s="4" t="s">
        <v>321</v>
      </c>
      <c r="F109" s="4" t="n">
        <v>65</v>
      </c>
      <c r="G109" s="4" t="n">
        <v>8</v>
      </c>
      <c r="H109" s="4" t="n">
        <v>212.982</v>
      </c>
      <c r="I109" s="4"/>
      <c r="J109" s="4" t="n">
        <v>8.218</v>
      </c>
      <c r="K109" s="4" t="s">
        <v>324</v>
      </c>
      <c r="L109" s="4" t="s">
        <v>127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s">
        <v>57</v>
      </c>
      <c r="D110" s="4"/>
      <c r="E110" s="4" t="s">
        <v>321</v>
      </c>
      <c r="F110" s="4" t="n">
        <v>65</v>
      </c>
      <c r="G110" s="4" t="n">
        <v>12.5</v>
      </c>
      <c r="H110" s="4" t="n">
        <v>29.457</v>
      </c>
      <c r="I110" s="4"/>
      <c r="J110" s="4" t="n">
        <v>5.962</v>
      </c>
      <c r="K110" s="4" t="s">
        <v>324</v>
      </c>
      <c r="L110" s="4" t="s">
        <v>127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s">
        <v>57</v>
      </c>
      <c r="D111" s="4"/>
      <c r="E111" s="4" t="s">
        <v>321</v>
      </c>
      <c r="F111" s="4" t="n">
        <v>65</v>
      </c>
      <c r="G111" s="4" t="n">
        <v>12.5</v>
      </c>
      <c r="H111" s="4" t="n">
        <v>29.457</v>
      </c>
      <c r="I111" s="4"/>
      <c r="J111" s="4" t="n">
        <v>6.308</v>
      </c>
      <c r="K111" s="4" t="s">
        <v>324</v>
      </c>
      <c r="L111" s="4" t="s">
        <v>127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s">
        <v>57</v>
      </c>
      <c r="D112" s="4"/>
      <c r="E112" s="4" t="s">
        <v>321</v>
      </c>
      <c r="F112" s="4" t="n">
        <v>65</v>
      </c>
      <c r="G112" s="4" t="n">
        <v>12.5</v>
      </c>
      <c r="H112" s="4" t="n">
        <v>29.457</v>
      </c>
      <c r="I112" s="4"/>
      <c r="J112" s="4" t="n">
        <v>6.337</v>
      </c>
      <c r="K112" s="4" t="s">
        <v>324</v>
      </c>
      <c r="L112" s="4" t="s">
        <v>127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s">
        <v>57</v>
      </c>
      <c r="D113" s="4"/>
      <c r="E113" s="4" t="s">
        <v>321</v>
      </c>
      <c r="F113" s="4" t="n">
        <v>65</v>
      </c>
      <c r="G113" s="4" t="n">
        <v>12.5</v>
      </c>
      <c r="H113" s="4" t="n">
        <v>29.201</v>
      </c>
      <c r="I113" s="4"/>
      <c r="J113" s="4" t="n">
        <v>6.375</v>
      </c>
      <c r="K113" s="4" t="s">
        <v>324</v>
      </c>
      <c r="L113" s="4" t="s">
        <v>127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s">
        <v>57</v>
      </c>
      <c r="D114" s="4"/>
      <c r="E114" s="4" t="s">
        <v>321</v>
      </c>
      <c r="F114" s="4" t="n">
        <v>65</v>
      </c>
      <c r="G114" s="4" t="n">
        <v>12.5</v>
      </c>
      <c r="H114" s="4" t="n">
        <v>33.811</v>
      </c>
      <c r="I114" s="4"/>
      <c r="J114" s="4" t="n">
        <v>6.37</v>
      </c>
      <c r="K114" s="4" t="s">
        <v>324</v>
      </c>
      <c r="L114" s="4" t="s">
        <v>127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s">
        <v>57</v>
      </c>
      <c r="D115" s="4"/>
      <c r="E115" s="4" t="s">
        <v>321</v>
      </c>
      <c r="F115" s="4" t="n">
        <v>65</v>
      </c>
      <c r="G115" s="4" t="n">
        <v>12.5</v>
      </c>
      <c r="H115" s="4" t="n">
        <v>33.043</v>
      </c>
      <c r="I115" s="4"/>
      <c r="J115" s="4" t="n">
        <v>6.505</v>
      </c>
      <c r="K115" s="4" t="s">
        <v>324</v>
      </c>
      <c r="L115" s="4" t="s">
        <v>127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s">
        <v>57</v>
      </c>
      <c r="D116" s="4"/>
      <c r="E116" s="4" t="s">
        <v>321</v>
      </c>
      <c r="F116" s="4" t="n">
        <v>65</v>
      </c>
      <c r="G116" s="4" t="n">
        <v>12.5</v>
      </c>
      <c r="H116" s="4" t="n">
        <v>28.689</v>
      </c>
      <c r="I116" s="4"/>
      <c r="J116" s="4" t="n">
        <v>6.572</v>
      </c>
      <c r="K116" s="4" t="s">
        <v>324</v>
      </c>
      <c r="L116" s="4" t="s">
        <v>127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s">
        <v>57</v>
      </c>
      <c r="D117" s="4"/>
      <c r="E117" s="4" t="s">
        <v>321</v>
      </c>
      <c r="F117" s="4" t="n">
        <v>65</v>
      </c>
      <c r="G117" s="4" t="n">
        <v>12.5</v>
      </c>
      <c r="H117" s="4" t="n">
        <v>33.299</v>
      </c>
      <c r="I117" s="4"/>
      <c r="J117" s="4" t="n">
        <v>6.639</v>
      </c>
      <c r="K117" s="4" t="s">
        <v>324</v>
      </c>
      <c r="L117" s="4" t="s">
        <v>127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s">
        <v>57</v>
      </c>
      <c r="D118" s="4"/>
      <c r="E118" s="4" t="s">
        <v>321</v>
      </c>
      <c r="F118" s="4" t="n">
        <v>65</v>
      </c>
      <c r="G118" s="4" t="n">
        <v>12.5</v>
      </c>
      <c r="H118" s="4" t="n">
        <v>33.299</v>
      </c>
      <c r="I118" s="4"/>
      <c r="J118" s="4" t="n">
        <v>6.716</v>
      </c>
      <c r="K118" s="4" t="s">
        <v>324</v>
      </c>
      <c r="L118" s="4" t="s">
        <v>127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s">
        <v>57</v>
      </c>
      <c r="D119" s="4"/>
      <c r="E119" s="4" t="s">
        <v>321</v>
      </c>
      <c r="F119" s="4" t="n">
        <v>65</v>
      </c>
      <c r="G119" s="4" t="n">
        <v>12.5</v>
      </c>
      <c r="H119" s="4" t="n">
        <v>33.299</v>
      </c>
      <c r="I119" s="4"/>
      <c r="J119" s="4" t="n">
        <v>6.76</v>
      </c>
      <c r="K119" s="4" t="s">
        <v>324</v>
      </c>
      <c r="L119" s="4" t="s">
        <v>127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s">
        <v>57</v>
      </c>
      <c r="D120" s="4"/>
      <c r="E120" s="4" t="s">
        <v>321</v>
      </c>
      <c r="F120" s="4" t="n">
        <v>65</v>
      </c>
      <c r="G120" s="4" t="n">
        <v>12.5</v>
      </c>
      <c r="H120" s="4" t="n">
        <v>29.457</v>
      </c>
      <c r="I120" s="4"/>
      <c r="J120" s="4" t="n">
        <v>6.774</v>
      </c>
      <c r="K120" s="4" t="s">
        <v>324</v>
      </c>
      <c r="L120" s="4" t="s">
        <v>127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s">
        <v>57</v>
      </c>
      <c r="D121" s="4"/>
      <c r="E121" s="4" t="s">
        <v>321</v>
      </c>
      <c r="F121" s="4" t="n">
        <v>65</v>
      </c>
      <c r="G121" s="4" t="n">
        <v>12.5</v>
      </c>
      <c r="H121" s="4" t="n">
        <v>49.949</v>
      </c>
      <c r="I121" s="4"/>
      <c r="J121" s="4" t="n">
        <v>6.481</v>
      </c>
      <c r="K121" s="4" t="s">
        <v>324</v>
      </c>
      <c r="L121" s="4" t="s">
        <v>127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s">
        <v>57</v>
      </c>
      <c r="D122" s="4"/>
      <c r="E122" s="4" t="s">
        <v>321</v>
      </c>
      <c r="F122" s="4" t="n">
        <v>65</v>
      </c>
      <c r="G122" s="4" t="n">
        <v>12.5</v>
      </c>
      <c r="H122" s="4" t="n">
        <v>49.949</v>
      </c>
      <c r="I122" s="4"/>
      <c r="J122" s="4" t="n">
        <v>6.534</v>
      </c>
      <c r="K122" s="4" t="s">
        <v>324</v>
      </c>
      <c r="L122" s="4" t="s">
        <v>127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s">
        <v>57</v>
      </c>
      <c r="D123" s="4"/>
      <c r="E123" s="4" t="s">
        <v>321</v>
      </c>
      <c r="F123" s="4" t="n">
        <v>65</v>
      </c>
      <c r="G123" s="4" t="n">
        <v>12.5</v>
      </c>
      <c r="H123" s="4" t="n">
        <v>49.693</v>
      </c>
      <c r="I123" s="4"/>
      <c r="J123" s="4" t="n">
        <v>6.606</v>
      </c>
      <c r="K123" s="4" t="s">
        <v>324</v>
      </c>
      <c r="L123" s="4" t="s">
        <v>127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s">
        <v>57</v>
      </c>
      <c r="D124" s="4"/>
      <c r="E124" s="4" t="s">
        <v>321</v>
      </c>
      <c r="F124" s="4" t="n">
        <v>65</v>
      </c>
      <c r="G124" s="4" t="n">
        <v>12.5</v>
      </c>
      <c r="H124" s="4" t="n">
        <v>49.949</v>
      </c>
      <c r="I124" s="4"/>
      <c r="J124" s="4" t="n">
        <v>6.692</v>
      </c>
      <c r="K124" s="4" t="s">
        <v>324</v>
      </c>
      <c r="L124" s="4" t="s">
        <v>127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s">
        <v>57</v>
      </c>
      <c r="D125" s="4"/>
      <c r="E125" s="4" t="s">
        <v>321</v>
      </c>
      <c r="F125" s="4" t="n">
        <v>65</v>
      </c>
      <c r="G125" s="4" t="n">
        <v>12.5</v>
      </c>
      <c r="H125" s="4" t="n">
        <v>49.949</v>
      </c>
      <c r="I125" s="4"/>
      <c r="J125" s="4" t="n">
        <v>6.755</v>
      </c>
      <c r="K125" s="4" t="s">
        <v>324</v>
      </c>
      <c r="L125" s="4" t="s">
        <v>127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s">
        <v>57</v>
      </c>
      <c r="D126" s="4"/>
      <c r="E126" s="4" t="s">
        <v>321</v>
      </c>
      <c r="F126" s="4" t="n">
        <v>65</v>
      </c>
      <c r="G126" s="4" t="n">
        <v>12.5</v>
      </c>
      <c r="H126" s="4" t="n">
        <v>55.328</v>
      </c>
      <c r="I126" s="4"/>
      <c r="J126" s="4" t="n">
        <v>6.697</v>
      </c>
      <c r="K126" s="4" t="s">
        <v>324</v>
      </c>
      <c r="L126" s="4" t="s">
        <v>127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s">
        <v>57</v>
      </c>
      <c r="D127" s="4"/>
      <c r="E127" s="4" t="s">
        <v>321</v>
      </c>
      <c r="F127" s="4" t="n">
        <v>65</v>
      </c>
      <c r="G127" s="4" t="n">
        <v>12.5</v>
      </c>
      <c r="H127" s="4" t="n">
        <v>55.328</v>
      </c>
      <c r="I127" s="4"/>
      <c r="J127" s="4" t="n">
        <v>6.75</v>
      </c>
      <c r="K127" s="4" t="s">
        <v>324</v>
      </c>
      <c r="L127" s="4" t="s">
        <v>127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s">
        <v>57</v>
      </c>
      <c r="D128" s="4"/>
      <c r="E128" s="4" t="s">
        <v>321</v>
      </c>
      <c r="F128" s="4" t="n">
        <v>65</v>
      </c>
      <c r="G128" s="4" t="n">
        <v>12.5</v>
      </c>
      <c r="H128" s="4" t="n">
        <v>54.047</v>
      </c>
      <c r="I128" s="4"/>
      <c r="J128" s="4" t="n">
        <v>6.827</v>
      </c>
      <c r="K128" s="4" t="s">
        <v>324</v>
      </c>
      <c r="L128" s="4" t="s">
        <v>127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s">
        <v>57</v>
      </c>
      <c r="D129" s="4"/>
      <c r="E129" s="4" t="s">
        <v>321</v>
      </c>
      <c r="F129" s="4" t="n">
        <v>65</v>
      </c>
      <c r="G129" s="4" t="n">
        <v>12.5</v>
      </c>
      <c r="H129" s="4" t="n">
        <v>55.584</v>
      </c>
      <c r="I129" s="4"/>
      <c r="J129" s="4" t="n">
        <v>6.846</v>
      </c>
      <c r="K129" s="4" t="s">
        <v>324</v>
      </c>
      <c r="L129" s="4" t="s">
        <v>127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s">
        <v>57</v>
      </c>
      <c r="D130" s="4"/>
      <c r="E130" s="4" t="s">
        <v>321</v>
      </c>
      <c r="F130" s="4" t="n">
        <v>65</v>
      </c>
      <c r="G130" s="4" t="n">
        <v>12.5</v>
      </c>
      <c r="H130" s="4" t="n">
        <v>55.584</v>
      </c>
      <c r="I130" s="4"/>
      <c r="J130" s="4" t="n">
        <v>6.909</v>
      </c>
      <c r="K130" s="4" t="s">
        <v>324</v>
      </c>
      <c r="L130" s="4" t="s">
        <v>127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s">
        <v>57</v>
      </c>
      <c r="D131" s="4"/>
      <c r="E131" s="4" t="s">
        <v>321</v>
      </c>
      <c r="F131" s="4" t="n">
        <v>65</v>
      </c>
      <c r="G131" s="4" t="n">
        <v>12.5</v>
      </c>
      <c r="H131" s="4" t="n">
        <v>55.072</v>
      </c>
      <c r="I131" s="4"/>
      <c r="J131" s="4" t="n">
        <v>7.01</v>
      </c>
      <c r="K131" s="4" t="s">
        <v>324</v>
      </c>
      <c r="L131" s="4" t="s">
        <v>127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s">
        <v>57</v>
      </c>
      <c r="D132" s="4"/>
      <c r="E132" s="4" t="s">
        <v>321</v>
      </c>
      <c r="F132" s="4" t="n">
        <v>65</v>
      </c>
      <c r="G132" s="4" t="n">
        <v>12.5</v>
      </c>
      <c r="H132" s="4" t="n">
        <v>69.416</v>
      </c>
      <c r="I132" s="4"/>
      <c r="J132" s="4" t="n">
        <v>6.774</v>
      </c>
      <c r="K132" s="4" t="s">
        <v>324</v>
      </c>
      <c r="L132" s="4" t="s">
        <v>127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s">
        <v>57</v>
      </c>
      <c r="D133" s="4"/>
      <c r="E133" s="4" t="s">
        <v>321</v>
      </c>
      <c r="F133" s="4" t="n">
        <v>65</v>
      </c>
      <c r="G133" s="4" t="n">
        <v>12.5</v>
      </c>
      <c r="H133" s="4" t="n">
        <v>69.416</v>
      </c>
      <c r="I133" s="4"/>
      <c r="J133" s="4" t="n">
        <v>6.817</v>
      </c>
      <c r="K133" s="4" t="s">
        <v>324</v>
      </c>
      <c r="L133" s="4" t="s">
        <v>127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s">
        <v>57</v>
      </c>
      <c r="D134" s="4"/>
      <c r="E134" s="4" t="s">
        <v>321</v>
      </c>
      <c r="F134" s="4" t="n">
        <v>65</v>
      </c>
      <c r="G134" s="4" t="n">
        <v>12.5</v>
      </c>
      <c r="H134" s="4" t="n">
        <v>69.672</v>
      </c>
      <c r="I134" s="4"/>
      <c r="J134" s="4" t="n">
        <v>6.942</v>
      </c>
      <c r="K134" s="4" t="s">
        <v>324</v>
      </c>
      <c r="L134" s="4" t="s">
        <v>127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s">
        <v>57</v>
      </c>
      <c r="D135" s="4"/>
      <c r="E135" s="4" t="s">
        <v>321</v>
      </c>
      <c r="F135" s="4" t="n">
        <v>65</v>
      </c>
      <c r="G135" s="4" t="n">
        <v>12.5</v>
      </c>
      <c r="H135" s="4" t="n">
        <v>69.672</v>
      </c>
      <c r="I135" s="4"/>
      <c r="J135" s="4" t="n">
        <v>6.981</v>
      </c>
      <c r="K135" s="4" t="s">
        <v>324</v>
      </c>
      <c r="L135" s="4" t="s">
        <v>127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s">
        <v>57</v>
      </c>
      <c r="D136" s="4"/>
      <c r="E136" s="4" t="s">
        <v>321</v>
      </c>
      <c r="F136" s="4" t="n">
        <v>65</v>
      </c>
      <c r="G136" s="4" t="n">
        <v>12.5</v>
      </c>
      <c r="H136" s="4" t="n">
        <v>77.613</v>
      </c>
      <c r="I136" s="4"/>
      <c r="J136" s="4" t="n">
        <v>6.976</v>
      </c>
      <c r="K136" s="4" t="s">
        <v>324</v>
      </c>
      <c r="L136" s="4" t="s">
        <v>127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s">
        <v>57</v>
      </c>
      <c r="D137" s="4"/>
      <c r="E137" s="4" t="s">
        <v>321</v>
      </c>
      <c r="F137" s="4" t="n">
        <v>65</v>
      </c>
      <c r="G137" s="4" t="n">
        <v>12.5</v>
      </c>
      <c r="H137" s="4" t="n">
        <v>76.588</v>
      </c>
      <c r="I137" s="4"/>
      <c r="J137" s="4" t="n">
        <v>7.043</v>
      </c>
      <c r="K137" s="4" t="s">
        <v>324</v>
      </c>
      <c r="L137" s="4" t="s">
        <v>127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s">
        <v>57</v>
      </c>
      <c r="D138" s="4"/>
      <c r="E138" s="4" t="s">
        <v>321</v>
      </c>
      <c r="F138" s="4" t="n">
        <v>65</v>
      </c>
      <c r="G138" s="4" t="n">
        <v>12.5</v>
      </c>
      <c r="H138" s="4" t="n">
        <v>78.637</v>
      </c>
      <c r="I138" s="4"/>
      <c r="J138" s="4" t="n">
        <v>7.159</v>
      </c>
      <c r="K138" s="4" t="s">
        <v>324</v>
      </c>
      <c r="L138" s="4" t="s">
        <v>127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s">
        <v>57</v>
      </c>
      <c r="D139" s="4"/>
      <c r="E139" s="4" t="s">
        <v>321</v>
      </c>
      <c r="F139" s="4" t="n">
        <v>65</v>
      </c>
      <c r="G139" s="4" t="n">
        <v>12.5</v>
      </c>
      <c r="H139" s="4" t="n">
        <v>77.1</v>
      </c>
      <c r="I139" s="4"/>
      <c r="J139" s="4" t="n">
        <v>7.231</v>
      </c>
      <c r="K139" s="4" t="s">
        <v>324</v>
      </c>
      <c r="L139" s="4" t="s">
        <v>127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s">
        <v>57</v>
      </c>
      <c r="D140" s="4"/>
      <c r="E140" s="4" t="s">
        <v>321</v>
      </c>
      <c r="F140" s="4" t="n">
        <v>65</v>
      </c>
      <c r="G140" s="4" t="n">
        <v>12.5</v>
      </c>
      <c r="H140" s="4" t="n">
        <v>77.1</v>
      </c>
      <c r="I140" s="4"/>
      <c r="J140" s="4" t="n">
        <v>7.26</v>
      </c>
      <c r="K140" s="4" t="s">
        <v>324</v>
      </c>
      <c r="L140" s="4" t="s">
        <v>127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s">
        <v>57</v>
      </c>
      <c r="D141" s="4"/>
      <c r="E141" s="4" t="s">
        <v>321</v>
      </c>
      <c r="F141" s="4" t="n">
        <v>65</v>
      </c>
      <c r="G141" s="4" t="n">
        <v>12.5</v>
      </c>
      <c r="H141" s="4" t="n">
        <v>77.1</v>
      </c>
      <c r="I141" s="4"/>
      <c r="J141" s="4" t="n">
        <v>7.303</v>
      </c>
      <c r="K141" s="4" t="s">
        <v>324</v>
      </c>
      <c r="L141" s="4" t="s">
        <v>127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s">
        <v>57</v>
      </c>
      <c r="D142" s="4"/>
      <c r="E142" s="4" t="s">
        <v>321</v>
      </c>
      <c r="F142" s="4" t="n">
        <v>65</v>
      </c>
      <c r="G142" s="4" t="n">
        <v>12.5</v>
      </c>
      <c r="H142" s="4" t="n">
        <v>77.1</v>
      </c>
      <c r="I142" s="4"/>
      <c r="J142" s="4" t="n">
        <v>7.375</v>
      </c>
      <c r="K142" s="4" t="s">
        <v>324</v>
      </c>
      <c r="L142" s="4" t="s">
        <v>127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s">
        <v>57</v>
      </c>
      <c r="D143" s="4"/>
      <c r="E143" s="4" t="s">
        <v>321</v>
      </c>
      <c r="F143" s="4" t="n">
        <v>65</v>
      </c>
      <c r="G143" s="4" t="n">
        <v>12.5</v>
      </c>
      <c r="H143" s="4" t="n">
        <v>89.652</v>
      </c>
      <c r="I143" s="4"/>
      <c r="J143" s="4" t="n">
        <v>7.058</v>
      </c>
      <c r="K143" s="4" t="s">
        <v>324</v>
      </c>
      <c r="L143" s="4" t="s">
        <v>127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s">
        <v>57</v>
      </c>
      <c r="D144" s="4"/>
      <c r="E144" s="4" t="s">
        <v>321</v>
      </c>
      <c r="F144" s="4" t="n">
        <v>65</v>
      </c>
      <c r="G144" s="4" t="n">
        <v>12.5</v>
      </c>
      <c r="H144" s="4" t="n">
        <v>89.908</v>
      </c>
      <c r="I144" s="4"/>
      <c r="J144" s="4" t="n">
        <v>7.111</v>
      </c>
      <c r="K144" s="4" t="s">
        <v>324</v>
      </c>
      <c r="L144" s="4" t="s">
        <v>127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s">
        <v>57</v>
      </c>
      <c r="D145" s="4"/>
      <c r="E145" s="4" t="s">
        <v>321</v>
      </c>
      <c r="F145" s="4" t="n">
        <v>65</v>
      </c>
      <c r="G145" s="4" t="n">
        <v>12.5</v>
      </c>
      <c r="H145" s="4" t="n">
        <v>89.908</v>
      </c>
      <c r="I145" s="4"/>
      <c r="J145" s="4" t="n">
        <v>7.159</v>
      </c>
      <c r="K145" s="4" t="s">
        <v>324</v>
      </c>
      <c r="L145" s="4" t="s">
        <v>127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s">
        <v>57</v>
      </c>
      <c r="D146" s="4"/>
      <c r="E146" s="4" t="s">
        <v>321</v>
      </c>
      <c r="F146" s="4" t="n">
        <v>65</v>
      </c>
      <c r="G146" s="4" t="n">
        <v>12.5</v>
      </c>
      <c r="H146" s="4" t="n">
        <v>89.908</v>
      </c>
      <c r="I146" s="4"/>
      <c r="J146" s="4" t="n">
        <v>7.202</v>
      </c>
      <c r="K146" s="4" t="s">
        <v>324</v>
      </c>
      <c r="L146" s="4" t="s">
        <v>127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s">
        <v>57</v>
      </c>
      <c r="D147" s="4"/>
      <c r="E147" s="4" t="s">
        <v>321</v>
      </c>
      <c r="F147" s="4" t="n">
        <v>65</v>
      </c>
      <c r="G147" s="4" t="n">
        <v>12.5</v>
      </c>
      <c r="H147" s="4" t="n">
        <v>89.395</v>
      </c>
      <c r="I147" s="4"/>
      <c r="J147" s="4" t="n">
        <v>7.288</v>
      </c>
      <c r="K147" s="4" t="s">
        <v>324</v>
      </c>
      <c r="L147" s="4" t="s">
        <v>127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s">
        <v>57</v>
      </c>
      <c r="D148" s="4"/>
      <c r="E148" s="4" t="s">
        <v>321</v>
      </c>
      <c r="F148" s="4" t="n">
        <v>65</v>
      </c>
      <c r="G148" s="4" t="n">
        <v>12.5</v>
      </c>
      <c r="H148" s="4" t="n">
        <v>89.395</v>
      </c>
      <c r="I148" s="4"/>
      <c r="J148" s="4" t="n">
        <v>7.351</v>
      </c>
      <c r="K148" s="4" t="s">
        <v>324</v>
      </c>
      <c r="L148" s="4" t="s">
        <v>127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s">
        <v>57</v>
      </c>
      <c r="D149" s="4"/>
      <c r="E149" s="4" t="s">
        <v>321</v>
      </c>
      <c r="F149" s="4" t="n">
        <v>65</v>
      </c>
      <c r="G149" s="4" t="n">
        <v>12.5</v>
      </c>
      <c r="H149" s="4" t="n">
        <v>99.898</v>
      </c>
      <c r="I149" s="4"/>
      <c r="J149" s="4" t="n">
        <v>7.322</v>
      </c>
      <c r="K149" s="4" t="s">
        <v>324</v>
      </c>
      <c r="L149" s="4" t="s">
        <v>127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s">
        <v>57</v>
      </c>
      <c r="D150" s="4"/>
      <c r="E150" s="4" t="s">
        <v>321</v>
      </c>
      <c r="F150" s="4" t="n">
        <v>65</v>
      </c>
      <c r="G150" s="4" t="n">
        <v>12.5</v>
      </c>
      <c r="H150" s="4" t="n">
        <v>99.898</v>
      </c>
      <c r="I150" s="4"/>
      <c r="J150" s="4" t="n">
        <v>7.389</v>
      </c>
      <c r="K150" s="4" t="s">
        <v>324</v>
      </c>
      <c r="L150" s="4" t="s">
        <v>127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s">
        <v>57</v>
      </c>
      <c r="D151" s="4"/>
      <c r="E151" s="4" t="s">
        <v>321</v>
      </c>
      <c r="F151" s="4" t="n">
        <v>65</v>
      </c>
      <c r="G151" s="4" t="n">
        <v>12.5</v>
      </c>
      <c r="H151" s="4" t="n">
        <v>97.848</v>
      </c>
      <c r="I151" s="4"/>
      <c r="J151" s="4" t="n">
        <v>7.447</v>
      </c>
      <c r="K151" s="4" t="s">
        <v>324</v>
      </c>
      <c r="L151" s="4" t="s">
        <v>127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s">
        <v>57</v>
      </c>
      <c r="D152" s="4"/>
      <c r="E152" s="4" t="s">
        <v>321</v>
      </c>
      <c r="F152" s="4" t="n">
        <v>65</v>
      </c>
      <c r="G152" s="4" t="n">
        <v>12.5</v>
      </c>
      <c r="H152" s="4" t="n">
        <v>101.434</v>
      </c>
      <c r="I152" s="4"/>
      <c r="J152" s="4" t="n">
        <v>7.471</v>
      </c>
      <c r="K152" s="4" t="s">
        <v>324</v>
      </c>
      <c r="L152" s="4" t="s">
        <v>127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s">
        <v>57</v>
      </c>
      <c r="D153" s="4"/>
      <c r="E153" s="4" t="s">
        <v>321</v>
      </c>
      <c r="F153" s="4" t="n">
        <v>65</v>
      </c>
      <c r="G153" s="4" t="n">
        <v>12.5</v>
      </c>
      <c r="H153" s="4" t="n">
        <v>99.385</v>
      </c>
      <c r="I153" s="4"/>
      <c r="J153" s="4" t="n">
        <v>7.548</v>
      </c>
      <c r="K153" s="4" t="s">
        <v>324</v>
      </c>
      <c r="L153" s="4" t="s">
        <v>127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s">
        <v>57</v>
      </c>
      <c r="D154" s="4"/>
      <c r="E154" s="4" t="s">
        <v>321</v>
      </c>
      <c r="F154" s="4" t="n">
        <v>65</v>
      </c>
      <c r="G154" s="4" t="n">
        <v>12.5</v>
      </c>
      <c r="H154" s="4" t="n">
        <v>109.631</v>
      </c>
      <c r="I154" s="4"/>
      <c r="J154" s="4" t="n">
        <v>7.462</v>
      </c>
      <c r="K154" s="4" t="s">
        <v>324</v>
      </c>
      <c r="L154" s="4" t="s">
        <v>127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s">
        <v>57</v>
      </c>
      <c r="D155" s="4"/>
      <c r="E155" s="4" t="s">
        <v>321</v>
      </c>
      <c r="F155" s="4" t="n">
        <v>65</v>
      </c>
      <c r="G155" s="4" t="n">
        <v>12.5</v>
      </c>
      <c r="H155" s="4" t="n">
        <v>109.375</v>
      </c>
      <c r="I155" s="4"/>
      <c r="J155" s="4" t="n">
        <v>7.51</v>
      </c>
      <c r="K155" s="4" t="s">
        <v>324</v>
      </c>
      <c r="L155" s="4" t="s">
        <v>127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s">
        <v>57</v>
      </c>
      <c r="D156" s="4"/>
      <c r="E156" s="4" t="s">
        <v>321</v>
      </c>
      <c r="F156" s="4" t="n">
        <v>65</v>
      </c>
      <c r="G156" s="4" t="n">
        <v>12.5</v>
      </c>
      <c r="H156" s="4" t="n">
        <v>109.119</v>
      </c>
      <c r="I156" s="4"/>
      <c r="J156" s="4" t="n">
        <v>7.582</v>
      </c>
      <c r="K156" s="4" t="s">
        <v>324</v>
      </c>
      <c r="L156" s="4" t="s">
        <v>127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s">
        <v>57</v>
      </c>
      <c r="D157" s="4"/>
      <c r="E157" s="4" t="s">
        <v>321</v>
      </c>
      <c r="F157" s="4" t="n">
        <v>65</v>
      </c>
      <c r="G157" s="4" t="n">
        <v>12.5</v>
      </c>
      <c r="H157" s="4" t="n">
        <v>108.607</v>
      </c>
      <c r="I157" s="4"/>
      <c r="J157" s="4" t="n">
        <v>7.644</v>
      </c>
      <c r="K157" s="4" t="s">
        <v>324</v>
      </c>
      <c r="L157" s="4" t="s">
        <v>127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s">
        <v>57</v>
      </c>
      <c r="D158" s="4"/>
      <c r="E158" s="4" t="s">
        <v>321</v>
      </c>
      <c r="F158" s="4" t="n">
        <v>65</v>
      </c>
      <c r="G158" s="4" t="n">
        <v>12.5</v>
      </c>
      <c r="H158" s="4" t="n">
        <v>119.877</v>
      </c>
      <c r="I158" s="4"/>
      <c r="J158" s="4" t="n">
        <v>7.793</v>
      </c>
      <c r="K158" s="4" t="s">
        <v>324</v>
      </c>
      <c r="L158" s="4" t="s">
        <v>127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s">
        <v>57</v>
      </c>
      <c r="D159" s="4"/>
      <c r="E159" s="4" t="s">
        <v>321</v>
      </c>
      <c r="F159" s="4" t="n">
        <v>65</v>
      </c>
      <c r="G159" s="4" t="n">
        <v>12.5</v>
      </c>
      <c r="H159" s="4" t="n">
        <v>122.951</v>
      </c>
      <c r="I159" s="4"/>
      <c r="J159" s="4" t="n">
        <v>7.798</v>
      </c>
      <c r="K159" s="4" t="s">
        <v>324</v>
      </c>
      <c r="L159" s="4" t="s">
        <v>127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s">
        <v>57</v>
      </c>
      <c r="D160" s="4"/>
      <c r="E160" s="4" t="s">
        <v>321</v>
      </c>
      <c r="F160" s="4" t="n">
        <v>65</v>
      </c>
      <c r="G160" s="4" t="n">
        <v>12.5</v>
      </c>
      <c r="H160" s="4" t="n">
        <v>121.414</v>
      </c>
      <c r="I160" s="4"/>
      <c r="J160" s="4" t="n">
        <v>7.875</v>
      </c>
      <c r="K160" s="4" t="s">
        <v>324</v>
      </c>
      <c r="L160" s="4" t="s">
        <v>127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s">
        <v>57</v>
      </c>
      <c r="D161" s="4"/>
      <c r="E161" s="4" t="s">
        <v>321</v>
      </c>
      <c r="F161" s="4" t="n">
        <v>65</v>
      </c>
      <c r="G161" s="4" t="n">
        <v>12.5</v>
      </c>
      <c r="H161" s="4" t="n">
        <v>121.414</v>
      </c>
      <c r="I161" s="4"/>
      <c r="J161" s="4" t="n">
        <v>7.913</v>
      </c>
      <c r="K161" s="4" t="s">
        <v>324</v>
      </c>
      <c r="L161" s="4" t="s">
        <v>127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s">
        <v>57</v>
      </c>
      <c r="D162" s="4"/>
      <c r="E162" s="4" t="s">
        <v>321</v>
      </c>
      <c r="F162" s="4" t="n">
        <v>65</v>
      </c>
      <c r="G162" s="4" t="n">
        <v>12.5</v>
      </c>
      <c r="H162" s="4" t="n">
        <v>121.414</v>
      </c>
      <c r="I162" s="4"/>
      <c r="J162" s="4" t="n">
        <v>7.957</v>
      </c>
      <c r="K162" s="4" t="s">
        <v>324</v>
      </c>
      <c r="L162" s="4" t="s">
        <v>127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s">
        <v>57</v>
      </c>
      <c r="D163" s="4"/>
      <c r="E163" s="4" t="s">
        <v>321</v>
      </c>
      <c r="F163" s="4" t="n">
        <v>65</v>
      </c>
      <c r="G163" s="4" t="n">
        <v>12.5</v>
      </c>
      <c r="H163" s="4" t="n">
        <v>123.719</v>
      </c>
      <c r="I163" s="4"/>
      <c r="J163" s="4" t="n">
        <v>8.014</v>
      </c>
      <c r="K163" s="4" t="s">
        <v>324</v>
      </c>
      <c r="L163" s="4" t="s">
        <v>127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s">
        <v>57</v>
      </c>
      <c r="D164" s="4"/>
      <c r="E164" s="4" t="s">
        <v>321</v>
      </c>
      <c r="F164" s="4" t="n">
        <v>65</v>
      </c>
      <c r="G164" s="4" t="n">
        <v>12.5</v>
      </c>
      <c r="H164" s="4" t="n">
        <v>129.867</v>
      </c>
      <c r="I164" s="4"/>
      <c r="J164" s="4" t="n">
        <v>7.986</v>
      </c>
      <c r="K164" s="4" t="s">
        <v>324</v>
      </c>
      <c r="L164" s="4" t="s">
        <v>127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s">
        <v>57</v>
      </c>
      <c r="D165" s="4"/>
      <c r="E165" s="4" t="s">
        <v>321</v>
      </c>
      <c r="F165" s="4" t="n">
        <v>65</v>
      </c>
      <c r="G165" s="4" t="n">
        <v>12.5</v>
      </c>
      <c r="H165" s="4" t="n">
        <v>130.123</v>
      </c>
      <c r="I165" s="4"/>
      <c r="J165" s="4" t="n">
        <v>7.928</v>
      </c>
      <c r="K165" s="4" t="s">
        <v>324</v>
      </c>
      <c r="L165" s="4" t="s">
        <v>127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s">
        <v>57</v>
      </c>
      <c r="D166" s="4"/>
      <c r="E166" s="4" t="s">
        <v>321</v>
      </c>
      <c r="F166" s="4" t="n">
        <v>65</v>
      </c>
      <c r="G166" s="4" t="n">
        <v>12.5</v>
      </c>
      <c r="H166" s="4" t="n">
        <v>130.891</v>
      </c>
      <c r="I166" s="4"/>
      <c r="J166" s="4" t="n">
        <v>7.841</v>
      </c>
      <c r="K166" s="4" t="s">
        <v>324</v>
      </c>
      <c r="L166" s="4" t="s">
        <v>127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s">
        <v>57</v>
      </c>
      <c r="D167" s="4"/>
      <c r="E167" s="4" t="s">
        <v>321</v>
      </c>
      <c r="F167" s="4" t="n">
        <v>65</v>
      </c>
      <c r="G167" s="4" t="n">
        <v>12.5</v>
      </c>
      <c r="H167" s="4" t="n">
        <v>130.123</v>
      </c>
      <c r="I167" s="4"/>
      <c r="J167" s="4" t="n">
        <v>7.803</v>
      </c>
      <c r="K167" s="4" t="s">
        <v>324</v>
      </c>
      <c r="L167" s="4" t="s">
        <v>127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s">
        <v>57</v>
      </c>
      <c r="D168" s="4"/>
      <c r="E168" s="4" t="s">
        <v>321</v>
      </c>
      <c r="F168" s="4" t="n">
        <v>65</v>
      </c>
      <c r="G168" s="4" t="n">
        <v>12.5</v>
      </c>
      <c r="H168" s="4" t="n">
        <v>129.611</v>
      </c>
      <c r="I168" s="4"/>
      <c r="J168" s="4" t="n">
        <v>7.764</v>
      </c>
      <c r="K168" s="4" t="s">
        <v>324</v>
      </c>
      <c r="L168" s="4" t="s">
        <v>127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s">
        <v>57</v>
      </c>
      <c r="D169" s="4"/>
      <c r="E169" s="4" t="s">
        <v>321</v>
      </c>
      <c r="F169" s="4" t="n">
        <v>65</v>
      </c>
      <c r="G169" s="4" t="n">
        <v>12.5</v>
      </c>
      <c r="H169" s="4" t="n">
        <v>143.955</v>
      </c>
      <c r="I169" s="4"/>
      <c r="J169" s="4" t="n">
        <v>7.913</v>
      </c>
      <c r="K169" s="4" t="s">
        <v>324</v>
      </c>
      <c r="L169" s="4" t="s">
        <v>127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s">
        <v>57</v>
      </c>
      <c r="D170" s="4"/>
      <c r="E170" s="4" t="s">
        <v>321</v>
      </c>
      <c r="F170" s="4" t="n">
        <v>65</v>
      </c>
      <c r="G170" s="4" t="n">
        <v>12.5</v>
      </c>
      <c r="H170" s="4" t="n">
        <v>143.955</v>
      </c>
      <c r="I170" s="4"/>
      <c r="J170" s="4" t="n">
        <v>7.971</v>
      </c>
      <c r="K170" s="4" t="s">
        <v>324</v>
      </c>
      <c r="L170" s="4" t="s">
        <v>127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s">
        <v>57</v>
      </c>
      <c r="D171" s="4"/>
      <c r="E171" s="4" t="s">
        <v>321</v>
      </c>
      <c r="F171" s="4" t="n">
        <v>65</v>
      </c>
      <c r="G171" s="4" t="n">
        <v>12.5</v>
      </c>
      <c r="H171" s="4" t="n">
        <v>143.955</v>
      </c>
      <c r="I171" s="4"/>
      <c r="J171" s="4" t="n">
        <v>8.019</v>
      </c>
      <c r="K171" s="4" t="s">
        <v>324</v>
      </c>
      <c r="L171" s="4" t="s">
        <v>127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s">
        <v>57</v>
      </c>
      <c r="D172" s="4"/>
      <c r="E172" s="4" t="s">
        <v>321</v>
      </c>
      <c r="F172" s="4" t="n">
        <v>65</v>
      </c>
      <c r="G172" s="4" t="n">
        <v>12.5</v>
      </c>
      <c r="H172" s="4" t="n">
        <v>141.65</v>
      </c>
      <c r="I172" s="4"/>
      <c r="J172" s="4" t="n">
        <v>7.952</v>
      </c>
      <c r="K172" s="4" t="s">
        <v>324</v>
      </c>
      <c r="L172" s="4" t="s">
        <v>127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s">
        <v>57</v>
      </c>
      <c r="D173" s="4"/>
      <c r="E173" s="4" t="s">
        <v>321</v>
      </c>
      <c r="F173" s="4" t="n">
        <v>65</v>
      </c>
      <c r="G173" s="4" t="n">
        <v>12.5</v>
      </c>
      <c r="H173" s="4" t="n">
        <v>143.955</v>
      </c>
      <c r="I173" s="4"/>
      <c r="J173" s="4" t="n">
        <v>8.111</v>
      </c>
      <c r="K173" s="4" t="s">
        <v>324</v>
      </c>
      <c r="L173" s="4" t="s">
        <v>127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s">
        <v>57</v>
      </c>
      <c r="D174" s="4"/>
      <c r="E174" s="4" t="s">
        <v>321</v>
      </c>
      <c r="F174" s="4" t="n">
        <v>65</v>
      </c>
      <c r="G174" s="4" t="n">
        <v>12.5</v>
      </c>
      <c r="H174" s="4" t="n">
        <v>144.211</v>
      </c>
      <c r="I174" s="4"/>
      <c r="J174" s="4" t="n">
        <v>7.769</v>
      </c>
      <c r="K174" s="4" t="s">
        <v>324</v>
      </c>
      <c r="L174" s="4" t="s">
        <v>127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s">
        <v>57</v>
      </c>
      <c r="D175" s="4"/>
      <c r="E175" s="4" t="s">
        <v>321</v>
      </c>
      <c r="F175" s="4" t="n">
        <v>65</v>
      </c>
      <c r="G175" s="4" t="n">
        <v>12.5</v>
      </c>
      <c r="H175" s="4" t="n">
        <v>146.773</v>
      </c>
      <c r="I175" s="4"/>
      <c r="J175" s="4" t="n">
        <v>8.236</v>
      </c>
      <c r="K175" s="4" t="s">
        <v>324</v>
      </c>
      <c r="L175" s="4" t="s">
        <v>127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s">
        <v>57</v>
      </c>
      <c r="D176" s="4"/>
      <c r="E176" s="4" t="s">
        <v>321</v>
      </c>
      <c r="F176" s="4" t="n">
        <v>65</v>
      </c>
      <c r="G176" s="4" t="n">
        <v>12.5</v>
      </c>
      <c r="H176" s="4" t="n">
        <v>149.846</v>
      </c>
      <c r="I176" s="4"/>
      <c r="J176" s="4" t="n">
        <v>8.154</v>
      </c>
      <c r="K176" s="4" t="s">
        <v>324</v>
      </c>
      <c r="L176" s="4" t="s">
        <v>127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s">
        <v>57</v>
      </c>
      <c r="D177" s="4"/>
      <c r="E177" s="4" t="s">
        <v>321</v>
      </c>
      <c r="F177" s="4" t="n">
        <v>65</v>
      </c>
      <c r="G177" s="4" t="n">
        <v>12.5</v>
      </c>
      <c r="H177" s="4" t="n">
        <v>149.59</v>
      </c>
      <c r="I177" s="4"/>
      <c r="J177" s="4" t="n">
        <v>8.062</v>
      </c>
      <c r="K177" s="4" t="s">
        <v>324</v>
      </c>
      <c r="L177" s="4" t="s">
        <v>127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s">
        <v>57</v>
      </c>
      <c r="D178" s="4"/>
      <c r="E178" s="4" t="s">
        <v>321</v>
      </c>
      <c r="F178" s="4" t="n">
        <v>65</v>
      </c>
      <c r="G178" s="4" t="n">
        <v>12.5</v>
      </c>
      <c r="H178" s="4" t="n">
        <v>149.334</v>
      </c>
      <c r="I178" s="4"/>
      <c r="J178" s="4" t="n">
        <v>8.005</v>
      </c>
      <c r="K178" s="4" t="s">
        <v>324</v>
      </c>
      <c r="L178" s="4" t="s">
        <v>127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s">
        <v>57</v>
      </c>
      <c r="D179" s="4"/>
      <c r="E179" s="4" t="s">
        <v>321</v>
      </c>
      <c r="F179" s="4" t="n">
        <v>65</v>
      </c>
      <c r="G179" s="4" t="n">
        <v>12.5</v>
      </c>
      <c r="H179" s="4" t="n">
        <v>150.102</v>
      </c>
      <c r="I179" s="4"/>
      <c r="J179" s="4" t="n">
        <v>7.918</v>
      </c>
      <c r="K179" s="4" t="s">
        <v>324</v>
      </c>
      <c r="L179" s="4" t="s">
        <v>127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s">
        <v>57</v>
      </c>
      <c r="D180" s="4"/>
      <c r="E180" s="4" t="s">
        <v>321</v>
      </c>
      <c r="F180" s="4" t="n">
        <v>65</v>
      </c>
      <c r="G180" s="4" t="n">
        <v>12.5</v>
      </c>
      <c r="H180" s="4" t="n">
        <v>150.102</v>
      </c>
      <c r="I180" s="4"/>
      <c r="J180" s="4" t="n">
        <v>7.865</v>
      </c>
      <c r="K180" s="4" t="s">
        <v>324</v>
      </c>
      <c r="L180" s="4" t="s">
        <v>127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s">
        <v>57</v>
      </c>
      <c r="D181" s="4"/>
      <c r="E181" s="4" t="s">
        <v>321</v>
      </c>
      <c r="F181" s="4" t="n">
        <v>65</v>
      </c>
      <c r="G181" s="4" t="n">
        <v>12.5</v>
      </c>
      <c r="H181" s="4" t="n">
        <v>150.102</v>
      </c>
      <c r="I181" s="4"/>
      <c r="J181" s="4" t="n">
        <v>7.808</v>
      </c>
      <c r="K181" s="4" t="s">
        <v>324</v>
      </c>
      <c r="L181" s="4" t="s">
        <v>127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s">
        <v>57</v>
      </c>
      <c r="D182" s="4"/>
      <c r="E182" s="4" t="s">
        <v>321</v>
      </c>
      <c r="F182" s="4" t="n">
        <v>65</v>
      </c>
      <c r="G182" s="4" t="n">
        <v>12.5</v>
      </c>
      <c r="H182" s="4" t="n">
        <v>169.57</v>
      </c>
      <c r="I182" s="4"/>
      <c r="J182" s="4" t="n">
        <v>7.822</v>
      </c>
      <c r="K182" s="4" t="s">
        <v>324</v>
      </c>
      <c r="L182" s="4" t="s">
        <v>127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s">
        <v>57</v>
      </c>
      <c r="D183" s="4"/>
      <c r="E183" s="4" t="s">
        <v>321</v>
      </c>
      <c r="F183" s="4" t="n">
        <v>65</v>
      </c>
      <c r="G183" s="4" t="n">
        <v>12.5</v>
      </c>
      <c r="H183" s="4" t="n">
        <v>169.314</v>
      </c>
      <c r="I183" s="4"/>
      <c r="J183" s="4" t="n">
        <v>7.899</v>
      </c>
      <c r="K183" s="4" t="s">
        <v>324</v>
      </c>
      <c r="L183" s="4" t="s">
        <v>127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s">
        <v>57</v>
      </c>
      <c r="D184" s="4"/>
      <c r="E184" s="4" t="s">
        <v>321</v>
      </c>
      <c r="F184" s="4" t="n">
        <v>65</v>
      </c>
      <c r="G184" s="4" t="n">
        <v>12.5</v>
      </c>
      <c r="H184" s="4" t="n">
        <v>169.314</v>
      </c>
      <c r="I184" s="4"/>
      <c r="J184" s="4" t="n">
        <v>7.942</v>
      </c>
      <c r="K184" s="4" t="s">
        <v>324</v>
      </c>
      <c r="L184" s="4" t="s">
        <v>127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s">
        <v>57</v>
      </c>
      <c r="D185" s="4"/>
      <c r="E185" s="4" t="s">
        <v>321</v>
      </c>
      <c r="F185" s="4" t="n">
        <v>65</v>
      </c>
      <c r="G185" s="4" t="n">
        <v>12.5</v>
      </c>
      <c r="H185" s="4" t="n">
        <v>169.314</v>
      </c>
      <c r="I185" s="4"/>
      <c r="J185" s="4" t="n">
        <v>8.014</v>
      </c>
      <c r="K185" s="4" t="s">
        <v>324</v>
      </c>
      <c r="L185" s="4" t="s">
        <v>127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s">
        <v>57</v>
      </c>
      <c r="D186" s="4"/>
      <c r="E186" s="4" t="s">
        <v>321</v>
      </c>
      <c r="F186" s="4" t="n">
        <v>65</v>
      </c>
      <c r="G186" s="4" t="n">
        <v>12.5</v>
      </c>
      <c r="H186" s="4" t="n">
        <v>166.24</v>
      </c>
      <c r="I186" s="4"/>
      <c r="J186" s="4" t="n">
        <v>8.101</v>
      </c>
      <c r="K186" s="4" t="s">
        <v>324</v>
      </c>
      <c r="L186" s="4" t="s">
        <v>127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s">
        <v>57</v>
      </c>
      <c r="D187" s="4"/>
      <c r="E187" s="4" t="s">
        <v>321</v>
      </c>
      <c r="F187" s="4" t="n">
        <v>65</v>
      </c>
      <c r="G187" s="4" t="n">
        <v>12.5</v>
      </c>
      <c r="H187" s="4" t="n">
        <v>164.959</v>
      </c>
      <c r="I187" s="4"/>
      <c r="J187" s="4" t="n">
        <v>8.183</v>
      </c>
      <c r="K187" s="4" t="s">
        <v>324</v>
      </c>
      <c r="L187" s="4" t="s">
        <v>127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s">
        <v>57</v>
      </c>
      <c r="D188" s="4"/>
      <c r="E188" s="4" t="s">
        <v>321</v>
      </c>
      <c r="F188" s="4" t="n">
        <v>65</v>
      </c>
      <c r="G188" s="4" t="n">
        <v>12.5</v>
      </c>
      <c r="H188" s="4" t="n">
        <v>169.826</v>
      </c>
      <c r="I188" s="4"/>
      <c r="J188" s="4" t="n">
        <v>8.178</v>
      </c>
      <c r="K188" s="4" t="s">
        <v>324</v>
      </c>
      <c r="L188" s="4" t="s">
        <v>127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s">
        <v>57</v>
      </c>
      <c r="D189" s="4"/>
      <c r="E189" s="4" t="s">
        <v>321</v>
      </c>
      <c r="F189" s="4" t="n">
        <v>65</v>
      </c>
      <c r="G189" s="4" t="n">
        <v>12.5</v>
      </c>
      <c r="H189" s="4" t="n">
        <v>170.082</v>
      </c>
      <c r="I189" s="4"/>
      <c r="J189" s="4" t="n">
        <v>8.135</v>
      </c>
      <c r="K189" s="4" t="s">
        <v>324</v>
      </c>
      <c r="L189" s="4" t="s">
        <v>127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s">
        <v>57</v>
      </c>
      <c r="D190" s="4"/>
      <c r="E190" s="4" t="s">
        <v>321</v>
      </c>
      <c r="F190" s="4" t="n">
        <v>65</v>
      </c>
      <c r="G190" s="4" t="n">
        <v>12.5</v>
      </c>
      <c r="H190" s="4" t="n">
        <v>168.033</v>
      </c>
      <c r="I190" s="4"/>
      <c r="J190" s="4" t="n">
        <v>8.149</v>
      </c>
      <c r="K190" s="4" t="s">
        <v>324</v>
      </c>
      <c r="L190" s="4" t="s">
        <v>127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s">
        <v>57</v>
      </c>
      <c r="D191" s="4"/>
      <c r="E191" s="4" t="s">
        <v>321</v>
      </c>
      <c r="F191" s="4" t="n">
        <v>65</v>
      </c>
      <c r="G191" s="4" t="n">
        <v>12.5</v>
      </c>
      <c r="H191" s="4" t="n">
        <v>165.215</v>
      </c>
      <c r="I191" s="4"/>
      <c r="J191" s="4" t="n">
        <v>8.337</v>
      </c>
      <c r="K191" s="4" t="s">
        <v>324</v>
      </c>
      <c r="L191" s="4" t="s">
        <v>127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s">
        <v>57</v>
      </c>
      <c r="D192" s="4"/>
      <c r="E192" s="4" t="s">
        <v>321</v>
      </c>
      <c r="F192" s="4" t="n">
        <v>65</v>
      </c>
      <c r="G192" s="4" t="n">
        <v>12.5</v>
      </c>
      <c r="H192" s="4" t="n">
        <v>169.314</v>
      </c>
      <c r="I192" s="4"/>
      <c r="J192" s="4" t="n">
        <v>8.322</v>
      </c>
      <c r="K192" s="4" t="s">
        <v>324</v>
      </c>
      <c r="L192" s="4" t="s">
        <v>127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s">
        <v>57</v>
      </c>
      <c r="D193" s="4"/>
      <c r="E193" s="4" t="s">
        <v>321</v>
      </c>
      <c r="F193" s="4" t="n">
        <v>65</v>
      </c>
      <c r="G193" s="4" t="n">
        <v>12.5</v>
      </c>
      <c r="H193" s="4" t="n">
        <v>189.549</v>
      </c>
      <c r="I193" s="4"/>
      <c r="J193" s="4" t="n">
        <v>8.149</v>
      </c>
      <c r="K193" s="4" t="s">
        <v>324</v>
      </c>
      <c r="L193" s="4" t="s">
        <v>127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s">
        <v>57</v>
      </c>
      <c r="D194" s="4"/>
      <c r="E194" s="4" t="s">
        <v>321</v>
      </c>
      <c r="F194" s="4" t="n">
        <v>65</v>
      </c>
      <c r="G194" s="4" t="n">
        <v>12.5</v>
      </c>
      <c r="H194" s="4" t="n">
        <v>189.549</v>
      </c>
      <c r="I194" s="4"/>
      <c r="J194" s="4" t="n">
        <v>8.188</v>
      </c>
      <c r="K194" s="4" t="s">
        <v>324</v>
      </c>
      <c r="L194" s="4" t="s">
        <v>127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s">
        <v>57</v>
      </c>
      <c r="D195" s="4"/>
      <c r="E195" s="4" t="s">
        <v>321</v>
      </c>
      <c r="F195" s="4" t="n">
        <v>65</v>
      </c>
      <c r="G195" s="4" t="n">
        <v>12.5</v>
      </c>
      <c r="H195" s="4" t="n">
        <v>188.525</v>
      </c>
      <c r="I195" s="4"/>
      <c r="J195" s="4" t="n">
        <v>8.245</v>
      </c>
      <c r="K195" s="4" t="s">
        <v>324</v>
      </c>
      <c r="L195" s="4" t="s">
        <v>127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s">
        <v>57</v>
      </c>
      <c r="D196" s="4"/>
      <c r="E196" s="4" t="s">
        <v>321</v>
      </c>
      <c r="F196" s="4" t="n">
        <v>65</v>
      </c>
      <c r="G196" s="4" t="n">
        <v>12.5</v>
      </c>
      <c r="H196" s="4" t="n">
        <v>188.012</v>
      </c>
      <c r="I196" s="4"/>
      <c r="J196" s="4" t="n">
        <v>8.303</v>
      </c>
      <c r="K196" s="4" t="s">
        <v>324</v>
      </c>
      <c r="L196" s="4" t="s">
        <v>127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s">
        <v>57</v>
      </c>
      <c r="D197" s="4"/>
      <c r="E197" s="4" t="s">
        <v>321</v>
      </c>
      <c r="F197" s="4" t="n">
        <v>65</v>
      </c>
      <c r="G197" s="4" t="n">
        <v>12.5</v>
      </c>
      <c r="H197" s="4" t="n">
        <v>191.598</v>
      </c>
      <c r="I197" s="4"/>
      <c r="J197" s="4" t="n">
        <v>8.317</v>
      </c>
      <c r="K197" s="4" t="s">
        <v>324</v>
      </c>
      <c r="L197" s="4" t="s">
        <v>127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s">
        <v>57</v>
      </c>
      <c r="D198" s="4"/>
      <c r="E198" s="4" t="s">
        <v>321</v>
      </c>
      <c r="F198" s="4" t="n">
        <v>65</v>
      </c>
      <c r="G198" s="4" t="n">
        <v>12.5</v>
      </c>
      <c r="H198" s="4" t="n">
        <v>214.908</v>
      </c>
      <c r="I198" s="4"/>
      <c r="J198" s="4" t="n">
        <v>8.394</v>
      </c>
      <c r="K198" s="4" t="s">
        <v>324</v>
      </c>
      <c r="L198" s="4" t="s">
        <v>127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s">
        <v>57</v>
      </c>
      <c r="D199" s="4"/>
      <c r="E199" s="4" t="s">
        <v>321</v>
      </c>
      <c r="F199" s="4" t="n">
        <v>65</v>
      </c>
      <c r="G199" s="4" t="n">
        <v>17</v>
      </c>
      <c r="H199" s="4" t="n">
        <v>28.885</v>
      </c>
      <c r="I199" s="4"/>
      <c r="J199" s="4" t="n">
        <v>6.151</v>
      </c>
      <c r="K199" s="4" t="s">
        <v>324</v>
      </c>
      <c r="L199" s="4" t="s">
        <v>127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s">
        <v>57</v>
      </c>
      <c r="D200" s="4"/>
      <c r="E200" s="4" t="s">
        <v>321</v>
      </c>
      <c r="F200" s="4" t="n">
        <v>65</v>
      </c>
      <c r="G200" s="4" t="n">
        <v>17</v>
      </c>
      <c r="H200" s="4" t="n">
        <v>32.209</v>
      </c>
      <c r="I200" s="4"/>
      <c r="J200" s="4" t="n">
        <v>6.203</v>
      </c>
      <c r="K200" s="4" t="s">
        <v>324</v>
      </c>
      <c r="L200" s="4" t="s">
        <v>127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s">
        <v>57</v>
      </c>
      <c r="D201" s="4"/>
      <c r="E201" s="4" t="s">
        <v>321</v>
      </c>
      <c r="F201" s="4" t="n">
        <v>65</v>
      </c>
      <c r="G201" s="4" t="n">
        <v>17</v>
      </c>
      <c r="H201" s="4" t="n">
        <v>28.63</v>
      </c>
      <c r="I201" s="4"/>
      <c r="J201" s="4" t="n">
        <v>6.306</v>
      </c>
      <c r="K201" s="4" t="s">
        <v>324</v>
      </c>
      <c r="L201" s="4" t="s">
        <v>127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s">
        <v>57</v>
      </c>
      <c r="D202" s="4"/>
      <c r="E202" s="4" t="s">
        <v>321</v>
      </c>
      <c r="F202" s="4" t="n">
        <v>65</v>
      </c>
      <c r="G202" s="4" t="n">
        <v>17</v>
      </c>
      <c r="H202" s="4" t="n">
        <v>33.231</v>
      </c>
      <c r="I202" s="4"/>
      <c r="J202" s="4" t="n">
        <v>6.348</v>
      </c>
      <c r="K202" s="4" t="s">
        <v>324</v>
      </c>
      <c r="L202" s="4" t="s">
        <v>127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s">
        <v>57</v>
      </c>
      <c r="D203" s="4"/>
      <c r="E203" s="4" t="s">
        <v>321</v>
      </c>
      <c r="F203" s="4" t="n">
        <v>65</v>
      </c>
      <c r="G203" s="4" t="n">
        <v>17</v>
      </c>
      <c r="H203" s="4" t="n">
        <v>33.487</v>
      </c>
      <c r="I203" s="4"/>
      <c r="J203" s="4" t="n">
        <v>6.492</v>
      </c>
      <c r="K203" s="4" t="s">
        <v>324</v>
      </c>
      <c r="L203" s="4" t="s">
        <v>127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s">
        <v>57</v>
      </c>
      <c r="D204" s="4"/>
      <c r="E204" s="4" t="s">
        <v>321</v>
      </c>
      <c r="F204" s="4" t="n">
        <v>65</v>
      </c>
      <c r="G204" s="4" t="n">
        <v>17</v>
      </c>
      <c r="H204" s="4" t="n">
        <v>33.487</v>
      </c>
      <c r="I204" s="4"/>
      <c r="J204" s="4" t="n">
        <v>6.554</v>
      </c>
      <c r="K204" s="4" t="s">
        <v>324</v>
      </c>
      <c r="L204" s="4" t="s">
        <v>127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s">
        <v>57</v>
      </c>
      <c r="D205" s="4"/>
      <c r="E205" s="4" t="s">
        <v>321</v>
      </c>
      <c r="F205" s="4" t="n">
        <v>65</v>
      </c>
      <c r="G205" s="4" t="n">
        <v>17</v>
      </c>
      <c r="H205" s="4" t="n">
        <v>28.119</v>
      </c>
      <c r="I205" s="4"/>
      <c r="J205" s="4" t="n">
        <v>6.544</v>
      </c>
      <c r="K205" s="4" t="s">
        <v>324</v>
      </c>
      <c r="L205" s="4" t="s">
        <v>127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s">
        <v>57</v>
      </c>
      <c r="D206" s="4"/>
      <c r="E206" s="4" t="s">
        <v>321</v>
      </c>
      <c r="F206" s="4" t="n">
        <v>65</v>
      </c>
      <c r="G206" s="4" t="n">
        <v>17</v>
      </c>
      <c r="H206" s="4" t="n">
        <v>32.975</v>
      </c>
      <c r="I206" s="4"/>
      <c r="J206" s="4" t="n">
        <v>6.642</v>
      </c>
      <c r="K206" s="4" t="s">
        <v>324</v>
      </c>
      <c r="L206" s="4" t="s">
        <v>127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s">
        <v>57</v>
      </c>
      <c r="D207" s="4"/>
      <c r="E207" s="4" t="s">
        <v>321</v>
      </c>
      <c r="F207" s="4" t="n">
        <v>65</v>
      </c>
      <c r="G207" s="4" t="n">
        <v>17</v>
      </c>
      <c r="H207" s="4" t="n">
        <v>28.885</v>
      </c>
      <c r="I207" s="4"/>
      <c r="J207" s="4" t="n">
        <v>6.657</v>
      </c>
      <c r="K207" s="4" t="s">
        <v>324</v>
      </c>
      <c r="L207" s="4" t="s">
        <v>127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s">
        <v>57</v>
      </c>
      <c r="D208" s="4"/>
      <c r="E208" s="4" t="s">
        <v>321</v>
      </c>
      <c r="F208" s="4" t="n">
        <v>65</v>
      </c>
      <c r="G208" s="4" t="n">
        <v>17</v>
      </c>
      <c r="H208" s="4" t="n">
        <v>29.141</v>
      </c>
      <c r="I208" s="4"/>
      <c r="J208" s="4" t="n">
        <v>6.699</v>
      </c>
      <c r="K208" s="4" t="s">
        <v>324</v>
      </c>
      <c r="L208" s="4" t="s">
        <v>127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s">
        <v>57</v>
      </c>
      <c r="D209" s="4"/>
      <c r="E209" s="4" t="s">
        <v>321</v>
      </c>
      <c r="F209" s="4" t="n">
        <v>65</v>
      </c>
      <c r="G209" s="4" t="n">
        <v>17</v>
      </c>
      <c r="H209" s="4" t="n">
        <v>32.209</v>
      </c>
      <c r="I209" s="4"/>
      <c r="J209" s="4" t="n">
        <v>6.704</v>
      </c>
      <c r="K209" s="4" t="s">
        <v>324</v>
      </c>
      <c r="L209" s="4" t="s">
        <v>127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s">
        <v>57</v>
      </c>
      <c r="D210" s="4"/>
      <c r="E210" s="4" t="s">
        <v>321</v>
      </c>
      <c r="F210" s="4" t="n">
        <v>65</v>
      </c>
      <c r="G210" s="4" t="n">
        <v>17</v>
      </c>
      <c r="H210" s="4" t="n">
        <v>29.141</v>
      </c>
      <c r="I210" s="4"/>
      <c r="J210" s="4" t="n">
        <v>6.802</v>
      </c>
      <c r="K210" s="4" t="s">
        <v>324</v>
      </c>
      <c r="L210" s="4" t="s">
        <v>127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s">
        <v>57</v>
      </c>
      <c r="D211" s="4"/>
      <c r="E211" s="4" t="s">
        <v>321</v>
      </c>
      <c r="F211" s="4" t="n">
        <v>65</v>
      </c>
      <c r="G211" s="4" t="n">
        <v>17</v>
      </c>
      <c r="H211" s="4" t="n">
        <v>29.141</v>
      </c>
      <c r="I211" s="4"/>
      <c r="J211" s="4" t="n">
        <v>6.843</v>
      </c>
      <c r="K211" s="4" t="s">
        <v>324</v>
      </c>
      <c r="L211" s="4" t="s">
        <v>127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s">
        <v>57</v>
      </c>
      <c r="D212" s="4"/>
      <c r="E212" s="4" t="s">
        <v>321</v>
      </c>
      <c r="F212" s="4" t="n">
        <v>65</v>
      </c>
      <c r="G212" s="4" t="n">
        <v>17</v>
      </c>
      <c r="H212" s="4" t="n">
        <v>33.998</v>
      </c>
      <c r="I212" s="4"/>
      <c r="J212" s="4" t="n">
        <v>6.869</v>
      </c>
      <c r="K212" s="4" t="s">
        <v>324</v>
      </c>
      <c r="L212" s="4" t="s">
        <v>127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s">
        <v>57</v>
      </c>
      <c r="D213" s="4"/>
      <c r="E213" s="4" t="s">
        <v>321</v>
      </c>
      <c r="F213" s="4" t="n">
        <v>65</v>
      </c>
      <c r="G213" s="4" t="n">
        <v>17</v>
      </c>
      <c r="H213" s="4" t="n">
        <v>49.847</v>
      </c>
      <c r="I213" s="4"/>
      <c r="J213" s="4" t="n">
        <v>6.43</v>
      </c>
      <c r="K213" s="4" t="s">
        <v>324</v>
      </c>
      <c r="L213" s="4" t="s">
        <v>127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s">
        <v>57</v>
      </c>
      <c r="D214" s="4"/>
      <c r="E214" s="4" t="s">
        <v>321</v>
      </c>
      <c r="F214" s="4" t="n">
        <v>65</v>
      </c>
      <c r="G214" s="4" t="n">
        <v>17</v>
      </c>
      <c r="H214" s="4" t="n">
        <v>54.448</v>
      </c>
      <c r="I214" s="4"/>
      <c r="J214" s="4" t="n">
        <v>6.446</v>
      </c>
      <c r="K214" s="4" t="s">
        <v>324</v>
      </c>
      <c r="L214" s="4" t="s">
        <v>127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s">
        <v>57</v>
      </c>
      <c r="D215" s="4"/>
      <c r="E215" s="4" t="s">
        <v>321</v>
      </c>
      <c r="F215" s="4" t="n">
        <v>65</v>
      </c>
      <c r="G215" s="4" t="n">
        <v>17</v>
      </c>
      <c r="H215" s="4" t="n">
        <v>49.591</v>
      </c>
      <c r="I215" s="4"/>
      <c r="J215" s="4" t="n">
        <v>6.673</v>
      </c>
      <c r="K215" s="4" t="s">
        <v>324</v>
      </c>
      <c r="L215" s="4" t="s">
        <v>127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s">
        <v>57</v>
      </c>
      <c r="D216" s="4"/>
      <c r="E216" s="4" t="s">
        <v>321</v>
      </c>
      <c r="F216" s="4" t="n">
        <v>65</v>
      </c>
      <c r="G216" s="4" t="n">
        <v>17</v>
      </c>
      <c r="H216" s="4" t="n">
        <v>49.847</v>
      </c>
      <c r="I216" s="4"/>
      <c r="J216" s="4" t="n">
        <v>6.75</v>
      </c>
      <c r="K216" s="4" t="s">
        <v>324</v>
      </c>
      <c r="L216" s="4" t="s">
        <v>127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s">
        <v>57</v>
      </c>
      <c r="D217" s="4"/>
      <c r="E217" s="4" t="s">
        <v>321</v>
      </c>
      <c r="F217" s="4" t="n">
        <v>65</v>
      </c>
      <c r="G217" s="4" t="n">
        <v>17</v>
      </c>
      <c r="H217" s="4" t="n">
        <v>49.847</v>
      </c>
      <c r="I217" s="4"/>
      <c r="J217" s="4" t="n">
        <v>6.781</v>
      </c>
      <c r="K217" s="4" t="s">
        <v>324</v>
      </c>
      <c r="L217" s="4" t="s">
        <v>127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s">
        <v>57</v>
      </c>
      <c r="D218" s="4"/>
      <c r="E218" s="4" t="s">
        <v>321</v>
      </c>
      <c r="F218" s="4" t="n">
        <v>65</v>
      </c>
      <c r="G218" s="4" t="n">
        <v>17</v>
      </c>
      <c r="H218" s="4" t="n">
        <v>54.959</v>
      </c>
      <c r="I218" s="4"/>
      <c r="J218" s="4" t="n">
        <v>6.761</v>
      </c>
      <c r="K218" s="4" t="s">
        <v>324</v>
      </c>
      <c r="L218" s="4" t="s">
        <v>127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s">
        <v>57</v>
      </c>
      <c r="D219" s="4"/>
      <c r="E219" s="4" t="s">
        <v>321</v>
      </c>
      <c r="F219" s="4" t="n">
        <v>65</v>
      </c>
      <c r="G219" s="4" t="n">
        <v>17</v>
      </c>
      <c r="H219" s="4" t="n">
        <v>54.703</v>
      </c>
      <c r="I219" s="4"/>
      <c r="J219" s="4" t="n">
        <v>6.797</v>
      </c>
      <c r="K219" s="4" t="s">
        <v>324</v>
      </c>
      <c r="L219" s="4" t="s">
        <v>127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s">
        <v>57</v>
      </c>
      <c r="D220" s="4"/>
      <c r="E220" s="4" t="s">
        <v>321</v>
      </c>
      <c r="F220" s="4" t="n">
        <v>65</v>
      </c>
      <c r="G220" s="4" t="n">
        <v>17</v>
      </c>
      <c r="H220" s="4" t="n">
        <v>56.237</v>
      </c>
      <c r="I220" s="4"/>
      <c r="J220" s="4" t="n">
        <v>6.818</v>
      </c>
      <c r="K220" s="4" t="s">
        <v>324</v>
      </c>
      <c r="L220" s="4" t="s">
        <v>127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s">
        <v>57</v>
      </c>
      <c r="D221" s="4"/>
      <c r="E221" s="4" t="s">
        <v>321</v>
      </c>
      <c r="F221" s="4" t="n">
        <v>65</v>
      </c>
      <c r="G221" s="4" t="n">
        <v>17</v>
      </c>
      <c r="H221" s="4" t="n">
        <v>54.448</v>
      </c>
      <c r="I221" s="4"/>
      <c r="J221" s="4" t="n">
        <v>6.849</v>
      </c>
      <c r="K221" s="4" t="s">
        <v>324</v>
      </c>
      <c r="L221" s="4" t="s">
        <v>127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s">
        <v>57</v>
      </c>
      <c r="D222" s="4"/>
      <c r="E222" s="4" t="s">
        <v>321</v>
      </c>
      <c r="F222" s="4" t="n">
        <v>65</v>
      </c>
      <c r="G222" s="4" t="n">
        <v>17</v>
      </c>
      <c r="H222" s="4" t="n">
        <v>49.847</v>
      </c>
      <c r="I222" s="4"/>
      <c r="J222" s="4" t="n">
        <v>6.957</v>
      </c>
      <c r="K222" s="4" t="s">
        <v>324</v>
      </c>
      <c r="L222" s="4" t="s">
        <v>127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s">
        <v>57</v>
      </c>
      <c r="D223" s="4"/>
      <c r="E223" s="4" t="s">
        <v>321</v>
      </c>
      <c r="F223" s="4" t="n">
        <v>65</v>
      </c>
      <c r="G223" s="4" t="n">
        <v>17</v>
      </c>
      <c r="H223" s="4" t="n">
        <v>49.847</v>
      </c>
      <c r="I223" s="4"/>
      <c r="J223" s="4" t="n">
        <v>7.091</v>
      </c>
      <c r="K223" s="4" t="s">
        <v>324</v>
      </c>
      <c r="L223" s="4" t="s">
        <v>127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s">
        <v>57</v>
      </c>
      <c r="D224" s="4"/>
      <c r="E224" s="4" t="s">
        <v>321</v>
      </c>
      <c r="F224" s="4" t="n">
        <v>65</v>
      </c>
      <c r="G224" s="4" t="n">
        <v>17</v>
      </c>
      <c r="H224" s="4" t="n">
        <v>55.726</v>
      </c>
      <c r="I224" s="4"/>
      <c r="J224" s="4" t="n">
        <v>7.019</v>
      </c>
      <c r="K224" s="4" t="s">
        <v>324</v>
      </c>
      <c r="L224" s="4" t="s">
        <v>127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s">
        <v>57</v>
      </c>
      <c r="D225" s="4"/>
      <c r="E225" s="4" t="s">
        <v>321</v>
      </c>
      <c r="F225" s="4" t="n">
        <v>65</v>
      </c>
      <c r="G225" s="4" t="n">
        <v>17</v>
      </c>
      <c r="H225" s="4" t="n">
        <v>50.102</v>
      </c>
      <c r="I225" s="4"/>
      <c r="J225" s="4" t="n">
        <v>7.411</v>
      </c>
      <c r="K225" s="4" t="s">
        <v>324</v>
      </c>
      <c r="L225" s="4" t="s">
        <v>127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s">
        <v>57</v>
      </c>
      <c r="D226" s="4"/>
      <c r="E226" s="4" t="s">
        <v>321</v>
      </c>
      <c r="F226" s="4" t="n">
        <v>65</v>
      </c>
      <c r="G226" s="4" t="n">
        <v>17</v>
      </c>
      <c r="H226" s="4" t="n">
        <v>54.192</v>
      </c>
      <c r="I226" s="4"/>
      <c r="J226" s="4" t="n">
        <v>7.365</v>
      </c>
      <c r="K226" s="4" t="s">
        <v>324</v>
      </c>
      <c r="L226" s="4" t="s">
        <v>127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s">
        <v>57</v>
      </c>
      <c r="D227" s="4"/>
      <c r="E227" s="4" t="s">
        <v>321</v>
      </c>
      <c r="F227" s="4" t="n">
        <v>65</v>
      </c>
      <c r="G227" s="4" t="n">
        <v>17</v>
      </c>
      <c r="H227" s="4" t="n">
        <v>55.982</v>
      </c>
      <c r="I227" s="4"/>
      <c r="J227" s="4" t="n">
        <v>7.267</v>
      </c>
      <c r="K227" s="4" t="s">
        <v>324</v>
      </c>
      <c r="L227" s="4" t="s">
        <v>127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s">
        <v>57</v>
      </c>
      <c r="D228" s="4"/>
      <c r="E228" s="4" t="s">
        <v>321</v>
      </c>
      <c r="F228" s="4" t="n">
        <v>65</v>
      </c>
      <c r="G228" s="4" t="n">
        <v>17</v>
      </c>
      <c r="H228" s="4" t="n">
        <v>69.785</v>
      </c>
      <c r="I228" s="4"/>
      <c r="J228" s="4" t="n">
        <v>6.766</v>
      </c>
      <c r="K228" s="4" t="s">
        <v>324</v>
      </c>
      <c r="L228" s="4" t="s">
        <v>127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s">
        <v>57</v>
      </c>
      <c r="D229" s="4"/>
      <c r="E229" s="4" t="s">
        <v>321</v>
      </c>
      <c r="F229" s="4" t="n">
        <v>65</v>
      </c>
      <c r="G229" s="4" t="n">
        <v>17</v>
      </c>
      <c r="H229" s="4" t="n">
        <v>69.785</v>
      </c>
      <c r="I229" s="4"/>
      <c r="J229" s="4" t="n">
        <v>6.957</v>
      </c>
      <c r="K229" s="4" t="s">
        <v>324</v>
      </c>
      <c r="L229" s="4" t="s">
        <v>127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s">
        <v>57</v>
      </c>
      <c r="D230" s="4"/>
      <c r="E230" s="4" t="s">
        <v>321</v>
      </c>
      <c r="F230" s="4" t="n">
        <v>65</v>
      </c>
      <c r="G230" s="4" t="n">
        <v>17</v>
      </c>
      <c r="H230" s="4" t="n">
        <v>69.53</v>
      </c>
      <c r="I230" s="4"/>
      <c r="J230" s="4" t="n">
        <v>6.993</v>
      </c>
      <c r="K230" s="4" t="s">
        <v>324</v>
      </c>
      <c r="L230" s="4" t="s">
        <v>127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s">
        <v>57</v>
      </c>
      <c r="D231" s="4"/>
      <c r="E231" s="4" t="s">
        <v>321</v>
      </c>
      <c r="F231" s="4" t="n">
        <v>65</v>
      </c>
      <c r="G231" s="4" t="n">
        <v>17</v>
      </c>
      <c r="H231" s="4" t="n">
        <v>70.041</v>
      </c>
      <c r="I231" s="4"/>
      <c r="J231" s="4" t="n">
        <v>7.127</v>
      </c>
      <c r="K231" s="4" t="s">
        <v>324</v>
      </c>
      <c r="L231" s="4" t="s">
        <v>127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s">
        <v>57</v>
      </c>
      <c r="D232" s="4"/>
      <c r="E232" s="4" t="s">
        <v>321</v>
      </c>
      <c r="F232" s="4" t="n">
        <v>65</v>
      </c>
      <c r="G232" s="4" t="n">
        <v>17</v>
      </c>
      <c r="H232" s="4" t="n">
        <v>69.53</v>
      </c>
      <c r="I232" s="4"/>
      <c r="J232" s="4" t="n">
        <v>7.179</v>
      </c>
      <c r="K232" s="4" t="s">
        <v>324</v>
      </c>
      <c r="L232" s="4" t="s">
        <v>127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s">
        <v>57</v>
      </c>
      <c r="D233" s="4"/>
      <c r="E233" s="4" t="s">
        <v>321</v>
      </c>
      <c r="F233" s="4" t="n">
        <v>65</v>
      </c>
      <c r="G233" s="4" t="n">
        <v>17</v>
      </c>
      <c r="H233" s="4" t="n">
        <v>69.785</v>
      </c>
      <c r="I233" s="4"/>
      <c r="J233" s="4" t="n">
        <v>7.427</v>
      </c>
      <c r="K233" s="4" t="s">
        <v>324</v>
      </c>
      <c r="L233" s="4" t="s">
        <v>127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s">
        <v>57</v>
      </c>
      <c r="D234" s="4"/>
      <c r="E234" s="4" t="s">
        <v>321</v>
      </c>
      <c r="F234" s="4" t="n">
        <v>65</v>
      </c>
      <c r="G234" s="4" t="n">
        <v>17</v>
      </c>
      <c r="H234" s="4" t="n">
        <v>69.53</v>
      </c>
      <c r="I234" s="4"/>
      <c r="J234" s="4" t="n">
        <v>7.561</v>
      </c>
      <c r="K234" s="4" t="s">
        <v>324</v>
      </c>
      <c r="L234" s="4" t="s">
        <v>127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s">
        <v>57</v>
      </c>
      <c r="D235" s="4"/>
      <c r="E235" s="4" t="s">
        <v>321</v>
      </c>
      <c r="F235" s="4" t="n">
        <v>65</v>
      </c>
      <c r="G235" s="4" t="n">
        <v>17</v>
      </c>
      <c r="H235" s="4" t="n">
        <v>76.431</v>
      </c>
      <c r="I235" s="4"/>
      <c r="J235" s="4" t="n">
        <v>7.582</v>
      </c>
      <c r="K235" s="4" t="s">
        <v>324</v>
      </c>
      <c r="L235" s="4" t="s">
        <v>127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s">
        <v>57</v>
      </c>
      <c r="D236" s="4"/>
      <c r="E236" s="4" t="s">
        <v>321</v>
      </c>
      <c r="F236" s="4" t="n">
        <v>65</v>
      </c>
      <c r="G236" s="4" t="n">
        <v>17</v>
      </c>
      <c r="H236" s="4" t="n">
        <v>77.965</v>
      </c>
      <c r="I236" s="4"/>
      <c r="J236" s="4" t="n">
        <v>7.468</v>
      </c>
      <c r="K236" s="4" t="s">
        <v>324</v>
      </c>
      <c r="L236" s="4" t="s">
        <v>127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s">
        <v>57</v>
      </c>
      <c r="D237" s="4"/>
      <c r="E237" s="4" t="s">
        <v>321</v>
      </c>
      <c r="F237" s="4" t="n">
        <v>65</v>
      </c>
      <c r="G237" s="4" t="n">
        <v>17</v>
      </c>
      <c r="H237" s="4" t="n">
        <v>77.71</v>
      </c>
      <c r="I237" s="4"/>
      <c r="J237" s="4" t="n">
        <v>7.174</v>
      </c>
      <c r="K237" s="4" t="s">
        <v>324</v>
      </c>
      <c r="L237" s="4" t="s">
        <v>127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s">
        <v>57</v>
      </c>
      <c r="D238" s="4"/>
      <c r="E238" s="4" t="s">
        <v>321</v>
      </c>
      <c r="F238" s="4" t="n">
        <v>65</v>
      </c>
      <c r="G238" s="4" t="n">
        <v>17</v>
      </c>
      <c r="H238" s="4" t="n">
        <v>75.665</v>
      </c>
      <c r="I238" s="4"/>
      <c r="J238" s="4" t="n">
        <v>7.164</v>
      </c>
      <c r="K238" s="4" t="s">
        <v>324</v>
      </c>
      <c r="L238" s="4" t="s">
        <v>127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s">
        <v>57</v>
      </c>
      <c r="D239" s="4"/>
      <c r="E239" s="4" t="s">
        <v>321</v>
      </c>
      <c r="F239" s="4" t="n">
        <v>65</v>
      </c>
      <c r="G239" s="4" t="n">
        <v>17</v>
      </c>
      <c r="H239" s="4" t="n">
        <v>78.476</v>
      </c>
      <c r="I239" s="4"/>
      <c r="J239" s="4" t="n">
        <v>7.133</v>
      </c>
      <c r="K239" s="4" t="s">
        <v>324</v>
      </c>
      <c r="L239" s="4" t="s">
        <v>127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s">
        <v>57</v>
      </c>
      <c r="D240" s="4"/>
      <c r="E240" s="4" t="s">
        <v>321</v>
      </c>
      <c r="F240" s="4" t="n">
        <v>65</v>
      </c>
      <c r="G240" s="4" t="n">
        <v>17</v>
      </c>
      <c r="H240" s="4" t="n">
        <v>77.71</v>
      </c>
      <c r="I240" s="4"/>
      <c r="J240" s="4" t="n">
        <v>7.06</v>
      </c>
      <c r="K240" s="4" t="s">
        <v>324</v>
      </c>
      <c r="L240" s="4" t="s">
        <v>127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s">
        <v>57</v>
      </c>
      <c r="D241" s="4"/>
      <c r="E241" s="4" t="s">
        <v>321</v>
      </c>
      <c r="F241" s="4" t="n">
        <v>65</v>
      </c>
      <c r="G241" s="4" t="n">
        <v>17</v>
      </c>
      <c r="H241" s="4" t="n">
        <v>75.92</v>
      </c>
      <c r="I241" s="4"/>
      <c r="J241" s="4" t="n">
        <v>7.034</v>
      </c>
      <c r="K241" s="4" t="s">
        <v>324</v>
      </c>
      <c r="L241" s="4" t="s">
        <v>127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s">
        <v>57</v>
      </c>
      <c r="D242" s="4"/>
      <c r="E242" s="4" t="s">
        <v>321</v>
      </c>
      <c r="F242" s="4" t="n">
        <v>65</v>
      </c>
      <c r="G242" s="4" t="n">
        <v>17</v>
      </c>
      <c r="H242" s="4" t="n">
        <v>75.665</v>
      </c>
      <c r="I242" s="4"/>
      <c r="J242" s="4" t="n">
        <v>7.065</v>
      </c>
      <c r="K242" s="4" t="s">
        <v>324</v>
      </c>
      <c r="L242" s="4" t="s">
        <v>127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s">
        <v>57</v>
      </c>
      <c r="D243" s="4"/>
      <c r="E243" s="4" t="s">
        <v>321</v>
      </c>
      <c r="F243" s="4" t="n">
        <v>65</v>
      </c>
      <c r="G243" s="4" t="n">
        <v>17</v>
      </c>
      <c r="H243" s="4" t="n">
        <v>88.701</v>
      </c>
      <c r="I243" s="4"/>
      <c r="J243" s="4" t="n">
        <v>7.076</v>
      </c>
      <c r="K243" s="4" t="s">
        <v>324</v>
      </c>
      <c r="L243" s="4" t="s">
        <v>127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s">
        <v>57</v>
      </c>
      <c r="D244" s="4"/>
      <c r="E244" s="4" t="s">
        <v>321</v>
      </c>
      <c r="F244" s="4" t="n">
        <v>65</v>
      </c>
      <c r="G244" s="4" t="n">
        <v>17</v>
      </c>
      <c r="H244" s="4" t="n">
        <v>88.701</v>
      </c>
      <c r="I244" s="4"/>
      <c r="J244" s="4" t="n">
        <v>7.205</v>
      </c>
      <c r="K244" s="4" t="s">
        <v>324</v>
      </c>
      <c r="L244" s="4" t="s">
        <v>127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s">
        <v>57</v>
      </c>
      <c r="D245" s="4"/>
      <c r="E245" s="4" t="s">
        <v>321</v>
      </c>
      <c r="F245" s="4" t="n">
        <v>65</v>
      </c>
      <c r="G245" s="4" t="n">
        <v>17</v>
      </c>
      <c r="H245" s="4" t="n">
        <v>88.957</v>
      </c>
      <c r="I245" s="4"/>
      <c r="J245" s="4" t="n">
        <v>7.37</v>
      </c>
      <c r="K245" s="4" t="s">
        <v>324</v>
      </c>
      <c r="L245" s="4" t="s">
        <v>127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s">
        <v>57</v>
      </c>
      <c r="D246" s="4"/>
      <c r="E246" s="4" t="s">
        <v>321</v>
      </c>
      <c r="F246" s="4" t="n">
        <v>65</v>
      </c>
      <c r="G246" s="4" t="n">
        <v>17</v>
      </c>
      <c r="H246" s="4" t="n">
        <v>89.468</v>
      </c>
      <c r="I246" s="4"/>
      <c r="J246" s="4" t="n">
        <v>7.422</v>
      </c>
      <c r="K246" s="4" t="s">
        <v>324</v>
      </c>
      <c r="L246" s="4" t="s">
        <v>127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s">
        <v>57</v>
      </c>
      <c r="D247" s="4"/>
      <c r="E247" s="4" t="s">
        <v>321</v>
      </c>
      <c r="F247" s="4" t="n">
        <v>65</v>
      </c>
      <c r="G247" s="4" t="n">
        <v>17</v>
      </c>
      <c r="H247" s="4" t="n">
        <v>88.957</v>
      </c>
      <c r="I247" s="4"/>
      <c r="J247" s="4" t="n">
        <v>7.484</v>
      </c>
      <c r="K247" s="4" t="s">
        <v>324</v>
      </c>
      <c r="L247" s="4" t="s">
        <v>127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s">
        <v>57</v>
      </c>
      <c r="D248" s="4"/>
      <c r="E248" s="4" t="s">
        <v>321</v>
      </c>
      <c r="F248" s="4" t="n">
        <v>65</v>
      </c>
      <c r="G248" s="4" t="n">
        <v>17</v>
      </c>
      <c r="H248" s="4" t="n">
        <v>88.957</v>
      </c>
      <c r="I248" s="4"/>
      <c r="J248" s="4" t="n">
        <v>7.53</v>
      </c>
      <c r="K248" s="4" t="s">
        <v>324</v>
      </c>
      <c r="L248" s="4" t="s">
        <v>127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s">
        <v>57</v>
      </c>
      <c r="D249" s="4"/>
      <c r="E249" s="4" t="s">
        <v>321</v>
      </c>
      <c r="F249" s="4" t="n">
        <v>65</v>
      </c>
      <c r="G249" s="4" t="n">
        <v>17</v>
      </c>
      <c r="H249" s="4" t="n">
        <v>89.213</v>
      </c>
      <c r="I249" s="4"/>
      <c r="J249" s="4" t="n">
        <v>7.587</v>
      </c>
      <c r="K249" s="4" t="s">
        <v>324</v>
      </c>
      <c r="L249" s="4" t="s">
        <v>127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s">
        <v>57</v>
      </c>
      <c r="D250" s="4"/>
      <c r="E250" s="4" t="s">
        <v>321</v>
      </c>
      <c r="F250" s="4" t="n">
        <v>65</v>
      </c>
      <c r="G250" s="4" t="n">
        <v>17</v>
      </c>
      <c r="H250" s="4" t="n">
        <v>97.393</v>
      </c>
      <c r="I250" s="4"/>
      <c r="J250" s="4" t="n">
        <v>7.246</v>
      </c>
      <c r="K250" s="4" t="s">
        <v>324</v>
      </c>
      <c r="L250" s="4" t="s">
        <v>127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s">
        <v>57</v>
      </c>
      <c r="D251" s="4"/>
      <c r="E251" s="4" t="s">
        <v>321</v>
      </c>
      <c r="F251" s="4" t="n">
        <v>65</v>
      </c>
      <c r="G251" s="4" t="n">
        <v>17</v>
      </c>
      <c r="H251" s="4" t="n">
        <v>109.918</v>
      </c>
      <c r="I251" s="4"/>
      <c r="J251" s="4" t="n">
        <v>7.2</v>
      </c>
      <c r="K251" s="4" t="s">
        <v>324</v>
      </c>
      <c r="L251" s="4" t="s">
        <v>127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s">
        <v>57</v>
      </c>
      <c r="D252" s="4"/>
      <c r="E252" s="4" t="s">
        <v>321</v>
      </c>
      <c r="F252" s="4" t="n">
        <v>65</v>
      </c>
      <c r="G252" s="4" t="n">
        <v>17</v>
      </c>
      <c r="H252" s="4" t="n">
        <v>109.918</v>
      </c>
      <c r="I252" s="4"/>
      <c r="J252" s="4" t="n">
        <v>7.375</v>
      </c>
      <c r="K252" s="4" t="s">
        <v>324</v>
      </c>
      <c r="L252" s="4" t="s">
        <v>127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s">
        <v>57</v>
      </c>
      <c r="D253" s="4"/>
      <c r="E253" s="4" t="s">
        <v>321</v>
      </c>
      <c r="F253" s="4" t="n">
        <v>65</v>
      </c>
      <c r="G253" s="4" t="n">
        <v>17</v>
      </c>
      <c r="H253" s="4" t="n">
        <v>99.182</v>
      </c>
      <c r="I253" s="4"/>
      <c r="J253" s="4" t="n">
        <v>7.36</v>
      </c>
      <c r="K253" s="4" t="s">
        <v>324</v>
      </c>
      <c r="L253" s="4" t="s">
        <v>127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s">
        <v>57</v>
      </c>
      <c r="D254" s="4"/>
      <c r="E254" s="4" t="s">
        <v>321</v>
      </c>
      <c r="F254" s="4" t="n">
        <v>65</v>
      </c>
      <c r="G254" s="4" t="n">
        <v>17</v>
      </c>
      <c r="H254" s="4" t="n">
        <v>99.182</v>
      </c>
      <c r="I254" s="4"/>
      <c r="J254" s="4" t="n">
        <v>7.401</v>
      </c>
      <c r="K254" s="4" t="s">
        <v>324</v>
      </c>
      <c r="L254" s="4" t="s">
        <v>127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s">
        <v>57</v>
      </c>
      <c r="D255" s="4"/>
      <c r="E255" s="4" t="s">
        <v>321</v>
      </c>
      <c r="F255" s="4" t="n">
        <v>65</v>
      </c>
      <c r="G255" s="4" t="n">
        <v>17</v>
      </c>
      <c r="H255" s="4" t="n">
        <v>101.994</v>
      </c>
      <c r="I255" s="4"/>
      <c r="J255" s="4" t="n">
        <v>7.489</v>
      </c>
      <c r="K255" s="4" t="s">
        <v>324</v>
      </c>
      <c r="L255" s="4" t="s">
        <v>127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s">
        <v>57</v>
      </c>
      <c r="D256" s="4"/>
      <c r="E256" s="4" t="s">
        <v>321</v>
      </c>
      <c r="F256" s="4" t="n">
        <v>65</v>
      </c>
      <c r="G256" s="4" t="n">
        <v>17</v>
      </c>
      <c r="H256" s="4" t="n">
        <v>100.204</v>
      </c>
      <c r="I256" s="4"/>
      <c r="J256" s="4" t="n">
        <v>7.52</v>
      </c>
      <c r="K256" s="4" t="s">
        <v>324</v>
      </c>
      <c r="L256" s="4" t="s">
        <v>127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s">
        <v>57</v>
      </c>
      <c r="D257" s="4"/>
      <c r="E257" s="4" t="s">
        <v>321</v>
      </c>
      <c r="F257" s="4" t="n">
        <v>65</v>
      </c>
      <c r="G257" s="4" t="n">
        <v>17</v>
      </c>
      <c r="H257" s="4" t="n">
        <v>97.904</v>
      </c>
      <c r="I257" s="4"/>
      <c r="J257" s="4" t="n">
        <v>7.546</v>
      </c>
      <c r="K257" s="4" t="s">
        <v>324</v>
      </c>
      <c r="L257" s="4" t="s">
        <v>127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s">
        <v>57</v>
      </c>
      <c r="D258" s="4"/>
      <c r="E258" s="4" t="s">
        <v>321</v>
      </c>
      <c r="F258" s="4" t="n">
        <v>65</v>
      </c>
      <c r="G258" s="4" t="n">
        <v>17</v>
      </c>
      <c r="H258" s="4" t="n">
        <v>98.415</v>
      </c>
      <c r="I258" s="4"/>
      <c r="J258" s="4" t="n">
        <v>7.742</v>
      </c>
      <c r="K258" s="4" t="s">
        <v>324</v>
      </c>
      <c r="L258" s="4" t="s">
        <v>127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s">
        <v>57</v>
      </c>
      <c r="D259" s="4"/>
      <c r="E259" s="4" t="s">
        <v>321</v>
      </c>
      <c r="F259" s="4" t="n">
        <v>65</v>
      </c>
      <c r="G259" s="4" t="n">
        <v>17</v>
      </c>
      <c r="H259" s="4" t="n">
        <v>101.227</v>
      </c>
      <c r="I259" s="4"/>
      <c r="J259" s="4" t="n">
        <v>7.752</v>
      </c>
      <c r="K259" s="4" t="s">
        <v>324</v>
      </c>
      <c r="L259" s="4" t="s">
        <v>127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s">
        <v>57</v>
      </c>
      <c r="D260" s="4"/>
      <c r="E260" s="4" t="s">
        <v>321</v>
      </c>
      <c r="F260" s="4" t="n">
        <v>65</v>
      </c>
      <c r="G260" s="4" t="n">
        <v>17</v>
      </c>
      <c r="H260" s="4" t="n">
        <v>109.663</v>
      </c>
      <c r="I260" s="4"/>
      <c r="J260" s="4" t="n">
        <v>7.995</v>
      </c>
      <c r="K260" s="4" t="s">
        <v>324</v>
      </c>
      <c r="L260" s="4" t="s">
        <v>127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s">
        <v>57</v>
      </c>
      <c r="D261" s="4"/>
      <c r="E261" s="4" t="s">
        <v>321</v>
      </c>
      <c r="F261" s="4" t="n">
        <v>65</v>
      </c>
      <c r="G261" s="4" t="n">
        <v>17</v>
      </c>
      <c r="H261" s="4" t="n">
        <v>109.407</v>
      </c>
      <c r="I261" s="4"/>
      <c r="J261" s="4" t="n">
        <v>7.933</v>
      </c>
      <c r="K261" s="4" t="s">
        <v>324</v>
      </c>
      <c r="L261" s="4" t="s">
        <v>127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s">
        <v>57</v>
      </c>
      <c r="D262" s="4"/>
      <c r="E262" s="4" t="s">
        <v>321</v>
      </c>
      <c r="F262" s="4" t="n">
        <v>65</v>
      </c>
      <c r="G262" s="4" t="n">
        <v>17</v>
      </c>
      <c r="H262" s="4" t="n">
        <v>110.174</v>
      </c>
      <c r="I262" s="4"/>
      <c r="J262" s="4" t="n">
        <v>7.752</v>
      </c>
      <c r="K262" s="4" t="s">
        <v>324</v>
      </c>
      <c r="L262" s="4" t="s">
        <v>127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s">
        <v>57</v>
      </c>
      <c r="D263" s="4"/>
      <c r="E263" s="4" t="s">
        <v>321</v>
      </c>
      <c r="F263" s="4" t="n">
        <v>65</v>
      </c>
      <c r="G263" s="4" t="n">
        <v>17</v>
      </c>
      <c r="H263" s="4" t="n">
        <v>109.918</v>
      </c>
      <c r="I263" s="4"/>
      <c r="J263" s="4" t="n">
        <v>7.716</v>
      </c>
      <c r="K263" s="4" t="s">
        <v>324</v>
      </c>
      <c r="L263" s="4" t="s">
        <v>127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s">
        <v>57</v>
      </c>
      <c r="D264" s="4"/>
      <c r="E264" s="4" t="s">
        <v>321</v>
      </c>
      <c r="F264" s="4" t="n">
        <v>65</v>
      </c>
      <c r="G264" s="4" t="n">
        <v>17</v>
      </c>
      <c r="H264" s="4" t="n">
        <v>120.143</v>
      </c>
      <c r="I264" s="4"/>
      <c r="J264" s="4" t="n">
        <v>7.587</v>
      </c>
      <c r="K264" s="4" t="s">
        <v>324</v>
      </c>
      <c r="L264" s="4" t="s">
        <v>127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s">
        <v>57</v>
      </c>
      <c r="D265" s="4"/>
      <c r="E265" s="4" t="s">
        <v>321</v>
      </c>
      <c r="F265" s="4" t="n">
        <v>65</v>
      </c>
      <c r="G265" s="4" t="n">
        <v>17</v>
      </c>
      <c r="H265" s="4" t="n">
        <v>122.444</v>
      </c>
      <c r="I265" s="4"/>
      <c r="J265" s="4" t="n">
        <v>7.633</v>
      </c>
      <c r="K265" s="4" t="s">
        <v>324</v>
      </c>
      <c r="L265" s="4" t="s">
        <v>127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s">
        <v>57</v>
      </c>
      <c r="D266" s="4"/>
      <c r="E266" s="4" t="s">
        <v>321</v>
      </c>
      <c r="F266" s="4" t="n">
        <v>65</v>
      </c>
      <c r="G266" s="4" t="n">
        <v>17</v>
      </c>
      <c r="H266" s="4" t="n">
        <v>130.112</v>
      </c>
      <c r="I266" s="4"/>
      <c r="J266" s="4" t="n">
        <v>7.69</v>
      </c>
      <c r="K266" s="4" t="s">
        <v>324</v>
      </c>
      <c r="L266" s="4" t="s">
        <v>127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s">
        <v>57</v>
      </c>
      <c r="D267" s="4"/>
      <c r="E267" s="4" t="s">
        <v>321</v>
      </c>
      <c r="F267" s="4" t="n">
        <v>65</v>
      </c>
      <c r="G267" s="4" t="n">
        <v>17</v>
      </c>
      <c r="H267" s="4" t="n">
        <v>129.601</v>
      </c>
      <c r="I267" s="4"/>
      <c r="J267" s="4" t="n">
        <v>7.52</v>
      </c>
      <c r="K267" s="4" t="s">
        <v>324</v>
      </c>
      <c r="L267" s="4" t="s">
        <v>127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s">
        <v>57</v>
      </c>
      <c r="D268" s="4"/>
      <c r="E268" s="4" t="s">
        <v>321</v>
      </c>
      <c r="F268" s="4" t="n">
        <v>65</v>
      </c>
      <c r="G268" s="4" t="n">
        <v>17</v>
      </c>
      <c r="H268" s="4" t="n">
        <v>122.955</v>
      </c>
      <c r="I268" s="4"/>
      <c r="J268" s="4" t="n">
        <v>7.747</v>
      </c>
      <c r="K268" s="4" t="s">
        <v>324</v>
      </c>
      <c r="L268" s="4" t="s">
        <v>127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s">
        <v>57</v>
      </c>
      <c r="D269" s="4"/>
      <c r="E269" s="4" t="s">
        <v>321</v>
      </c>
      <c r="F269" s="4" t="n">
        <v>65</v>
      </c>
      <c r="G269" s="4" t="n">
        <v>17</v>
      </c>
      <c r="H269" s="4" t="n">
        <v>120.143</v>
      </c>
      <c r="I269" s="4"/>
      <c r="J269" s="4" t="n">
        <v>7.788</v>
      </c>
      <c r="K269" s="4" t="s">
        <v>324</v>
      </c>
      <c r="L269" s="4" t="s">
        <v>127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s">
        <v>57</v>
      </c>
      <c r="D270" s="4"/>
      <c r="E270" s="4" t="s">
        <v>321</v>
      </c>
      <c r="F270" s="4" t="n">
        <v>65</v>
      </c>
      <c r="G270" s="4" t="n">
        <v>17</v>
      </c>
      <c r="H270" s="4" t="n">
        <v>120.143</v>
      </c>
      <c r="I270" s="4"/>
      <c r="J270" s="4" t="n">
        <v>7.83</v>
      </c>
      <c r="K270" s="4" t="s">
        <v>324</v>
      </c>
      <c r="L270" s="4" t="s">
        <v>127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s">
        <v>57</v>
      </c>
      <c r="D271" s="4"/>
      <c r="E271" s="4" t="s">
        <v>321</v>
      </c>
      <c r="F271" s="4" t="n">
        <v>65</v>
      </c>
      <c r="G271" s="4" t="n">
        <v>17</v>
      </c>
      <c r="H271" s="4" t="n">
        <v>121.677</v>
      </c>
      <c r="I271" s="4"/>
      <c r="J271" s="4" t="n">
        <v>7.876</v>
      </c>
      <c r="K271" s="4" t="s">
        <v>324</v>
      </c>
      <c r="L271" s="4" t="s">
        <v>127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s">
        <v>57</v>
      </c>
      <c r="D272" s="4"/>
      <c r="E272" s="4" t="s">
        <v>321</v>
      </c>
      <c r="F272" s="4" t="n">
        <v>65</v>
      </c>
      <c r="G272" s="4" t="n">
        <v>17</v>
      </c>
      <c r="H272" s="4" t="n">
        <v>129.601</v>
      </c>
      <c r="I272" s="4"/>
      <c r="J272" s="4" t="n">
        <v>7.912</v>
      </c>
      <c r="K272" s="4" t="s">
        <v>324</v>
      </c>
      <c r="L272" s="4" t="s">
        <v>127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s">
        <v>57</v>
      </c>
      <c r="D273" s="4"/>
      <c r="E273" s="4" t="s">
        <v>321</v>
      </c>
      <c r="F273" s="4" t="n">
        <v>65</v>
      </c>
      <c r="G273" s="4" t="n">
        <v>17</v>
      </c>
      <c r="H273" s="4" t="n">
        <v>129.601</v>
      </c>
      <c r="I273" s="4"/>
      <c r="J273" s="4" t="n">
        <v>7.995</v>
      </c>
      <c r="K273" s="4" t="s">
        <v>324</v>
      </c>
      <c r="L273" s="4" t="s">
        <v>127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s">
        <v>57</v>
      </c>
      <c r="D274" s="4"/>
      <c r="E274" s="4" t="s">
        <v>321</v>
      </c>
      <c r="F274" s="4" t="n">
        <v>65</v>
      </c>
      <c r="G274" s="4" t="n">
        <v>17</v>
      </c>
      <c r="H274" s="4" t="n">
        <v>129.857</v>
      </c>
      <c r="I274" s="4"/>
      <c r="J274" s="4" t="n">
        <v>8.124</v>
      </c>
      <c r="K274" s="4" t="s">
        <v>324</v>
      </c>
      <c r="L274" s="4" t="s">
        <v>127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s">
        <v>57</v>
      </c>
      <c r="D275" s="4"/>
      <c r="E275" s="4" t="s">
        <v>321</v>
      </c>
      <c r="F275" s="4" t="n">
        <v>65</v>
      </c>
      <c r="G275" s="4" t="n">
        <v>17</v>
      </c>
      <c r="H275" s="4" t="n">
        <v>122.699</v>
      </c>
      <c r="I275" s="4"/>
      <c r="J275" s="4" t="n">
        <v>8.119</v>
      </c>
      <c r="K275" s="4" t="s">
        <v>324</v>
      </c>
      <c r="L275" s="4" t="s">
        <v>127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s">
        <v>57</v>
      </c>
      <c r="D276" s="4"/>
      <c r="E276" s="4" t="s">
        <v>321</v>
      </c>
      <c r="F276" s="4" t="n">
        <v>65</v>
      </c>
      <c r="G276" s="4" t="n">
        <v>17</v>
      </c>
      <c r="H276" s="4" t="n">
        <v>140.849</v>
      </c>
      <c r="I276" s="4"/>
      <c r="J276" s="4" t="n">
        <v>7.608</v>
      </c>
      <c r="K276" s="4" t="s">
        <v>324</v>
      </c>
      <c r="L276" s="4" t="s">
        <v>127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s">
        <v>57</v>
      </c>
      <c r="D277" s="4"/>
      <c r="E277" s="4" t="s">
        <v>321</v>
      </c>
      <c r="F277" s="4" t="n">
        <v>65</v>
      </c>
      <c r="G277" s="4" t="n">
        <v>17</v>
      </c>
      <c r="H277" s="4" t="n">
        <v>149.796</v>
      </c>
      <c r="I277" s="4"/>
      <c r="J277" s="4" t="n">
        <v>7.706</v>
      </c>
      <c r="K277" s="4" t="s">
        <v>324</v>
      </c>
      <c r="L277" s="4" t="s">
        <v>127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s">
        <v>57</v>
      </c>
      <c r="D278" s="4"/>
      <c r="E278" s="4" t="s">
        <v>321</v>
      </c>
      <c r="F278" s="4" t="n">
        <v>65</v>
      </c>
      <c r="G278" s="4" t="n">
        <v>17</v>
      </c>
      <c r="H278" s="4" t="n">
        <v>149.796</v>
      </c>
      <c r="I278" s="4"/>
      <c r="J278" s="4" t="n">
        <v>7.778</v>
      </c>
      <c r="K278" s="4" t="s">
        <v>324</v>
      </c>
      <c r="L278" s="4" t="s">
        <v>127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s">
        <v>57</v>
      </c>
      <c r="D279" s="4"/>
      <c r="E279" s="4" t="s">
        <v>321</v>
      </c>
      <c r="F279" s="4" t="n">
        <v>65</v>
      </c>
      <c r="G279" s="4" t="n">
        <v>17</v>
      </c>
      <c r="H279" s="4" t="n">
        <v>144.172</v>
      </c>
      <c r="I279" s="4"/>
      <c r="J279" s="4" t="n">
        <v>7.799</v>
      </c>
      <c r="K279" s="4" t="s">
        <v>324</v>
      </c>
      <c r="L279" s="4" t="s">
        <v>127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s">
        <v>57</v>
      </c>
      <c r="D280" s="4"/>
      <c r="E280" s="4" t="s">
        <v>321</v>
      </c>
      <c r="F280" s="4" t="n">
        <v>65</v>
      </c>
      <c r="G280" s="4" t="n">
        <v>17</v>
      </c>
      <c r="H280" s="4" t="n">
        <v>144.172</v>
      </c>
      <c r="I280" s="4"/>
      <c r="J280" s="4" t="n">
        <v>7.861</v>
      </c>
      <c r="K280" s="4" t="s">
        <v>324</v>
      </c>
      <c r="L280" s="4" t="s">
        <v>127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s">
        <v>57</v>
      </c>
      <c r="D281" s="4"/>
      <c r="E281" s="4" t="s">
        <v>321</v>
      </c>
      <c r="F281" s="4" t="n">
        <v>65</v>
      </c>
      <c r="G281" s="4" t="n">
        <v>17</v>
      </c>
      <c r="H281" s="4" t="n">
        <v>143.149</v>
      </c>
      <c r="I281" s="4"/>
      <c r="J281" s="4" t="n">
        <v>7.938</v>
      </c>
      <c r="K281" s="4" t="s">
        <v>324</v>
      </c>
      <c r="L281" s="4" t="s">
        <v>127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s">
        <v>57</v>
      </c>
      <c r="D282" s="4"/>
      <c r="E282" s="4" t="s">
        <v>321</v>
      </c>
      <c r="F282" s="4" t="n">
        <v>65</v>
      </c>
      <c r="G282" s="4" t="n">
        <v>17</v>
      </c>
      <c r="H282" s="4" t="n">
        <v>142.382</v>
      </c>
      <c r="I282" s="4"/>
      <c r="J282" s="4" t="n">
        <v>8.005</v>
      </c>
      <c r="K282" s="4" t="s">
        <v>324</v>
      </c>
      <c r="L282" s="4" t="s">
        <v>127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s">
        <v>57</v>
      </c>
      <c r="D283" s="4"/>
      <c r="E283" s="4" t="s">
        <v>321</v>
      </c>
      <c r="F283" s="4" t="n">
        <v>65</v>
      </c>
      <c r="G283" s="4" t="n">
        <v>17</v>
      </c>
      <c r="H283" s="4" t="n">
        <v>145.45</v>
      </c>
      <c r="I283" s="4"/>
      <c r="J283" s="4" t="n">
        <v>8.026</v>
      </c>
      <c r="K283" s="4" t="s">
        <v>324</v>
      </c>
      <c r="L283" s="4" t="s">
        <v>127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s">
        <v>57</v>
      </c>
      <c r="D284" s="4"/>
      <c r="E284" s="4" t="s">
        <v>321</v>
      </c>
      <c r="F284" s="4" t="n">
        <v>65</v>
      </c>
      <c r="G284" s="4" t="n">
        <v>17</v>
      </c>
      <c r="H284" s="4" t="n">
        <v>149.796</v>
      </c>
      <c r="I284" s="4"/>
      <c r="J284" s="4" t="n">
        <v>8.052</v>
      </c>
      <c r="K284" s="4" t="s">
        <v>324</v>
      </c>
      <c r="L284" s="4" t="s">
        <v>127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s">
        <v>57</v>
      </c>
      <c r="D285" s="4"/>
      <c r="E285" s="4" t="s">
        <v>321</v>
      </c>
      <c r="F285" s="4" t="n">
        <v>65</v>
      </c>
      <c r="G285" s="4" t="n">
        <v>17</v>
      </c>
      <c r="H285" s="4" t="n">
        <v>150.051</v>
      </c>
      <c r="I285" s="4"/>
      <c r="J285" s="4" t="n">
        <v>8.108</v>
      </c>
      <c r="K285" s="4" t="s">
        <v>324</v>
      </c>
      <c r="L285" s="4" t="s">
        <v>127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s">
        <v>57</v>
      </c>
      <c r="D286" s="4"/>
      <c r="E286" s="4" t="s">
        <v>321</v>
      </c>
      <c r="F286" s="4" t="n">
        <v>65</v>
      </c>
      <c r="G286" s="4" t="n">
        <v>17</v>
      </c>
      <c r="H286" s="4" t="n">
        <v>144.172</v>
      </c>
      <c r="I286" s="4"/>
      <c r="J286" s="4" t="n">
        <v>8.103</v>
      </c>
      <c r="K286" s="4" t="s">
        <v>324</v>
      </c>
      <c r="L286" s="4" t="s">
        <v>127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s">
        <v>57</v>
      </c>
      <c r="D287" s="4"/>
      <c r="E287" s="4" t="s">
        <v>321</v>
      </c>
      <c r="F287" s="4" t="n">
        <v>65</v>
      </c>
      <c r="G287" s="4" t="n">
        <v>17</v>
      </c>
      <c r="H287" s="4" t="n">
        <v>145.45</v>
      </c>
      <c r="I287" s="4"/>
      <c r="J287" s="4" t="n">
        <v>8.248</v>
      </c>
      <c r="K287" s="4" t="s">
        <v>324</v>
      </c>
      <c r="L287" s="4" t="s">
        <v>127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s">
        <v>57</v>
      </c>
      <c r="D288" s="4"/>
      <c r="E288" s="4" t="s">
        <v>321</v>
      </c>
      <c r="F288" s="4" t="n">
        <v>65</v>
      </c>
      <c r="G288" s="4" t="n">
        <v>17</v>
      </c>
      <c r="H288" s="4" t="n">
        <v>148.773</v>
      </c>
      <c r="I288" s="4"/>
      <c r="J288" s="4" t="n">
        <v>8.212</v>
      </c>
      <c r="K288" s="4" t="s">
        <v>324</v>
      </c>
      <c r="L288" s="4" t="s">
        <v>127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s">
        <v>57</v>
      </c>
      <c r="D289" s="4"/>
      <c r="E289" s="4" t="s">
        <v>321</v>
      </c>
      <c r="F289" s="4" t="n">
        <v>65</v>
      </c>
      <c r="G289" s="4" t="n">
        <v>17</v>
      </c>
      <c r="H289" s="4" t="n">
        <v>170.245</v>
      </c>
      <c r="I289" s="4"/>
      <c r="J289" s="4" t="n">
        <v>7.793</v>
      </c>
      <c r="K289" s="4" t="s">
        <v>324</v>
      </c>
      <c r="L289" s="4" t="s">
        <v>127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s">
        <v>57</v>
      </c>
      <c r="D290" s="4"/>
      <c r="E290" s="4" t="s">
        <v>321</v>
      </c>
      <c r="F290" s="4" t="n">
        <v>65</v>
      </c>
      <c r="G290" s="4" t="n">
        <v>17</v>
      </c>
      <c r="H290" s="4" t="n">
        <v>163.599</v>
      </c>
      <c r="I290" s="4"/>
      <c r="J290" s="4" t="n">
        <v>7.938</v>
      </c>
      <c r="K290" s="4" t="s">
        <v>324</v>
      </c>
      <c r="L290" s="4" t="s">
        <v>127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s">
        <v>57</v>
      </c>
      <c r="D291" s="4"/>
      <c r="E291" s="4" t="s">
        <v>321</v>
      </c>
      <c r="F291" s="4" t="n">
        <v>65</v>
      </c>
      <c r="G291" s="4" t="n">
        <v>17</v>
      </c>
      <c r="H291" s="4" t="n">
        <v>164.877</v>
      </c>
      <c r="I291" s="4"/>
      <c r="J291" s="4" t="n">
        <v>8.015</v>
      </c>
      <c r="K291" s="4" t="s">
        <v>324</v>
      </c>
      <c r="L291" s="4" t="s">
        <v>127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s">
        <v>57</v>
      </c>
      <c r="D292" s="4"/>
      <c r="E292" s="4" t="s">
        <v>321</v>
      </c>
      <c r="F292" s="4" t="n">
        <v>65</v>
      </c>
      <c r="G292" s="4" t="n">
        <v>17</v>
      </c>
      <c r="H292" s="4" t="n">
        <v>166.411</v>
      </c>
      <c r="I292" s="4"/>
      <c r="J292" s="4" t="n">
        <v>8.021</v>
      </c>
      <c r="K292" s="4" t="s">
        <v>324</v>
      </c>
      <c r="L292" s="4" t="s">
        <v>127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s">
        <v>57</v>
      </c>
      <c r="D293" s="4"/>
      <c r="E293" s="4" t="s">
        <v>321</v>
      </c>
      <c r="F293" s="4" t="n">
        <v>65</v>
      </c>
      <c r="G293" s="4" t="n">
        <v>17</v>
      </c>
      <c r="H293" s="4" t="n">
        <v>169.734</v>
      </c>
      <c r="I293" s="4"/>
      <c r="J293" s="4" t="n">
        <v>8</v>
      </c>
      <c r="K293" s="4" t="s">
        <v>324</v>
      </c>
      <c r="L293" s="4" t="s">
        <v>127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s">
        <v>57</v>
      </c>
      <c r="D294" s="4"/>
      <c r="E294" s="4" t="s">
        <v>321</v>
      </c>
      <c r="F294" s="4" t="n">
        <v>65</v>
      </c>
      <c r="G294" s="4" t="n">
        <v>17</v>
      </c>
      <c r="H294" s="4" t="n">
        <v>164.622</v>
      </c>
      <c r="I294" s="4"/>
      <c r="J294" s="4" t="n">
        <v>8.052</v>
      </c>
      <c r="K294" s="4" t="s">
        <v>324</v>
      </c>
      <c r="L294" s="4" t="s">
        <v>127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s">
        <v>57</v>
      </c>
      <c r="D295" s="4"/>
      <c r="E295" s="4" t="s">
        <v>321</v>
      </c>
      <c r="F295" s="4" t="n">
        <v>65</v>
      </c>
      <c r="G295" s="4" t="n">
        <v>17</v>
      </c>
      <c r="H295" s="4" t="n">
        <v>170.757</v>
      </c>
      <c r="I295" s="4"/>
      <c r="J295" s="4" t="n">
        <v>8.103</v>
      </c>
      <c r="K295" s="4" t="s">
        <v>324</v>
      </c>
      <c r="L295" s="4" t="s">
        <v>127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s">
        <v>57</v>
      </c>
      <c r="D296" s="4"/>
      <c r="E296" s="4" t="s">
        <v>321</v>
      </c>
      <c r="F296" s="4" t="n">
        <v>65</v>
      </c>
      <c r="G296" s="4" t="n">
        <v>17</v>
      </c>
      <c r="H296" s="4" t="n">
        <v>167.689</v>
      </c>
      <c r="I296" s="4"/>
      <c r="J296" s="4" t="n">
        <v>8.186</v>
      </c>
      <c r="K296" s="4" t="s">
        <v>324</v>
      </c>
      <c r="L296" s="4" t="s">
        <v>127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s">
        <v>57</v>
      </c>
      <c r="D297" s="4"/>
      <c r="E297" s="4" t="s">
        <v>321</v>
      </c>
      <c r="F297" s="4" t="n">
        <v>65</v>
      </c>
      <c r="G297" s="4" t="n">
        <v>17</v>
      </c>
      <c r="H297" s="4" t="n">
        <v>170.501</v>
      </c>
      <c r="I297" s="4"/>
      <c r="J297" s="4" t="n">
        <v>8.258</v>
      </c>
      <c r="K297" s="4" t="s">
        <v>324</v>
      </c>
      <c r="L297" s="4" t="s">
        <v>127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s">
        <v>57</v>
      </c>
      <c r="D298" s="4"/>
      <c r="E298" s="4" t="s">
        <v>321</v>
      </c>
      <c r="F298" s="4" t="n">
        <v>65</v>
      </c>
      <c r="G298" s="4" t="n">
        <v>17</v>
      </c>
      <c r="H298" s="4" t="n">
        <v>167.945</v>
      </c>
      <c r="I298" s="4"/>
      <c r="J298" s="4" t="n">
        <v>8.32</v>
      </c>
      <c r="K298" s="4" t="s">
        <v>324</v>
      </c>
      <c r="L298" s="4" t="s">
        <v>127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s">
        <v>57</v>
      </c>
      <c r="D299" s="4"/>
      <c r="E299" s="4" t="s">
        <v>321</v>
      </c>
      <c r="F299" s="4" t="n">
        <v>65</v>
      </c>
      <c r="G299" s="4" t="n">
        <v>17</v>
      </c>
      <c r="H299" s="4" t="n">
        <v>185.583</v>
      </c>
      <c r="I299" s="4"/>
      <c r="J299" s="4" t="n">
        <v>7.881</v>
      </c>
      <c r="K299" s="4" t="s">
        <v>324</v>
      </c>
      <c r="L299" s="4" t="s">
        <v>127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s">
        <v>57</v>
      </c>
      <c r="D300" s="4"/>
      <c r="E300" s="4" t="s">
        <v>321</v>
      </c>
      <c r="F300" s="4" t="n">
        <v>65</v>
      </c>
      <c r="G300" s="4" t="n">
        <v>17</v>
      </c>
      <c r="H300" s="4" t="n">
        <v>189.417</v>
      </c>
      <c r="I300" s="4"/>
      <c r="J300" s="4" t="n">
        <v>7.912</v>
      </c>
      <c r="K300" s="4" t="s">
        <v>324</v>
      </c>
      <c r="L300" s="4" t="s">
        <v>127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s">
        <v>57</v>
      </c>
      <c r="D301" s="4"/>
      <c r="E301" s="4" t="s">
        <v>321</v>
      </c>
      <c r="F301" s="4" t="n">
        <v>65</v>
      </c>
      <c r="G301" s="4" t="n">
        <v>17</v>
      </c>
      <c r="H301" s="4" t="n">
        <v>186.861</v>
      </c>
      <c r="I301" s="4"/>
      <c r="J301" s="4" t="n">
        <v>8.176</v>
      </c>
      <c r="K301" s="4" t="s">
        <v>324</v>
      </c>
      <c r="L301" s="4" t="s">
        <v>127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s">
        <v>57</v>
      </c>
      <c r="D302" s="4"/>
      <c r="E302" s="4" t="s">
        <v>321</v>
      </c>
      <c r="F302" s="4" t="n">
        <v>65</v>
      </c>
      <c r="G302" s="4" t="n">
        <v>17</v>
      </c>
      <c r="H302" s="4" t="n">
        <v>190.44</v>
      </c>
      <c r="I302" s="4"/>
      <c r="J302" s="4" t="n">
        <v>8.15</v>
      </c>
      <c r="K302" s="4" t="s">
        <v>324</v>
      </c>
      <c r="L302" s="4" t="s">
        <v>127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s">
        <v>57</v>
      </c>
      <c r="D303" s="4"/>
      <c r="E303" s="4" t="s">
        <v>321</v>
      </c>
      <c r="F303" s="4" t="n">
        <v>65</v>
      </c>
      <c r="G303" s="4" t="n">
        <v>17</v>
      </c>
      <c r="H303" s="4" t="n">
        <v>190.695</v>
      </c>
      <c r="I303" s="4"/>
      <c r="J303" s="4" t="n">
        <v>8.196</v>
      </c>
      <c r="K303" s="4" t="s">
        <v>324</v>
      </c>
      <c r="L303" s="4" t="s">
        <v>127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s">
        <v>57</v>
      </c>
      <c r="D304" s="4"/>
      <c r="E304" s="4" t="s">
        <v>321</v>
      </c>
      <c r="F304" s="4" t="n">
        <v>65</v>
      </c>
      <c r="G304" s="4" t="n">
        <v>17</v>
      </c>
      <c r="H304" s="4" t="n">
        <v>189.417</v>
      </c>
      <c r="I304" s="4"/>
      <c r="J304" s="4" t="n">
        <v>8.253</v>
      </c>
      <c r="K304" s="4" t="s">
        <v>324</v>
      </c>
      <c r="L304" s="4" t="s">
        <v>127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s">
        <v>57</v>
      </c>
      <c r="D305" s="4"/>
      <c r="E305" s="4" t="s">
        <v>321</v>
      </c>
      <c r="F305" s="4" t="n">
        <v>65</v>
      </c>
      <c r="G305" s="4" t="n">
        <v>17</v>
      </c>
      <c r="H305" s="4" t="n">
        <v>208.589</v>
      </c>
      <c r="I305" s="4"/>
      <c r="J305" s="4" t="n">
        <v>8.248</v>
      </c>
      <c r="K305" s="4" t="s">
        <v>324</v>
      </c>
      <c r="L305" s="4" t="s">
        <v>127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s">
        <v>57</v>
      </c>
      <c r="D306" s="4"/>
      <c r="E306" s="4" t="s">
        <v>321</v>
      </c>
      <c r="F306" s="4" t="n">
        <v>65</v>
      </c>
      <c r="G306" s="4" t="n">
        <v>17</v>
      </c>
      <c r="H306" s="4" t="n">
        <v>212.679</v>
      </c>
      <c r="I306" s="4"/>
      <c r="J306" s="4" t="n">
        <v>8.289</v>
      </c>
      <c r="K306" s="4" t="s">
        <v>324</v>
      </c>
      <c r="L306" s="4" t="s">
        <v>127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s">
        <v>57</v>
      </c>
      <c r="D307" s="4"/>
      <c r="E307" s="4" t="s">
        <v>110</v>
      </c>
      <c r="F307" s="4" t="n">
        <v>11</v>
      </c>
      <c r="G307" s="4" t="n">
        <v>10</v>
      </c>
      <c r="H307" s="4" t="n">
        <v>10.037</v>
      </c>
      <c r="I307" s="4"/>
      <c r="J307" s="4" t="n">
        <v>3.20807233273643</v>
      </c>
      <c r="K307" s="4" t="s">
        <v>330</v>
      </c>
      <c r="L307" s="4" t="s">
        <v>127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s">
        <v>57</v>
      </c>
      <c r="D308" s="4"/>
      <c r="E308" s="4" t="s">
        <v>110</v>
      </c>
      <c r="F308" s="4" t="n">
        <v>11</v>
      </c>
      <c r="G308" s="4" t="n">
        <v>10</v>
      </c>
      <c r="H308" s="4" t="n">
        <v>10.135</v>
      </c>
      <c r="I308" s="4"/>
      <c r="J308" s="4" t="n">
        <v>4.03936008484548</v>
      </c>
      <c r="K308" s="4" t="s">
        <v>330</v>
      </c>
      <c r="L308" s="4" t="s">
        <v>127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s">
        <v>57</v>
      </c>
      <c r="D309" s="4"/>
      <c r="E309" s="4" t="s">
        <v>110</v>
      </c>
      <c r="F309" s="4" t="n">
        <v>11</v>
      </c>
      <c r="G309" s="4" t="n">
        <v>10</v>
      </c>
      <c r="H309" s="4" t="n">
        <v>24.207</v>
      </c>
      <c r="I309" s="4"/>
      <c r="J309" s="4" t="n">
        <v>3.80403846335566</v>
      </c>
      <c r="K309" s="4" t="s">
        <v>330</v>
      </c>
      <c r="L309" s="4" t="s">
        <v>127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s">
        <v>57</v>
      </c>
      <c r="D310" s="4"/>
      <c r="E310" s="4" t="s">
        <v>110</v>
      </c>
      <c r="F310" s="4" t="n">
        <v>11</v>
      </c>
      <c r="G310" s="4" t="n">
        <v>10</v>
      </c>
      <c r="H310" s="4" t="n">
        <v>24.108</v>
      </c>
      <c r="I310" s="4"/>
      <c r="J310" s="4" t="n">
        <v>4.48176278721282</v>
      </c>
      <c r="K310" s="4" t="s">
        <v>330</v>
      </c>
      <c r="L310" s="4" t="s">
        <v>127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s">
        <v>57</v>
      </c>
      <c r="D311" s="4"/>
      <c r="E311" s="4" t="s">
        <v>110</v>
      </c>
      <c r="F311" s="4" t="n">
        <v>11</v>
      </c>
      <c r="G311" s="4" t="n">
        <v>10</v>
      </c>
      <c r="H311" s="4" t="n">
        <v>32.177</v>
      </c>
      <c r="I311" s="4"/>
      <c r="J311" s="4" t="n">
        <v>4.38955851868813</v>
      </c>
      <c r="K311" s="4" t="s">
        <v>330</v>
      </c>
      <c r="L311" s="4" t="s">
        <v>127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s">
        <v>57</v>
      </c>
      <c r="D312" s="4"/>
      <c r="E312" s="4" t="s">
        <v>110</v>
      </c>
      <c r="F312" s="4" t="n">
        <v>11</v>
      </c>
      <c r="G312" s="4" t="n">
        <v>10</v>
      </c>
      <c r="H312" s="4" t="n">
        <v>32.177</v>
      </c>
      <c r="I312" s="4"/>
      <c r="J312" s="4" t="n">
        <v>4.02308947671459</v>
      </c>
      <c r="K312" s="4" t="s">
        <v>330</v>
      </c>
      <c r="L312" s="4" t="s">
        <v>127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s">
        <v>57</v>
      </c>
      <c r="D313" s="4"/>
      <c r="E313" s="4" t="s">
        <v>110</v>
      </c>
      <c r="F313" s="4" t="n">
        <v>11</v>
      </c>
      <c r="G313" s="4" t="n">
        <v>10</v>
      </c>
      <c r="H313" s="4" t="n">
        <v>39.164</v>
      </c>
      <c r="I313" s="4"/>
      <c r="J313" s="4" t="n">
        <v>4.03125787200114</v>
      </c>
      <c r="K313" s="4" t="s">
        <v>330</v>
      </c>
      <c r="L313" s="4" t="s">
        <v>127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s">
        <v>57</v>
      </c>
      <c r="D314" s="4"/>
      <c r="E314" s="4" t="s">
        <v>110</v>
      </c>
      <c r="F314" s="4" t="n">
        <v>11</v>
      </c>
      <c r="G314" s="4" t="n">
        <v>10</v>
      </c>
      <c r="H314" s="4" t="n">
        <v>39.065</v>
      </c>
      <c r="I314" s="4"/>
      <c r="J314" s="4" t="n">
        <v>4.52238054093428</v>
      </c>
      <c r="K314" s="4" t="s">
        <v>330</v>
      </c>
      <c r="L314" s="4" t="s">
        <v>127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s">
        <v>57</v>
      </c>
      <c r="D315" s="4"/>
      <c r="E315" s="4" t="s">
        <v>110</v>
      </c>
      <c r="F315" s="4" t="n">
        <v>11</v>
      </c>
      <c r="G315" s="4" t="n">
        <v>10</v>
      </c>
      <c r="H315" s="4" t="n">
        <v>45.953</v>
      </c>
      <c r="I315" s="4"/>
      <c r="J315" s="4" t="n">
        <v>4.46609833504506</v>
      </c>
      <c r="K315" s="4" t="s">
        <v>330</v>
      </c>
      <c r="L315" s="4" t="s">
        <v>127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s">
        <v>57</v>
      </c>
      <c r="D316" s="4"/>
      <c r="E316" s="4" t="s">
        <v>110</v>
      </c>
      <c r="F316" s="4" t="n">
        <v>11</v>
      </c>
      <c r="G316" s="4" t="n">
        <v>10</v>
      </c>
      <c r="H316" s="4" t="n">
        <v>46.052</v>
      </c>
      <c r="I316" s="4"/>
      <c r="J316" s="4" t="n">
        <v>4.75246293530255</v>
      </c>
      <c r="K316" s="4" t="s">
        <v>330</v>
      </c>
      <c r="L316" s="4" t="s">
        <v>127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s">
        <v>57</v>
      </c>
      <c r="D317" s="4"/>
      <c r="E317" s="4" t="s">
        <v>110</v>
      </c>
      <c r="F317" s="4" t="n">
        <v>11</v>
      </c>
      <c r="G317" s="4" t="n">
        <v>10</v>
      </c>
      <c r="H317" s="4" t="n">
        <v>48.02</v>
      </c>
      <c r="I317" s="4"/>
      <c r="J317" s="4" t="n">
        <v>4.58971335833068</v>
      </c>
      <c r="K317" s="4" t="s">
        <v>330</v>
      </c>
      <c r="L317" s="4" t="s">
        <v>127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s">
        <v>57</v>
      </c>
      <c r="D318" s="4"/>
      <c r="E318" s="4" t="s">
        <v>110</v>
      </c>
      <c r="F318" s="4" t="n">
        <v>11</v>
      </c>
      <c r="G318" s="4" t="n">
        <v>10</v>
      </c>
      <c r="H318" s="4" t="n">
        <v>48.118</v>
      </c>
      <c r="I318" s="4"/>
      <c r="J318" s="4" t="n">
        <v>4.89239532206034</v>
      </c>
      <c r="K318" s="4" t="s">
        <v>330</v>
      </c>
      <c r="L318" s="4" t="s">
        <v>127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s">
        <v>57</v>
      </c>
      <c r="D319" s="4"/>
      <c r="E319" s="4" t="s">
        <v>110</v>
      </c>
      <c r="F319" s="4" t="n">
        <v>11</v>
      </c>
      <c r="G319" s="4" t="n">
        <v>10</v>
      </c>
      <c r="H319" s="4" t="n">
        <v>54.121</v>
      </c>
      <c r="I319" s="4"/>
      <c r="J319" s="4" t="n">
        <v>4.75246293530255</v>
      </c>
      <c r="K319" s="4" t="s">
        <v>330</v>
      </c>
      <c r="L319" s="4" t="s">
        <v>127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s">
        <v>57</v>
      </c>
      <c r="D320" s="4"/>
      <c r="E320" s="4" t="s">
        <v>110</v>
      </c>
      <c r="F320" s="4" t="n">
        <v>11</v>
      </c>
      <c r="G320" s="4" t="n">
        <v>10</v>
      </c>
      <c r="H320" s="4" t="n">
        <v>54.121</v>
      </c>
      <c r="I320" s="4"/>
      <c r="J320" s="4" t="n">
        <v>5.21053708893917</v>
      </c>
      <c r="K320" s="4" t="s">
        <v>330</v>
      </c>
      <c r="L320" s="4" t="s">
        <v>127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s">
        <v>57</v>
      </c>
      <c r="D321" s="4"/>
      <c r="E321" s="4" t="s">
        <v>110</v>
      </c>
      <c r="F321" s="4" t="n">
        <v>11</v>
      </c>
      <c r="G321" s="4" t="n">
        <v>10</v>
      </c>
      <c r="H321" s="4" t="n">
        <v>61.107</v>
      </c>
      <c r="I321" s="4"/>
      <c r="J321" s="4" t="n">
        <v>5.11622485232183</v>
      </c>
      <c r="K321" s="4" t="s">
        <v>330</v>
      </c>
      <c r="L321" s="4" t="s">
        <v>127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s">
        <v>57</v>
      </c>
      <c r="D322" s="4"/>
      <c r="E322" s="4" t="s">
        <v>110</v>
      </c>
      <c r="F322" s="4" t="n">
        <v>11</v>
      </c>
      <c r="G322" s="4" t="n">
        <v>10</v>
      </c>
      <c r="H322" s="4" t="n">
        <v>60.123</v>
      </c>
      <c r="I322" s="4"/>
      <c r="J322" s="4" t="n">
        <v>5.18778252713645</v>
      </c>
      <c r="K322" s="4" t="s">
        <v>330</v>
      </c>
      <c r="L322" s="4" t="s">
        <v>127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s">
        <v>57</v>
      </c>
      <c r="D323" s="4"/>
      <c r="E323" s="4" t="s">
        <v>110</v>
      </c>
      <c r="F323" s="4" t="n">
        <v>11</v>
      </c>
      <c r="G323" s="4" t="n">
        <v>10</v>
      </c>
      <c r="H323" s="4" t="n">
        <v>60.221</v>
      </c>
      <c r="I323" s="4"/>
      <c r="J323" s="4" t="n">
        <v>5.40322244410968</v>
      </c>
      <c r="K323" s="4" t="s">
        <v>330</v>
      </c>
      <c r="L323" s="4" t="s">
        <v>127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s">
        <v>57</v>
      </c>
      <c r="D324" s="4"/>
      <c r="E324" s="4" t="s">
        <v>110</v>
      </c>
      <c r="F324" s="4" t="n">
        <v>11</v>
      </c>
      <c r="G324" s="4" t="n">
        <v>10</v>
      </c>
      <c r="H324" s="4" t="n">
        <v>65.141</v>
      </c>
      <c r="I324" s="4"/>
      <c r="J324" s="4" t="n">
        <v>5.33717161256044</v>
      </c>
      <c r="K324" s="4" t="s">
        <v>330</v>
      </c>
      <c r="L324" s="4" t="s">
        <v>127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s">
        <v>57</v>
      </c>
      <c r="D325" s="4"/>
      <c r="E325" s="4" t="s">
        <v>110</v>
      </c>
      <c r="F325" s="4" t="n">
        <v>11</v>
      </c>
      <c r="G325" s="4" t="n">
        <v>10</v>
      </c>
      <c r="H325" s="4" t="n">
        <v>65.338</v>
      </c>
      <c r="I325" s="4"/>
      <c r="J325" s="4" t="n">
        <v>5.50693243916853</v>
      </c>
      <c r="K325" s="4" t="s">
        <v>330</v>
      </c>
      <c r="L325" s="4" t="s">
        <v>127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s">
        <v>57</v>
      </c>
      <c r="D326" s="4"/>
      <c r="E326" s="4" t="s">
        <v>110</v>
      </c>
      <c r="F326" s="4" t="n">
        <v>11</v>
      </c>
      <c r="G326" s="4" t="n">
        <v>10</v>
      </c>
      <c r="H326" s="4" t="n">
        <v>66.125</v>
      </c>
      <c r="I326" s="4"/>
      <c r="J326" s="4" t="n">
        <v>5.37605392911189</v>
      </c>
      <c r="K326" s="4" t="s">
        <v>330</v>
      </c>
      <c r="L326" s="4" t="s">
        <v>127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s">
        <v>57</v>
      </c>
      <c r="D327" s="4"/>
      <c r="E327" s="4" t="s">
        <v>110</v>
      </c>
      <c r="F327" s="4" t="n">
        <v>11</v>
      </c>
      <c r="G327" s="4" t="n">
        <v>10</v>
      </c>
      <c r="H327" s="4" t="n">
        <v>70.258</v>
      </c>
      <c r="I327" s="4"/>
      <c r="J327" s="4" t="n">
        <v>5.47865423515068</v>
      </c>
      <c r="K327" s="4" t="s">
        <v>330</v>
      </c>
      <c r="L327" s="4" t="s">
        <v>127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s">
        <v>57</v>
      </c>
      <c r="D328" s="4"/>
      <c r="E328" s="4" t="s">
        <v>110</v>
      </c>
      <c r="F328" s="4" t="n">
        <v>11</v>
      </c>
      <c r="G328" s="4" t="n">
        <v>10</v>
      </c>
      <c r="H328" s="4" t="n">
        <v>74.096</v>
      </c>
      <c r="I328" s="4"/>
      <c r="J328" s="4" t="n">
        <v>5.503209793946</v>
      </c>
      <c r="K328" s="4" t="s">
        <v>330</v>
      </c>
      <c r="L32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23" activeCellId="0" sqref="J2:J42"/>
    </sheetView>
  </sheetViews>
  <sheetFormatPr defaultRowHeight="15" zeroHeight="false" outlineLevelRow="0" outlineLevelCol="0"/>
  <cols>
    <col collapsed="false" customWidth="true" hidden="false" outlineLevel="0" max="13" min="1" style="2" width="8.85"/>
    <col collapsed="false" customWidth="true" hidden="false" outlineLevel="0" max="39" min="14" style="67" width="8.85"/>
    <col collapsed="false" customWidth="true" hidden="false" outlineLevel="0" max="1025" min="40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3" t="s">
        <v>331</v>
      </c>
      <c r="I1" s="5" t="s">
        <v>332</v>
      </c>
      <c r="J1" s="5"/>
      <c r="K1" s="3" t="s">
        <v>262</v>
      </c>
      <c r="L1" s="3" t="s">
        <v>263</v>
      </c>
      <c r="M1" s="4" t="s">
        <v>71</v>
      </c>
    </row>
    <row r="2" customFormat="false" ht="15" hidden="false" customHeight="false" outlineLevel="0" collapsed="false">
      <c r="A2" s="68" t="n">
        <v>1998</v>
      </c>
      <c r="B2" s="68" t="s">
        <v>333</v>
      </c>
      <c r="C2" s="68" t="s">
        <v>57</v>
      </c>
      <c r="D2" s="68" t="s">
        <v>334</v>
      </c>
      <c r="E2" s="68" t="s">
        <v>75</v>
      </c>
      <c r="F2" s="68" t="s">
        <v>60</v>
      </c>
      <c r="G2" s="68" t="n">
        <v>186</v>
      </c>
      <c r="H2" s="68" t="s">
        <v>335</v>
      </c>
      <c r="I2" s="68" t="s">
        <v>336</v>
      </c>
      <c r="J2" s="68"/>
      <c r="K2" s="68" t="n">
        <v>0.4</v>
      </c>
      <c r="L2" s="68" t="s">
        <v>213</v>
      </c>
      <c r="M2" s="68" t="s">
        <v>53</v>
      </c>
    </row>
    <row r="3" customFormat="false" ht="15" hidden="false" customHeight="false" outlineLevel="0" collapsed="false">
      <c r="A3" s="68" t="n">
        <v>1998</v>
      </c>
      <c r="B3" s="68" t="s">
        <v>333</v>
      </c>
      <c r="C3" s="68" t="s">
        <v>57</v>
      </c>
      <c r="D3" s="68" t="s">
        <v>109</v>
      </c>
      <c r="E3" s="68" t="s">
        <v>75</v>
      </c>
      <c r="F3" s="68" t="s">
        <v>60</v>
      </c>
      <c r="G3" s="68" t="n">
        <v>218</v>
      </c>
      <c r="H3" s="68" t="s">
        <v>335</v>
      </c>
      <c r="I3" s="68" t="s">
        <v>336</v>
      </c>
      <c r="J3" s="68"/>
      <c r="K3" s="68" t="n">
        <v>0.7</v>
      </c>
      <c r="L3" s="68" t="s">
        <v>213</v>
      </c>
      <c r="M3" s="68" t="s">
        <v>53</v>
      </c>
    </row>
    <row r="4" customFormat="false" ht="15" hidden="false" customHeight="false" outlineLevel="0" collapsed="false">
      <c r="A4" s="68" t="n">
        <v>1998</v>
      </c>
      <c r="B4" s="68" t="s">
        <v>333</v>
      </c>
      <c r="C4" s="68" t="s">
        <v>57</v>
      </c>
      <c r="D4" s="68" t="s">
        <v>334</v>
      </c>
      <c r="E4" s="68" t="s">
        <v>75</v>
      </c>
      <c r="F4" s="68" t="s">
        <v>60</v>
      </c>
      <c r="G4" s="68" t="n">
        <v>186</v>
      </c>
      <c r="H4" s="68" t="s">
        <v>335</v>
      </c>
      <c r="I4" s="68" t="s">
        <v>337</v>
      </c>
      <c r="J4" s="68"/>
      <c r="K4" s="68" t="n">
        <v>0.1</v>
      </c>
      <c r="L4" s="68" t="s">
        <v>213</v>
      </c>
      <c r="M4" s="68" t="s">
        <v>53</v>
      </c>
    </row>
    <row r="5" customFormat="false" ht="15" hidden="false" customHeight="false" outlineLevel="0" collapsed="false">
      <c r="A5" s="68" t="n">
        <v>1998</v>
      </c>
      <c r="B5" s="68" t="s">
        <v>333</v>
      </c>
      <c r="C5" s="68" t="s">
        <v>57</v>
      </c>
      <c r="D5" s="68" t="s">
        <v>109</v>
      </c>
      <c r="E5" s="68" t="s">
        <v>75</v>
      </c>
      <c r="F5" s="68" t="s">
        <v>60</v>
      </c>
      <c r="G5" s="68" t="n">
        <v>218</v>
      </c>
      <c r="H5" s="68" t="s">
        <v>335</v>
      </c>
      <c r="I5" s="68" t="s">
        <v>337</v>
      </c>
      <c r="J5" s="68"/>
      <c r="K5" s="68" t="n">
        <v>0.2</v>
      </c>
      <c r="L5" s="68" t="s">
        <v>213</v>
      </c>
      <c r="M5" s="68" t="s">
        <v>53</v>
      </c>
    </row>
    <row r="6" customFormat="false" ht="15" hidden="false" customHeight="false" outlineLevel="0" collapsed="false">
      <c r="A6" s="68" t="n">
        <v>1998</v>
      </c>
      <c r="B6" s="68" t="s">
        <v>333</v>
      </c>
      <c r="C6" s="68" t="s">
        <v>57</v>
      </c>
      <c r="D6" s="68" t="s">
        <v>334</v>
      </c>
      <c r="E6" s="68" t="s">
        <v>75</v>
      </c>
      <c r="F6" s="68" t="s">
        <v>60</v>
      </c>
      <c r="G6" s="68" t="n">
        <v>186</v>
      </c>
      <c r="H6" s="68" t="s">
        <v>335</v>
      </c>
      <c r="I6" s="68" t="s">
        <v>338</v>
      </c>
      <c r="J6" s="68"/>
      <c r="K6" s="68" t="n">
        <v>0.7</v>
      </c>
      <c r="L6" s="68" t="s">
        <v>213</v>
      </c>
      <c r="M6" s="68" t="s">
        <v>53</v>
      </c>
    </row>
    <row r="7" customFormat="false" ht="15" hidden="false" customHeight="false" outlineLevel="0" collapsed="false">
      <c r="A7" s="68" t="n">
        <v>1998</v>
      </c>
      <c r="B7" s="68" t="s">
        <v>333</v>
      </c>
      <c r="C7" s="68" t="s">
        <v>57</v>
      </c>
      <c r="D7" s="68" t="s">
        <v>109</v>
      </c>
      <c r="E7" s="68" t="s">
        <v>75</v>
      </c>
      <c r="F7" s="68" t="s">
        <v>60</v>
      </c>
      <c r="G7" s="68" t="n">
        <v>218</v>
      </c>
      <c r="H7" s="68" t="s">
        <v>335</v>
      </c>
      <c r="I7" s="68" t="s">
        <v>338</v>
      </c>
      <c r="J7" s="68"/>
      <c r="K7" s="68" t="n">
        <v>1.8</v>
      </c>
      <c r="L7" s="68" t="s">
        <v>213</v>
      </c>
      <c r="M7" s="68" t="s">
        <v>53</v>
      </c>
    </row>
    <row r="8" customFormat="false" ht="15" hidden="false" customHeight="false" outlineLevel="0" collapsed="false">
      <c r="A8" s="68" t="n">
        <v>1998</v>
      </c>
      <c r="B8" s="68" t="s">
        <v>333</v>
      </c>
      <c r="C8" s="68" t="s">
        <v>57</v>
      </c>
      <c r="D8" s="68" t="s">
        <v>334</v>
      </c>
      <c r="E8" s="68" t="s">
        <v>75</v>
      </c>
      <c r="F8" s="68" t="s">
        <v>60</v>
      </c>
      <c r="G8" s="68" t="n">
        <v>186</v>
      </c>
      <c r="H8" s="68" t="s">
        <v>335</v>
      </c>
      <c r="I8" s="68" t="s">
        <v>339</v>
      </c>
      <c r="J8" s="68"/>
      <c r="K8" s="68" t="n">
        <v>0.1</v>
      </c>
      <c r="L8" s="68" t="s">
        <v>213</v>
      </c>
      <c r="M8" s="68" t="s">
        <v>53</v>
      </c>
    </row>
    <row r="9" customFormat="false" ht="15" hidden="false" customHeight="false" outlineLevel="0" collapsed="false">
      <c r="A9" s="68" t="n">
        <v>1998</v>
      </c>
      <c r="B9" s="68" t="s">
        <v>333</v>
      </c>
      <c r="C9" s="68" t="s">
        <v>57</v>
      </c>
      <c r="D9" s="68" t="s">
        <v>109</v>
      </c>
      <c r="E9" s="68" t="s">
        <v>75</v>
      </c>
      <c r="F9" s="68" t="s">
        <v>60</v>
      </c>
      <c r="G9" s="68" t="n">
        <v>218</v>
      </c>
      <c r="H9" s="68" t="s">
        <v>335</v>
      </c>
      <c r="I9" s="68" t="s">
        <v>339</v>
      </c>
      <c r="J9" s="68"/>
      <c r="K9" s="68" t="n">
        <v>0.3</v>
      </c>
      <c r="L9" s="68" t="s">
        <v>213</v>
      </c>
      <c r="M9" s="68" t="s">
        <v>53</v>
      </c>
    </row>
    <row r="10" customFormat="false" ht="15" hidden="false" customHeight="false" outlineLevel="0" collapsed="false">
      <c r="A10" s="68" t="n">
        <v>1998</v>
      </c>
      <c r="B10" s="68" t="s">
        <v>333</v>
      </c>
      <c r="C10" s="68" t="s">
        <v>57</v>
      </c>
      <c r="D10" s="68" t="s">
        <v>334</v>
      </c>
      <c r="E10" s="68" t="s">
        <v>75</v>
      </c>
      <c r="F10" s="68" t="s">
        <v>60</v>
      </c>
      <c r="G10" s="68" t="n">
        <v>186</v>
      </c>
      <c r="H10" s="68" t="s">
        <v>340</v>
      </c>
      <c r="I10" s="68" t="s">
        <v>336</v>
      </c>
      <c r="J10" s="68"/>
      <c r="K10" s="68" t="n">
        <v>0.6</v>
      </c>
      <c r="L10" s="68" t="s">
        <v>216</v>
      </c>
      <c r="M10" s="68" t="s">
        <v>53</v>
      </c>
    </row>
    <row r="11" customFormat="false" ht="15" hidden="false" customHeight="false" outlineLevel="0" collapsed="false">
      <c r="A11" s="68" t="n">
        <v>1998</v>
      </c>
      <c r="B11" s="68" t="s">
        <v>333</v>
      </c>
      <c r="C11" s="68" t="s">
        <v>57</v>
      </c>
      <c r="D11" s="68" t="s">
        <v>109</v>
      </c>
      <c r="E11" s="68" t="s">
        <v>75</v>
      </c>
      <c r="F11" s="68" t="s">
        <v>60</v>
      </c>
      <c r="G11" s="68" t="n">
        <v>218</v>
      </c>
      <c r="H11" s="68" t="s">
        <v>340</v>
      </c>
      <c r="I11" s="68" t="s">
        <v>336</v>
      </c>
      <c r="J11" s="68"/>
      <c r="K11" s="68" t="n">
        <v>0.7</v>
      </c>
      <c r="L11" s="68" t="s">
        <v>216</v>
      </c>
      <c r="M11" s="68" t="s">
        <v>53</v>
      </c>
    </row>
    <row r="12" customFormat="false" ht="15" hidden="false" customHeight="false" outlineLevel="0" collapsed="false">
      <c r="A12" s="68" t="n">
        <v>1998</v>
      </c>
      <c r="B12" s="68" t="s">
        <v>333</v>
      </c>
      <c r="C12" s="68" t="s">
        <v>57</v>
      </c>
      <c r="D12" s="68" t="s">
        <v>334</v>
      </c>
      <c r="E12" s="68" t="s">
        <v>75</v>
      </c>
      <c r="F12" s="68" t="s">
        <v>60</v>
      </c>
      <c r="G12" s="68" t="n">
        <v>186</v>
      </c>
      <c r="H12" s="68" t="s">
        <v>340</v>
      </c>
      <c r="I12" s="68" t="s">
        <v>337</v>
      </c>
      <c r="J12" s="68"/>
      <c r="K12" s="68" t="n">
        <v>0.14</v>
      </c>
      <c r="L12" s="68" t="s">
        <v>216</v>
      </c>
      <c r="M12" s="68" t="s">
        <v>53</v>
      </c>
    </row>
    <row r="13" customFormat="false" ht="15" hidden="false" customHeight="false" outlineLevel="0" collapsed="false">
      <c r="A13" s="68" t="n">
        <v>1998</v>
      </c>
      <c r="B13" s="68" t="s">
        <v>333</v>
      </c>
      <c r="C13" s="68" t="s">
        <v>57</v>
      </c>
      <c r="D13" s="68" t="s">
        <v>109</v>
      </c>
      <c r="E13" s="68" t="s">
        <v>75</v>
      </c>
      <c r="F13" s="68" t="s">
        <v>60</v>
      </c>
      <c r="G13" s="68" t="n">
        <v>218</v>
      </c>
      <c r="H13" s="68" t="s">
        <v>340</v>
      </c>
      <c r="I13" s="68" t="s">
        <v>337</v>
      </c>
      <c r="J13" s="68"/>
      <c r="K13" s="68" t="n">
        <v>0.2</v>
      </c>
      <c r="L13" s="68" t="s">
        <v>216</v>
      </c>
      <c r="M13" s="68" t="s">
        <v>53</v>
      </c>
    </row>
    <row r="14" customFormat="false" ht="15" hidden="false" customHeight="false" outlineLevel="0" collapsed="false">
      <c r="A14" s="68" t="n">
        <v>1998</v>
      </c>
      <c r="B14" s="68" t="s">
        <v>333</v>
      </c>
      <c r="C14" s="68" t="s">
        <v>57</v>
      </c>
      <c r="D14" s="68" t="s">
        <v>334</v>
      </c>
      <c r="E14" s="68" t="s">
        <v>75</v>
      </c>
      <c r="F14" s="68" t="s">
        <v>60</v>
      </c>
      <c r="G14" s="68" t="n">
        <v>186</v>
      </c>
      <c r="H14" s="68" t="s">
        <v>340</v>
      </c>
      <c r="I14" s="68" t="s">
        <v>338</v>
      </c>
      <c r="J14" s="68"/>
      <c r="K14" s="68" t="n">
        <v>1.26</v>
      </c>
      <c r="L14" s="68" t="s">
        <v>216</v>
      </c>
      <c r="M14" s="68" t="s">
        <v>53</v>
      </c>
    </row>
    <row r="15" customFormat="false" ht="15" hidden="false" customHeight="false" outlineLevel="0" collapsed="false">
      <c r="A15" s="68" t="n">
        <v>1998</v>
      </c>
      <c r="B15" s="68" t="s">
        <v>333</v>
      </c>
      <c r="C15" s="68" t="s">
        <v>57</v>
      </c>
      <c r="D15" s="68" t="s">
        <v>109</v>
      </c>
      <c r="E15" s="68" t="s">
        <v>75</v>
      </c>
      <c r="F15" s="68" t="s">
        <v>60</v>
      </c>
      <c r="G15" s="68" t="n">
        <v>218</v>
      </c>
      <c r="H15" s="68" t="s">
        <v>340</v>
      </c>
      <c r="I15" s="68" t="s">
        <v>338</v>
      </c>
      <c r="J15" s="68"/>
      <c r="K15" s="68" t="n">
        <v>1.25</v>
      </c>
      <c r="L15" s="68" t="s">
        <v>216</v>
      </c>
      <c r="M15" s="68" t="s">
        <v>53</v>
      </c>
    </row>
    <row r="16" customFormat="false" ht="15" hidden="false" customHeight="false" outlineLevel="0" collapsed="false">
      <c r="A16" s="68" t="n">
        <v>1998</v>
      </c>
      <c r="B16" s="68" t="s">
        <v>333</v>
      </c>
      <c r="C16" s="68" t="s">
        <v>57</v>
      </c>
      <c r="D16" s="68" t="s">
        <v>334</v>
      </c>
      <c r="E16" s="68" t="s">
        <v>75</v>
      </c>
      <c r="F16" s="68" t="s">
        <v>60</v>
      </c>
      <c r="G16" s="68" t="n">
        <v>186</v>
      </c>
      <c r="H16" s="68" t="s">
        <v>340</v>
      </c>
      <c r="I16" s="68" t="s">
        <v>339</v>
      </c>
      <c r="J16" s="68"/>
      <c r="K16" s="68" t="n">
        <v>0.14</v>
      </c>
      <c r="L16" s="68" t="s">
        <v>216</v>
      </c>
      <c r="M16" s="68" t="s">
        <v>53</v>
      </c>
    </row>
    <row r="17" customFormat="false" ht="15" hidden="false" customHeight="false" outlineLevel="0" collapsed="false">
      <c r="A17" s="68" t="n">
        <v>1998</v>
      </c>
      <c r="B17" s="68" t="s">
        <v>333</v>
      </c>
      <c r="C17" s="68" t="s">
        <v>57</v>
      </c>
      <c r="D17" s="68" t="s">
        <v>109</v>
      </c>
      <c r="E17" s="68" t="s">
        <v>75</v>
      </c>
      <c r="F17" s="68" t="s">
        <v>60</v>
      </c>
      <c r="G17" s="68" t="n">
        <v>218</v>
      </c>
      <c r="H17" s="68" t="s">
        <v>340</v>
      </c>
      <c r="I17" s="68" t="s">
        <v>339</v>
      </c>
      <c r="J17" s="68"/>
      <c r="K17" s="68" t="n">
        <v>0.15</v>
      </c>
      <c r="L17" s="68" t="s">
        <v>216</v>
      </c>
      <c r="M17" s="68" t="s">
        <v>53</v>
      </c>
    </row>
    <row r="18" customFormat="false" ht="15" hidden="false" customHeight="false" outlineLevel="0" collapsed="false">
      <c r="A18" s="4" t="n">
        <v>2007</v>
      </c>
      <c r="B18" s="4" t="s">
        <v>341</v>
      </c>
      <c r="C18" s="4" t="s">
        <v>57</v>
      </c>
      <c r="D18" s="4" t="s">
        <v>342</v>
      </c>
      <c r="E18" s="4" t="s">
        <v>196</v>
      </c>
      <c r="F18" s="4" t="s">
        <v>60</v>
      </c>
      <c r="G18" s="4" t="n">
        <v>211</v>
      </c>
      <c r="H18" s="4" t="s">
        <v>335</v>
      </c>
      <c r="I18" s="4" t="s">
        <v>343</v>
      </c>
      <c r="J18" s="4" t="n">
        <v>0</v>
      </c>
      <c r="K18" s="4" t="n">
        <v>0.2273808</v>
      </c>
      <c r="L18" s="4" t="s">
        <v>213</v>
      </c>
      <c r="M18" s="4" t="s">
        <v>344</v>
      </c>
    </row>
    <row r="19" customFormat="false" ht="15" hidden="false" customHeight="false" outlineLevel="0" collapsed="false">
      <c r="A19" s="4" t="n">
        <v>2007</v>
      </c>
      <c r="B19" s="4" t="s">
        <v>341</v>
      </c>
      <c r="C19" s="4" t="s">
        <v>57</v>
      </c>
      <c r="D19" s="4" t="s">
        <v>342</v>
      </c>
      <c r="E19" s="4" t="s">
        <v>196</v>
      </c>
      <c r="F19" s="4" t="s">
        <v>60</v>
      </c>
      <c r="G19" s="4" t="n">
        <v>211</v>
      </c>
      <c r="H19" s="4" t="s">
        <v>335</v>
      </c>
      <c r="I19" s="4" t="s">
        <v>343</v>
      </c>
      <c r="J19" s="4" t="n">
        <v>0.363</v>
      </c>
      <c r="K19" s="4" t="n">
        <v>0.6306312</v>
      </c>
      <c r="L19" s="4" t="s">
        <v>213</v>
      </c>
      <c r="M19" s="4" t="s">
        <v>344</v>
      </c>
    </row>
    <row r="20" customFormat="false" ht="15" hidden="false" customHeight="false" outlineLevel="0" collapsed="false">
      <c r="A20" s="4" t="n">
        <v>2007</v>
      </c>
      <c r="B20" s="4" t="s">
        <v>341</v>
      </c>
      <c r="C20" s="4" t="s">
        <v>57</v>
      </c>
      <c r="D20" s="4" t="s">
        <v>342</v>
      </c>
      <c r="E20" s="4" t="s">
        <v>196</v>
      </c>
      <c r="F20" s="4" t="s">
        <v>60</v>
      </c>
      <c r="G20" s="4" t="n">
        <v>211</v>
      </c>
      <c r="H20" s="4" t="s">
        <v>335</v>
      </c>
      <c r="I20" s="4" t="s">
        <v>343</v>
      </c>
      <c r="J20" s="4" t="n">
        <v>0.311</v>
      </c>
      <c r="K20" s="4" t="n">
        <v>0.9970008</v>
      </c>
      <c r="L20" s="4" t="s">
        <v>213</v>
      </c>
      <c r="M20" s="4" t="s">
        <v>344</v>
      </c>
    </row>
    <row r="21" customFormat="false" ht="15" hidden="false" customHeight="false" outlineLevel="0" collapsed="false">
      <c r="A21" s="4" t="n">
        <v>2007</v>
      </c>
      <c r="B21" s="4" t="s">
        <v>341</v>
      </c>
      <c r="C21" s="4" t="s">
        <v>57</v>
      </c>
      <c r="D21" s="4" t="s">
        <v>342</v>
      </c>
      <c r="E21" s="4" t="s">
        <v>196</v>
      </c>
      <c r="F21" s="4" t="s">
        <v>60</v>
      </c>
      <c r="G21" s="4" t="n">
        <v>211</v>
      </c>
      <c r="H21" s="4" t="s">
        <v>335</v>
      </c>
      <c r="I21" s="4" t="s">
        <v>343</v>
      </c>
      <c r="J21" s="4" t="n">
        <v>1</v>
      </c>
      <c r="K21" s="4" t="n">
        <v>1.8696432</v>
      </c>
      <c r="L21" s="4" t="s">
        <v>213</v>
      </c>
      <c r="M21" s="4" t="s">
        <v>344</v>
      </c>
    </row>
    <row r="22" customFormat="false" ht="15" hidden="false" customHeight="false" outlineLevel="0" collapsed="false">
      <c r="A22" s="4" t="n">
        <v>2007</v>
      </c>
      <c r="B22" s="4" t="s">
        <v>341</v>
      </c>
      <c r="C22" s="4" t="s">
        <v>57</v>
      </c>
      <c r="D22" s="4" t="s">
        <v>342</v>
      </c>
      <c r="E22" s="4" t="s">
        <v>196</v>
      </c>
      <c r="F22" s="4" t="s">
        <v>60</v>
      </c>
      <c r="G22" s="4" t="n">
        <v>211</v>
      </c>
      <c r="H22" s="4" t="s">
        <v>335</v>
      </c>
      <c r="I22" s="4" t="s">
        <v>343</v>
      </c>
      <c r="J22" s="4" t="n">
        <v>0</v>
      </c>
      <c r="K22" s="4" t="n">
        <v>2.1774912</v>
      </c>
      <c r="L22" s="4" t="s">
        <v>213</v>
      </c>
      <c r="M22" s="4" t="s">
        <v>344</v>
      </c>
    </row>
    <row r="23" customFormat="false" ht="15" hidden="false" customHeight="false" outlineLevel="0" collapsed="false">
      <c r="A23" s="4" t="n">
        <v>2007</v>
      </c>
      <c r="B23" s="4" t="s">
        <v>341</v>
      </c>
      <c r="C23" s="4" t="s">
        <v>57</v>
      </c>
      <c r="D23" s="4" t="s">
        <v>342</v>
      </c>
      <c r="E23" s="4" t="s">
        <v>196</v>
      </c>
      <c r="F23" s="4" t="s">
        <v>60</v>
      </c>
      <c r="G23" s="4" t="n">
        <v>186</v>
      </c>
      <c r="H23" s="4" t="s">
        <v>340</v>
      </c>
      <c r="I23" s="4" t="s">
        <v>343</v>
      </c>
      <c r="J23" s="4" t="n">
        <v>0</v>
      </c>
      <c r="K23" s="4" t="n">
        <v>0.2139696</v>
      </c>
      <c r="L23" s="4" t="s">
        <v>216</v>
      </c>
      <c r="M23" s="4" t="s">
        <v>344</v>
      </c>
    </row>
    <row r="24" customFormat="false" ht="15" hidden="false" customHeight="false" outlineLevel="0" collapsed="false">
      <c r="A24" s="4" t="n">
        <v>2007</v>
      </c>
      <c r="B24" s="4" t="s">
        <v>341</v>
      </c>
      <c r="C24" s="4" t="s">
        <v>57</v>
      </c>
      <c r="D24" s="4" t="s">
        <v>342</v>
      </c>
      <c r="E24" s="4" t="s">
        <v>196</v>
      </c>
      <c r="F24" s="4" t="s">
        <v>60</v>
      </c>
      <c r="G24" s="4" t="n">
        <v>186</v>
      </c>
      <c r="H24" s="4" t="s">
        <v>340</v>
      </c>
      <c r="I24" s="4" t="s">
        <v>343</v>
      </c>
      <c r="J24" s="4" t="n">
        <v>0.556</v>
      </c>
      <c r="K24" s="4" t="n">
        <v>0.5614416</v>
      </c>
      <c r="L24" s="4" t="s">
        <v>216</v>
      </c>
      <c r="M24" s="4" t="s">
        <v>344</v>
      </c>
    </row>
    <row r="25" customFormat="false" ht="15" hidden="false" customHeight="false" outlineLevel="0" collapsed="false">
      <c r="A25" s="4" t="n">
        <v>2007</v>
      </c>
      <c r="B25" s="4" t="s">
        <v>341</v>
      </c>
      <c r="C25" s="4" t="s">
        <v>57</v>
      </c>
      <c r="D25" s="4" t="s">
        <v>342</v>
      </c>
      <c r="E25" s="4" t="s">
        <v>196</v>
      </c>
      <c r="F25" s="4" t="s">
        <v>60</v>
      </c>
      <c r="G25" s="4" t="n">
        <v>186</v>
      </c>
      <c r="H25" s="4" t="s">
        <v>340</v>
      </c>
      <c r="I25" s="4" t="s">
        <v>343</v>
      </c>
      <c r="J25" s="4" t="n">
        <v>1</v>
      </c>
      <c r="K25" s="4" t="n">
        <v>0.9198864</v>
      </c>
      <c r="L25" s="4" t="s">
        <v>216</v>
      </c>
      <c r="M25" s="4" t="s">
        <v>344</v>
      </c>
    </row>
    <row r="26" customFormat="false" ht="15" hidden="false" customHeight="false" outlineLevel="0" collapsed="false">
      <c r="A26" s="4" t="n">
        <v>2007</v>
      </c>
      <c r="B26" s="4" t="s">
        <v>341</v>
      </c>
      <c r="C26" s="4" t="s">
        <v>57</v>
      </c>
      <c r="D26" s="4" t="s">
        <v>342</v>
      </c>
      <c r="E26" s="4" t="s">
        <v>196</v>
      </c>
      <c r="F26" s="4" t="s">
        <v>60</v>
      </c>
      <c r="G26" s="4" t="n">
        <v>186</v>
      </c>
      <c r="H26" s="4" t="s">
        <v>340</v>
      </c>
      <c r="I26" s="4" t="s">
        <v>343</v>
      </c>
      <c r="J26" s="4" t="n">
        <v>0.733</v>
      </c>
      <c r="K26" s="4" t="n">
        <v>1.1951208</v>
      </c>
      <c r="L26" s="4" t="s">
        <v>216</v>
      </c>
      <c r="M26" s="4" t="s">
        <v>344</v>
      </c>
    </row>
    <row r="27" customFormat="false" ht="15" hidden="false" customHeight="false" outlineLevel="0" collapsed="false">
      <c r="A27" s="4" t="n">
        <v>2007</v>
      </c>
      <c r="B27" s="4" t="s">
        <v>341</v>
      </c>
      <c r="C27" s="4" t="s">
        <v>57</v>
      </c>
      <c r="D27" s="4" t="s">
        <v>342</v>
      </c>
      <c r="E27" s="4" t="s">
        <v>196</v>
      </c>
      <c r="F27" s="4" t="s">
        <v>60</v>
      </c>
      <c r="G27" s="4" t="n">
        <v>186</v>
      </c>
      <c r="H27" s="4" t="s">
        <v>340</v>
      </c>
      <c r="I27" s="4" t="s">
        <v>343</v>
      </c>
      <c r="J27" s="4" t="n">
        <v>0.444</v>
      </c>
      <c r="K27" s="4" t="n">
        <v>1.339596</v>
      </c>
      <c r="L27" s="4" t="s">
        <v>216</v>
      </c>
      <c r="M27" s="4" t="s">
        <v>344</v>
      </c>
    </row>
    <row r="28" customFormat="false" ht="15" hidden="false" customHeight="false" outlineLevel="0" collapsed="false">
      <c r="A28" s="4" t="n">
        <v>2007</v>
      </c>
      <c r="B28" s="4" t="s">
        <v>341</v>
      </c>
      <c r="C28" s="4" t="s">
        <v>57</v>
      </c>
      <c r="D28" s="4" t="s">
        <v>342</v>
      </c>
      <c r="E28" s="4" t="s">
        <v>196</v>
      </c>
      <c r="F28" s="4" t="s">
        <v>60</v>
      </c>
      <c r="G28" s="4" t="n">
        <v>186</v>
      </c>
      <c r="H28" s="4" t="s">
        <v>340</v>
      </c>
      <c r="I28" s="4" t="s">
        <v>343</v>
      </c>
      <c r="J28" s="4" t="n">
        <v>0</v>
      </c>
      <c r="K28" s="4" t="n">
        <v>1.3530072</v>
      </c>
      <c r="L28" s="4" t="s">
        <v>216</v>
      </c>
      <c r="M28" s="4" t="s">
        <v>344</v>
      </c>
    </row>
    <row r="29" customFormat="false" ht="15" hidden="false" customHeight="false" outlineLevel="0" collapsed="false">
      <c r="A29" s="68" t="n">
        <v>1982</v>
      </c>
      <c r="B29" s="68" t="s">
        <v>345</v>
      </c>
      <c r="C29" s="68" t="s">
        <v>57</v>
      </c>
      <c r="D29" s="68" t="s">
        <v>199</v>
      </c>
      <c r="E29" s="68" t="s">
        <v>75</v>
      </c>
      <c r="F29" s="68" t="s">
        <v>60</v>
      </c>
      <c r="G29" s="68"/>
      <c r="H29" s="68" t="s">
        <v>346</v>
      </c>
      <c r="I29" s="68"/>
      <c r="J29" s="68" t="s">
        <v>347</v>
      </c>
      <c r="K29" s="68"/>
      <c r="L29" s="68"/>
      <c r="M29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2:J4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9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61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0.0999999999999996</v>
      </c>
      <c r="I2" s="4" t="n">
        <v>0.252226453497915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0.199999999999999</v>
      </c>
      <c r="I3" s="4" t="n">
        <v>0.273947342503529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0.299999999999998</v>
      </c>
      <c r="I4" s="4" t="n">
        <v>0.297904205377367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0.4</v>
      </c>
      <c r="I5" s="4" t="n">
        <v>0.333999212107284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0.4</v>
      </c>
      <c r="I6" s="4" t="n">
        <v>0.314833721808213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0.499999999999999</v>
      </c>
      <c r="I7" s="4" t="n">
        <v>0.342943107580184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0.599999999999998</v>
      </c>
      <c r="I8" s="4" t="n">
        <v>0.368497094645612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0.7</v>
      </c>
      <c r="I9" s="4" t="n">
        <v>0.394370506549358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0.799999999999998</v>
      </c>
      <c r="I10" s="4" t="n">
        <v>0.419924493614786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0.9</v>
      </c>
      <c r="I11" s="4" t="n">
        <v>0.456977774859656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1</v>
      </c>
      <c r="I12" s="4" t="n">
        <v>0.473907291290502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1.09999999999999</v>
      </c>
      <c r="I13" s="4" t="n">
        <v>0.500100128032566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1.19999999999999</v>
      </c>
      <c r="I14" s="4" t="n">
        <v>0.534917435409211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1.19999999999999</v>
      </c>
      <c r="I15" s="4" t="n">
        <v>0.514154820918551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1.29999999999999</v>
      </c>
      <c r="I16" s="4" t="n">
        <v>0.551846951840057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1.39999999999999</v>
      </c>
      <c r="I17" s="4" t="n">
        <v>0.577720363743803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1.5</v>
      </c>
      <c r="I18" s="4" t="n">
        <v>0.603593775647549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1.6</v>
      </c>
      <c r="I19" s="4" t="n">
        <v>0.630425462066248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1.7</v>
      </c>
      <c r="I20" s="4" t="n">
        <v>0.656298873969994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1.79999999999999</v>
      </c>
      <c r="I21" s="4" t="n">
        <v>0.678658612652243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1.89999999999999</v>
      </c>
      <c r="I22" s="4" t="n">
        <v>0.702296050687764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1.99999999999999</v>
      </c>
      <c r="I23" s="4" t="n">
        <v>0.725933488723285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2.1</v>
      </c>
      <c r="I24" s="4" t="n">
        <v>0.749570926758806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2.2</v>
      </c>
      <c r="I25" s="4" t="n">
        <v>0.768097567381241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2.2</v>
      </c>
      <c r="I26" s="4" t="n">
        <v>0.755959423525163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2.3</v>
      </c>
      <c r="I27" s="4" t="n">
        <v>0.790776730901808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2.39999999999999</v>
      </c>
      <c r="I28" s="4" t="n">
        <v>0.810900495715833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2.5</v>
      </c>
      <c r="I29" s="4" t="n">
        <v>0.827191162470043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2.6</v>
      </c>
      <c r="I30" s="4" t="n">
        <v>0.845078953415843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2.7</v>
      </c>
      <c r="I31" s="4" t="n">
        <v>0.862647319523325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2.8</v>
      </c>
      <c r="I32" s="4" t="n">
        <v>0.877979711762581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2.9</v>
      </c>
      <c r="I33" s="4" t="n">
        <v>0.891714979810249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3</v>
      </c>
      <c r="I34" s="4" t="n">
        <v>0.905450247857916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3.1</v>
      </c>
      <c r="I35" s="4" t="n">
        <v>0.920143790420537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3.2</v>
      </c>
      <c r="I36" s="4" t="n">
        <v>0.931004234923344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3.3</v>
      </c>
      <c r="I37" s="4" t="n">
        <v>0.942184104264469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3.4</v>
      </c>
      <c r="I38" s="4" t="n">
        <v>0.95240569909064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3.5</v>
      </c>
      <c r="I39" s="4" t="n">
        <v>0.961669019401858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3.6</v>
      </c>
      <c r="I40" s="4" t="n">
        <v>0.969654640359804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3.7</v>
      </c>
      <c r="I41" s="4" t="n">
        <v>0.977001411641114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3.8</v>
      </c>
      <c r="I42" s="4" t="n">
        <v>0.982751058730836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3.9</v>
      </c>
      <c r="I43" s="4" t="n">
        <v>0.987223006467286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4</v>
      </c>
      <c r="I44" s="4" t="n">
        <v>0.991694954203735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4.1</v>
      </c>
      <c r="I45" s="4" t="n">
        <v>0.99552805226355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4.2</v>
      </c>
      <c r="I46" s="4" t="n">
        <v>0.997764026131775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4.3</v>
      </c>
      <c r="I47" s="4" t="n">
        <v>0.99840287580841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4.4</v>
      </c>
      <c r="I48" s="4" t="n">
        <v>0.99840287580841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4.5</v>
      </c>
      <c r="I49" s="4" t="n">
        <v>0.998083450970092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4.6</v>
      </c>
      <c r="I50" s="4" t="n">
        <v>0.997764026131775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4.69999999999999</v>
      </c>
      <c r="I51" s="4" t="n">
        <v>0.996166901940185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4.79999999999999</v>
      </c>
      <c r="I52" s="4" t="n">
        <v>0.992972653557007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4.89999999999999</v>
      </c>
      <c r="I53" s="4" t="n">
        <v>0.989139555497193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4.99999999999999</v>
      </c>
      <c r="I54" s="4" t="n">
        <v>0.984028758084107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5.09999999999999</v>
      </c>
      <c r="I55" s="4" t="n">
        <v>0.97764026131775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5.19999999999999</v>
      </c>
      <c r="I56" s="4" t="n">
        <v>0.971571189389711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5.29999999999999</v>
      </c>
      <c r="I57" s="4" t="n">
        <v>0.9642244181084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5.39999999999999</v>
      </c>
      <c r="I58" s="4" t="n">
        <v>0.955599947473819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5.49999999999999</v>
      </c>
      <c r="I59" s="4" t="n">
        <v>0.945378352647647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5.59999999999999</v>
      </c>
      <c r="I60" s="4" t="n">
        <v>0.934837332983158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5.69999999999999</v>
      </c>
      <c r="I61" s="4" t="n">
        <v>0.923338038803716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5.79999999999999</v>
      </c>
      <c r="I62" s="4" t="n">
        <v>0.910241620432684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5.89999999999999</v>
      </c>
      <c r="I63" s="4" t="n">
        <v>0.898103476576606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5.99999999999999</v>
      </c>
      <c r="I64" s="4" t="n">
        <v>0.883729358852303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6.09999999999999</v>
      </c>
      <c r="I65" s="4" t="n">
        <v>0.868077541774728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6.19999999999999</v>
      </c>
      <c r="I66" s="4" t="n">
        <v>0.8514674501822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6.29999999999999</v>
      </c>
      <c r="I67" s="4" t="n">
        <v>0.834537933751354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6.39999999999999</v>
      </c>
      <c r="I68" s="4" t="n">
        <v>0.815372443452283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6.49999999999999</v>
      </c>
      <c r="I69" s="4" t="n">
        <v>0.795568103476576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6.59999999999999</v>
      </c>
      <c r="I70" s="4" t="n">
        <v>0.777680312530777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6.69999999999999</v>
      </c>
      <c r="I71" s="4" t="n">
        <v>0.755959423525163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6.79999999999999</v>
      </c>
      <c r="I72" s="4" t="n">
        <v>0.735196809034503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6.89999999999999</v>
      </c>
      <c r="I73" s="4" t="n">
        <v>0.713795344867207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6.99999999999998</v>
      </c>
      <c r="I74" s="4" t="n">
        <v>0.688560782640097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7.09999999999998</v>
      </c>
      <c r="I75" s="4" t="n">
        <v>0.662048521059715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7.19999999999998</v>
      </c>
      <c r="I76" s="4" t="n">
        <v>0.636494533994287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7.29999999999998</v>
      </c>
      <c r="I77" s="4" t="n">
        <v>0.613495945635402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7.39999999999998</v>
      </c>
      <c r="I78" s="4" t="n">
        <v>0.587941958569974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7.49999999999998</v>
      </c>
      <c r="I79" s="4" t="n">
        <v>0.571331866977446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7.59999999999998</v>
      </c>
      <c r="I80" s="4" t="n">
        <v>0.534278585732576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7.69999999999998</v>
      </c>
      <c r="I81" s="4" t="n">
        <v>0.507766324152194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7.79999999999998</v>
      </c>
      <c r="I82" s="4" t="n">
        <v>0.490836807721348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7.89999999999998</v>
      </c>
      <c r="I83" s="4" t="n">
        <v>0.456019500344703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7.99999999999998</v>
      </c>
      <c r="I84" s="4" t="n">
        <v>0.430146088440957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8.09999999999998</v>
      </c>
      <c r="I85" s="4" t="n">
        <v>0.404592101375529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8.19999999999998</v>
      </c>
      <c r="I86" s="4" t="n">
        <v>0.379357539148419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8.29999999999998</v>
      </c>
      <c r="I87" s="4" t="n">
        <v>0.353164702406355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8.39999999999998</v>
      </c>
      <c r="I88" s="4" t="n">
        <v>0.328568989855881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8.49999999999998</v>
      </c>
      <c r="I89" s="4" t="n">
        <v>0.307167525688585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8.59999999999998</v>
      </c>
      <c r="I90" s="4" t="n">
        <v>0.286724336036243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8.69999999999998</v>
      </c>
      <c r="I91" s="4" t="n">
        <v>0.259892649617543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8.79999999999998</v>
      </c>
      <c r="I92" s="4" t="n">
        <v>0.239130035126883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8.89999999999998</v>
      </c>
      <c r="I93" s="4" t="n">
        <v>0.218686845474541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8.99999999999998</v>
      </c>
      <c r="I94" s="4" t="n">
        <v>0.198882505498834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9.09999999999998</v>
      </c>
      <c r="I95" s="4" t="n">
        <v>0.181314139391353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9.19999999999998</v>
      </c>
      <c r="I96" s="4" t="n">
        <v>0.164384622960506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9.29999999999998</v>
      </c>
      <c r="I97" s="4" t="n">
        <v>0.149691080397885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9.39999999999998</v>
      </c>
      <c r="I98" s="4" t="n">
        <v>0.135316962673582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H1" colorId="64" zoomScale="130" zoomScaleNormal="130" zoomScalePageLayoutView="100" workbookViewId="0">
      <selection pane="topLeft" activeCell="Z5" activeCellId="1" sqref="J2:J42 Z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85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69" width="1.43"/>
    <col collapsed="false" customWidth="true" hidden="false" outlineLevel="0" max="38" min="14" style="67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332</v>
      </c>
      <c r="I1" s="5" t="s">
        <v>219</v>
      </c>
      <c r="J1" s="3" t="s">
        <v>262</v>
      </c>
      <c r="K1" s="3" t="s">
        <v>263</v>
      </c>
      <c r="L1" s="4" t="s">
        <v>71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343</v>
      </c>
      <c r="I2" s="4" t="n">
        <v>0</v>
      </c>
      <c r="J2" s="4" t="n">
        <v>0</v>
      </c>
      <c r="K2" s="4" t="s">
        <v>213</v>
      </c>
      <c r="L2" s="4" t="s">
        <v>344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343</v>
      </c>
      <c r="I3" s="4" t="n">
        <v>2.7</v>
      </c>
      <c r="J3" s="4" t="n">
        <v>0.85</v>
      </c>
      <c r="K3" s="4" t="s">
        <v>213</v>
      </c>
      <c r="L3" s="4" t="s">
        <v>344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343</v>
      </c>
      <c r="I4" s="4" t="n">
        <v>5</v>
      </c>
      <c r="J4" s="4" t="n">
        <v>1</v>
      </c>
      <c r="K4" s="4" t="s">
        <v>213</v>
      </c>
      <c r="L4" s="4" t="s">
        <v>344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343</v>
      </c>
      <c r="I5" s="4" t="n">
        <v>7.3</v>
      </c>
      <c r="J5" s="4" t="n">
        <v>0.8</v>
      </c>
      <c r="K5" s="4" t="s">
        <v>213</v>
      </c>
      <c r="L5" s="4" t="s">
        <v>344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343</v>
      </c>
      <c r="I6" s="4" t="n">
        <v>9</v>
      </c>
      <c r="J6" s="4" t="n">
        <v>0</v>
      </c>
      <c r="K6" s="4" t="s">
        <v>213</v>
      </c>
      <c r="L6" s="4" t="s">
        <v>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1" sqref="J2:J42 D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5"/>
    <col collapsed="false" customWidth="true" hidden="false" outlineLevel="0" max="8" min="5" style="2" width="8.85"/>
    <col collapsed="false" customWidth="true" hidden="false" outlineLevel="0" max="10" min="9" style="2" width="10"/>
    <col collapsed="false" customWidth="true" hidden="false" outlineLevel="0" max="11" min="11" style="2" width="17.71"/>
    <col collapsed="false" customWidth="true" hidden="false" outlineLevel="0" max="12" min="12" style="2" width="8.85"/>
    <col collapsed="false" customWidth="true" hidden="false" outlineLevel="0" max="13" min="13" style="70" width="1.71"/>
    <col collapsed="false" customWidth="true" hidden="false" outlineLevel="0" max="1025" min="14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313</v>
      </c>
      <c r="E1" s="3" t="s">
        <v>202</v>
      </c>
      <c r="F1" s="3" t="s">
        <v>68</v>
      </c>
      <c r="G1" s="5" t="s">
        <v>326</v>
      </c>
      <c r="H1" s="5" t="s">
        <v>327</v>
      </c>
      <c r="I1" s="5" t="s">
        <v>328</v>
      </c>
      <c r="J1" s="5" t="s">
        <v>329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321</v>
      </c>
      <c r="F2" s="4" t="n">
        <v>65</v>
      </c>
      <c r="G2" s="4" t="n">
        <v>8</v>
      </c>
      <c r="H2" s="4" t="n">
        <v>30</v>
      </c>
      <c r="I2" s="4" t="n">
        <v>609.2</v>
      </c>
      <c r="J2" s="4" t="n">
        <f aca="false">LN(I2)</f>
        <v>6.41214662102101</v>
      </c>
      <c r="K2" s="4" t="s">
        <v>324</v>
      </c>
      <c r="L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321</v>
      </c>
      <c r="F3" s="4" t="n">
        <v>65</v>
      </c>
      <c r="G3" s="4" t="n">
        <v>12.5</v>
      </c>
      <c r="H3" s="4" t="n">
        <v>30</v>
      </c>
      <c r="I3" s="4" t="n">
        <v>708.6</v>
      </c>
      <c r="J3" s="4" t="n">
        <f aca="false">LN(I3)</f>
        <v>6.56329119243137</v>
      </c>
      <c r="K3" s="4" t="s">
        <v>324</v>
      </c>
      <c r="L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321</v>
      </c>
      <c r="F4" s="4" t="n">
        <v>65</v>
      </c>
      <c r="G4" s="4" t="n">
        <v>17</v>
      </c>
      <c r="H4" s="4" t="n">
        <v>30</v>
      </c>
      <c r="I4" s="4" t="n">
        <v>720.2</v>
      </c>
      <c r="J4" s="4" t="n">
        <f aca="false">LN(I4)</f>
        <v>6.57952895121478</v>
      </c>
      <c r="K4" s="4" t="s">
        <v>324</v>
      </c>
      <c r="L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321</v>
      </c>
      <c r="F5" s="4" t="n">
        <v>65</v>
      </c>
      <c r="G5" s="4" t="n">
        <v>8</v>
      </c>
      <c r="H5" s="4" t="n">
        <v>164.5</v>
      </c>
      <c r="I5" s="4" t="n">
        <v>2869.8</v>
      </c>
      <c r="J5" s="4" t="n">
        <f aca="false">LN(I5)</f>
        <v>7.96199761991431</v>
      </c>
      <c r="K5" s="4" t="s">
        <v>324</v>
      </c>
      <c r="L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321</v>
      </c>
      <c r="F6" s="4" t="n">
        <v>65</v>
      </c>
      <c r="G6" s="4" t="n">
        <v>12.5</v>
      </c>
      <c r="H6" s="4" t="n">
        <v>167.1</v>
      </c>
      <c r="I6" s="4" t="n">
        <v>3346.5</v>
      </c>
      <c r="J6" s="4" t="n">
        <f aca="false">LN(I6)</f>
        <v>8.1156703025407</v>
      </c>
      <c r="K6" s="4" t="s">
        <v>324</v>
      </c>
      <c r="L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321</v>
      </c>
      <c r="F7" s="4" t="n">
        <v>65</v>
      </c>
      <c r="G7" s="4" t="n">
        <v>17</v>
      </c>
      <c r="H7" s="4" t="n">
        <v>168</v>
      </c>
      <c r="I7" s="4" t="n">
        <v>3268.2</v>
      </c>
      <c r="J7" s="4" t="n">
        <f aca="false">LN(I7)</f>
        <v>8.09199465361768</v>
      </c>
      <c r="K7" s="4" t="s">
        <v>324</v>
      </c>
      <c r="L7" s="4" t="s">
        <v>68</v>
      </c>
    </row>
    <row r="15" customFormat="false" ht="15" hidden="false" customHeight="false" outlineLevel="0" collapsed="false">
      <c r="O15" s="4" t="s">
        <v>348</v>
      </c>
      <c r="P15" s="4" t="n">
        <v>0.0144</v>
      </c>
    </row>
    <row r="16" customFormat="false" ht="15" hidden="false" customHeight="false" outlineLevel="0" collapsed="false">
      <c r="O16" s="4" t="s">
        <v>349</v>
      </c>
      <c r="P16" s="4" t="n">
        <v>0.0186</v>
      </c>
    </row>
    <row r="17" customFormat="false" ht="15" hidden="false" customHeight="false" outlineLevel="0" collapsed="false">
      <c r="O17" s="4" t="s">
        <v>325</v>
      </c>
      <c r="P17" s="4" t="n">
        <f aca="false">AVERAGE(P15:P16)</f>
        <v>0.0165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2" activeCellId="0" sqref="J2:J4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8.85"/>
    <col collapsed="false" customWidth="true" hidden="false" outlineLevel="0" max="3" min="3" style="2" width="7.7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14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69" width="1.29"/>
    <col collapsed="false" customWidth="true" hidden="false" outlineLevel="0" max="38" min="14" style="67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332</v>
      </c>
      <c r="I1" s="5" t="s">
        <v>219</v>
      </c>
      <c r="J1" s="3" t="s">
        <v>262</v>
      </c>
      <c r="K1" s="3" t="s">
        <v>263</v>
      </c>
      <c r="L1" s="4" t="s">
        <v>71</v>
      </c>
    </row>
    <row r="2" s="67" customFormat="tru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343</v>
      </c>
      <c r="I2" s="4" t="n">
        <v>0</v>
      </c>
      <c r="J2" s="4" t="n">
        <v>0.1</v>
      </c>
      <c r="K2" s="4" t="s">
        <v>216</v>
      </c>
      <c r="L2" s="4" t="s">
        <v>344</v>
      </c>
      <c r="M2" s="69"/>
    </row>
    <row r="3" s="67" customFormat="tru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343</v>
      </c>
      <c r="I3" s="4" t="n">
        <v>0.6</v>
      </c>
      <c r="J3" s="4" t="n">
        <v>0.7</v>
      </c>
      <c r="K3" s="4" t="s">
        <v>216</v>
      </c>
      <c r="L3" s="4" t="s">
        <v>344</v>
      </c>
      <c r="M3" s="69"/>
    </row>
    <row r="4" s="67" customFormat="tru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343</v>
      </c>
      <c r="I4" s="4" t="n">
        <v>1.2</v>
      </c>
      <c r="J4" s="4" t="n">
        <v>1</v>
      </c>
      <c r="K4" s="4" t="s">
        <v>216</v>
      </c>
      <c r="L4" s="4" t="s">
        <v>344</v>
      </c>
      <c r="M4" s="69"/>
    </row>
    <row r="5" s="67" customFormat="tru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343</v>
      </c>
      <c r="I5" s="4" t="n">
        <v>1.6</v>
      </c>
      <c r="J5" s="4" t="n">
        <v>1</v>
      </c>
      <c r="K5" s="4" t="s">
        <v>216</v>
      </c>
      <c r="L5" s="4" t="s">
        <v>344</v>
      </c>
      <c r="M5" s="69"/>
    </row>
    <row r="6" s="67" customFormat="tru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343</v>
      </c>
      <c r="I6" s="4" t="n">
        <v>2.1</v>
      </c>
      <c r="J6" s="4" t="n">
        <v>0.7</v>
      </c>
      <c r="K6" s="4" t="s">
        <v>216</v>
      </c>
      <c r="L6" s="4" t="s">
        <v>344</v>
      </c>
      <c r="M6" s="69"/>
    </row>
    <row r="7" s="67" customFormat="tru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s">
        <v>343</v>
      </c>
      <c r="I7" s="4" t="n">
        <v>2.8</v>
      </c>
      <c r="J7" s="4" t="n">
        <v>0</v>
      </c>
      <c r="K7" s="4" t="s">
        <v>216</v>
      </c>
      <c r="L7" s="4" t="s">
        <v>344</v>
      </c>
      <c r="M7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J2:J42 C2"/>
    </sheetView>
  </sheetViews>
  <sheetFormatPr defaultRowHeight="15" zeroHeight="false" outlineLevelRow="0" outlineLevelCol="0"/>
  <cols>
    <col collapsed="false" customWidth="true" hidden="false" outlineLevel="0" max="4" min="1" style="2" width="8.85"/>
    <col collapsed="false" customWidth="true" hidden="false" outlineLevel="0" max="5" min="5" style="2" width="10.71"/>
    <col collapsed="false" customWidth="true" hidden="false" outlineLevel="0" max="6" min="6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0.57"/>
    <col collapsed="false" customWidth="true" hidden="false" outlineLevel="0" max="1025" min="10" style="2" width="8.85"/>
  </cols>
  <sheetData>
    <row r="1" customFormat="false" ht="15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52</v>
      </c>
      <c r="H1" s="3" t="s">
        <v>68</v>
      </c>
      <c r="I1" s="5" t="s">
        <v>69</v>
      </c>
      <c r="J1" s="3" t="s">
        <v>70</v>
      </c>
      <c r="K1" s="4" t="s">
        <v>71</v>
      </c>
    </row>
    <row r="2" customFormat="false" ht="15" hidden="false" customHeight="false" outlineLevel="0" collapsed="false">
      <c r="A2" s="4" t="n">
        <v>2009</v>
      </c>
      <c r="B2" s="4" t="s">
        <v>72</v>
      </c>
      <c r="C2" s="4" t="s">
        <v>73</v>
      </c>
      <c r="D2" s="4" t="s">
        <v>57</v>
      </c>
      <c r="E2" s="4" t="s">
        <v>74</v>
      </c>
      <c r="F2" s="4" t="s">
        <v>75</v>
      </c>
      <c r="G2" s="4" t="s">
        <v>60</v>
      </c>
      <c r="H2" s="4" t="n">
        <v>1</v>
      </c>
      <c r="I2" s="4" t="n">
        <v>77</v>
      </c>
      <c r="J2" s="4" t="n">
        <v>4666</v>
      </c>
      <c r="K2" s="4" t="s">
        <v>68</v>
      </c>
    </row>
    <row r="3" customFormat="false" ht="15" hidden="false" customHeight="false" outlineLevel="0" collapsed="false">
      <c r="A3" s="4" t="n">
        <v>2009</v>
      </c>
      <c r="B3" s="4" t="s">
        <v>72</v>
      </c>
      <c r="C3" s="4" t="s">
        <v>73</v>
      </c>
      <c r="D3" s="4" t="s">
        <v>57</v>
      </c>
      <c r="E3" s="4" t="s">
        <v>74</v>
      </c>
      <c r="F3" s="4" t="s">
        <v>75</v>
      </c>
      <c r="G3" s="4" t="s">
        <v>60</v>
      </c>
      <c r="H3" s="4" t="n">
        <v>1</v>
      </c>
      <c r="I3" s="4" t="n">
        <v>76</v>
      </c>
      <c r="J3" s="4" t="n">
        <v>7025</v>
      </c>
      <c r="K3" s="4" t="s">
        <v>68</v>
      </c>
    </row>
    <row r="4" customFormat="false" ht="15" hidden="false" customHeight="false" outlineLevel="0" collapsed="false">
      <c r="A4" s="4" t="n">
        <v>2009</v>
      </c>
      <c r="B4" s="4" t="s">
        <v>72</v>
      </c>
      <c r="C4" s="4" t="s">
        <v>73</v>
      </c>
      <c r="D4" s="4" t="s">
        <v>57</v>
      </c>
      <c r="E4" s="4" t="s">
        <v>74</v>
      </c>
      <c r="F4" s="4" t="s">
        <v>75</v>
      </c>
      <c r="G4" s="4" t="s">
        <v>60</v>
      </c>
      <c r="H4" s="4" t="n">
        <v>1</v>
      </c>
      <c r="I4" s="4" t="n">
        <v>72.9</v>
      </c>
      <c r="J4" s="4" t="n">
        <v>4463</v>
      </c>
      <c r="K4" s="4" t="s">
        <v>68</v>
      </c>
    </row>
    <row r="5" customFormat="false" ht="15" hidden="false" customHeight="false" outlineLevel="0" collapsed="false">
      <c r="A5" s="4" t="n">
        <v>2009</v>
      </c>
      <c r="B5" s="4" t="s">
        <v>72</v>
      </c>
      <c r="C5" s="4" t="s">
        <v>73</v>
      </c>
      <c r="D5" s="4" t="s">
        <v>57</v>
      </c>
      <c r="E5" s="4" t="s">
        <v>74</v>
      </c>
      <c r="F5" s="4" t="s">
        <v>75</v>
      </c>
      <c r="G5" s="4" t="s">
        <v>60</v>
      </c>
      <c r="H5" s="4" t="n">
        <v>1</v>
      </c>
      <c r="I5" s="4" t="n">
        <v>57.8</v>
      </c>
      <c r="J5" s="4" t="n">
        <v>2233</v>
      </c>
      <c r="K5" s="4" t="s">
        <v>68</v>
      </c>
    </row>
    <row r="6" customFormat="false" ht="15" hidden="false" customHeight="false" outlineLevel="0" collapsed="false">
      <c r="A6" s="4" t="n">
        <v>2009</v>
      </c>
      <c r="B6" s="4" t="s">
        <v>72</v>
      </c>
      <c r="C6" s="4" t="s">
        <v>73</v>
      </c>
      <c r="D6" s="4" t="s">
        <v>57</v>
      </c>
      <c r="E6" s="4" t="s">
        <v>74</v>
      </c>
      <c r="F6" s="4" t="s">
        <v>75</v>
      </c>
      <c r="G6" s="4" t="s">
        <v>60</v>
      </c>
      <c r="H6" s="4" t="n">
        <v>1</v>
      </c>
      <c r="I6" s="4" t="n">
        <v>75.1</v>
      </c>
      <c r="J6" s="4" t="n">
        <v>3973</v>
      </c>
      <c r="K6" s="4" t="s">
        <v>68</v>
      </c>
    </row>
    <row r="7" customFormat="false" ht="15" hidden="false" customHeight="false" outlineLevel="0" collapsed="false">
      <c r="A7" s="4" t="n">
        <v>2009</v>
      </c>
      <c r="B7" s="4" t="s">
        <v>72</v>
      </c>
      <c r="C7" s="4" t="s">
        <v>73</v>
      </c>
      <c r="D7" s="4" t="s">
        <v>57</v>
      </c>
      <c r="E7" s="4" t="s">
        <v>74</v>
      </c>
      <c r="F7" s="4" t="s">
        <v>75</v>
      </c>
      <c r="G7" s="4" t="s">
        <v>60</v>
      </c>
      <c r="H7" s="4" t="n">
        <v>1</v>
      </c>
      <c r="I7" s="4" t="n">
        <v>97.3</v>
      </c>
      <c r="J7" s="4" t="n">
        <v>7126</v>
      </c>
      <c r="K7" s="4" t="s">
        <v>68</v>
      </c>
    </row>
    <row r="8" customFormat="false" ht="15" hidden="false" customHeight="false" outlineLevel="0" collapsed="false">
      <c r="A8" s="4" t="n">
        <v>2009</v>
      </c>
      <c r="B8" s="4" t="s">
        <v>72</v>
      </c>
      <c r="C8" s="4" t="s">
        <v>73</v>
      </c>
      <c r="D8" s="4" t="s">
        <v>57</v>
      </c>
      <c r="E8" s="4" t="s">
        <v>74</v>
      </c>
      <c r="F8" s="4" t="s">
        <v>75</v>
      </c>
      <c r="G8" s="4" t="s">
        <v>60</v>
      </c>
      <c r="H8" s="4" t="n">
        <v>1</v>
      </c>
      <c r="I8" s="4" t="n">
        <v>89.2</v>
      </c>
      <c r="J8" s="4" t="n">
        <v>5380</v>
      </c>
      <c r="K8" s="4" t="s">
        <v>68</v>
      </c>
    </row>
    <row r="9" customFormat="false" ht="15" hidden="false" customHeight="false" outlineLevel="0" collapsed="false">
      <c r="A9" s="4" t="n">
        <v>2009</v>
      </c>
      <c r="B9" s="4" t="s">
        <v>72</v>
      </c>
      <c r="C9" s="4" t="s">
        <v>73</v>
      </c>
      <c r="D9" s="4" t="s">
        <v>57</v>
      </c>
      <c r="E9" s="4" t="s">
        <v>74</v>
      </c>
      <c r="F9" s="4" t="s">
        <v>75</v>
      </c>
      <c r="G9" s="4" t="s">
        <v>60</v>
      </c>
      <c r="H9" s="4" t="n">
        <v>1</v>
      </c>
      <c r="I9" s="4" t="n">
        <v>71.8</v>
      </c>
      <c r="J9" s="4" t="n">
        <v>4837</v>
      </c>
      <c r="K9" s="4" t="s">
        <v>68</v>
      </c>
    </row>
    <row r="10" customFormat="false" ht="15" hidden="false" customHeight="false" outlineLevel="0" collapsed="false">
      <c r="A10" s="4" t="n">
        <v>2009</v>
      </c>
      <c r="B10" s="4" t="s">
        <v>72</v>
      </c>
      <c r="C10" s="4" t="s">
        <v>73</v>
      </c>
      <c r="D10" s="4" t="s">
        <v>57</v>
      </c>
      <c r="E10" s="4" t="s">
        <v>74</v>
      </c>
      <c r="F10" s="4" t="s">
        <v>75</v>
      </c>
      <c r="G10" s="4" t="s">
        <v>60</v>
      </c>
      <c r="H10" s="4" t="n">
        <v>1</v>
      </c>
      <c r="I10" s="4" t="n">
        <v>60.5</v>
      </c>
      <c r="J10" s="4" t="n">
        <v>3955</v>
      </c>
      <c r="K10" s="4" t="s">
        <v>68</v>
      </c>
    </row>
    <row r="11" customFormat="false" ht="15" hidden="false" customHeight="false" outlineLevel="0" collapsed="false">
      <c r="A11" s="4" t="n">
        <v>2009</v>
      </c>
      <c r="B11" s="4" t="s">
        <v>72</v>
      </c>
      <c r="C11" s="4" t="s">
        <v>73</v>
      </c>
      <c r="D11" s="4" t="s">
        <v>57</v>
      </c>
      <c r="E11" s="4" t="s">
        <v>74</v>
      </c>
      <c r="F11" s="4" t="s">
        <v>75</v>
      </c>
      <c r="G11" s="4" t="s">
        <v>60</v>
      </c>
      <c r="H11" s="4" t="n">
        <v>1</v>
      </c>
      <c r="I11" s="4" t="n">
        <v>57</v>
      </c>
      <c r="J11" s="4" t="n">
        <v>3978</v>
      </c>
      <c r="K11" s="4" t="s">
        <v>68</v>
      </c>
    </row>
    <row r="12" customFormat="false" ht="15" hidden="false" customHeight="false" outlineLevel="0" collapsed="false">
      <c r="A12" s="4" t="n">
        <v>2009</v>
      </c>
      <c r="B12" s="4" t="s">
        <v>72</v>
      </c>
      <c r="C12" s="4" t="s">
        <v>73</v>
      </c>
      <c r="D12" s="4" t="s">
        <v>57</v>
      </c>
      <c r="E12" s="4" t="s">
        <v>74</v>
      </c>
      <c r="F12" s="4" t="s">
        <v>75</v>
      </c>
      <c r="G12" s="4" t="s">
        <v>60</v>
      </c>
      <c r="H12" s="4" t="n">
        <v>1</v>
      </c>
      <c r="I12" s="4" t="n">
        <v>82.9</v>
      </c>
      <c r="J12" s="4" t="n">
        <v>7686</v>
      </c>
      <c r="K12" s="4" t="s">
        <v>68</v>
      </c>
    </row>
    <row r="13" customFormat="false" ht="15" hidden="false" customHeight="false" outlineLevel="0" collapsed="false">
      <c r="A13" s="4" t="n">
        <v>2009</v>
      </c>
      <c r="B13" s="4" t="s">
        <v>72</v>
      </c>
      <c r="C13" s="4" t="s">
        <v>73</v>
      </c>
      <c r="D13" s="4" t="s">
        <v>57</v>
      </c>
      <c r="E13" s="4" t="s">
        <v>74</v>
      </c>
      <c r="F13" s="4" t="s">
        <v>75</v>
      </c>
      <c r="G13" s="4" t="s">
        <v>60</v>
      </c>
      <c r="H13" s="4" t="n">
        <v>1</v>
      </c>
      <c r="I13" s="4" t="n">
        <v>59.2</v>
      </c>
      <c r="J13" s="4" t="n">
        <v>3227</v>
      </c>
      <c r="K13" s="4" t="s">
        <v>68</v>
      </c>
    </row>
    <row r="14" customFormat="false" ht="15" hidden="false" customHeight="false" outlineLevel="0" collapsed="false">
      <c r="A14" s="4" t="n">
        <v>2009</v>
      </c>
      <c r="B14" s="4" t="s">
        <v>72</v>
      </c>
      <c r="C14" s="4" t="s">
        <v>73</v>
      </c>
      <c r="D14" s="4" t="s">
        <v>57</v>
      </c>
      <c r="E14" s="4" t="s">
        <v>74</v>
      </c>
      <c r="F14" s="4" t="s">
        <v>75</v>
      </c>
      <c r="G14" s="4" t="s">
        <v>60</v>
      </c>
      <c r="H14" s="4" t="n">
        <v>1</v>
      </c>
      <c r="I14" s="4" t="n">
        <v>52.7</v>
      </c>
      <c r="J14" s="4" t="n">
        <v>2841</v>
      </c>
      <c r="K14" s="4" t="s">
        <v>68</v>
      </c>
    </row>
    <row r="15" customFormat="false" ht="15" hidden="false" customHeight="false" outlineLevel="0" collapsed="false">
      <c r="A15" s="4" t="n">
        <v>2009</v>
      </c>
      <c r="B15" s="4" t="s">
        <v>72</v>
      </c>
      <c r="C15" s="4" t="s">
        <v>73</v>
      </c>
      <c r="D15" s="4" t="s">
        <v>57</v>
      </c>
      <c r="E15" s="4" t="s">
        <v>74</v>
      </c>
      <c r="F15" s="4" t="s">
        <v>75</v>
      </c>
      <c r="G15" s="4" t="s">
        <v>60</v>
      </c>
      <c r="H15" s="4" t="n">
        <v>1</v>
      </c>
      <c r="I15" s="4" t="n">
        <v>76.8</v>
      </c>
      <c r="J15" s="4" t="n">
        <v>5518</v>
      </c>
      <c r="K15" s="4" t="s">
        <v>68</v>
      </c>
    </row>
    <row r="16" customFormat="false" ht="15" hidden="false" customHeight="false" outlineLevel="0" collapsed="false">
      <c r="A16" s="4" t="n">
        <v>2009</v>
      </c>
      <c r="B16" s="4" t="s">
        <v>72</v>
      </c>
      <c r="C16" s="4" t="s">
        <v>73</v>
      </c>
      <c r="D16" s="4" t="s">
        <v>57</v>
      </c>
      <c r="E16" s="4" t="s">
        <v>74</v>
      </c>
      <c r="F16" s="4" t="s">
        <v>75</v>
      </c>
      <c r="G16" s="4" t="s">
        <v>60</v>
      </c>
      <c r="H16" s="4" t="n">
        <v>1</v>
      </c>
      <c r="I16" s="4" t="n">
        <v>76</v>
      </c>
      <c r="J16" s="4" t="n">
        <v>5127</v>
      </c>
      <c r="K16" s="4" t="s">
        <v>68</v>
      </c>
    </row>
    <row r="17" customFormat="false" ht="15" hidden="false" customHeight="false" outlineLevel="0" collapsed="false">
      <c r="A17" s="4" t="n">
        <v>2009</v>
      </c>
      <c r="B17" s="4" t="s">
        <v>72</v>
      </c>
      <c r="C17" s="4" t="s">
        <v>73</v>
      </c>
      <c r="D17" s="4" t="s">
        <v>57</v>
      </c>
      <c r="E17" s="4" t="s">
        <v>74</v>
      </c>
      <c r="F17" s="4" t="s">
        <v>75</v>
      </c>
      <c r="G17" s="4" t="s">
        <v>60</v>
      </c>
      <c r="H17" s="4" t="n">
        <v>1</v>
      </c>
      <c r="I17" s="4" t="n">
        <v>60.3</v>
      </c>
      <c r="J17" s="4" t="n">
        <v>3288</v>
      </c>
      <c r="K17" s="4" t="s">
        <v>68</v>
      </c>
    </row>
    <row r="18" customFormat="false" ht="15" hidden="false" customHeight="false" outlineLevel="0" collapsed="false">
      <c r="A18" s="4" t="n">
        <v>2009</v>
      </c>
      <c r="B18" s="4" t="s">
        <v>72</v>
      </c>
      <c r="C18" s="4" t="s">
        <v>73</v>
      </c>
      <c r="D18" s="4" t="s">
        <v>57</v>
      </c>
      <c r="E18" s="4" t="s">
        <v>74</v>
      </c>
      <c r="F18" s="4" t="s">
        <v>75</v>
      </c>
      <c r="G18" s="4" t="s">
        <v>60</v>
      </c>
      <c r="H18" s="4" t="n">
        <v>1</v>
      </c>
      <c r="I18" s="4" t="n">
        <v>63.3</v>
      </c>
      <c r="J18" s="4" t="n">
        <v>4940</v>
      </c>
      <c r="K18" s="4" t="s">
        <v>68</v>
      </c>
    </row>
    <row r="19" customFormat="false" ht="15" hidden="false" customHeight="false" outlineLevel="0" collapsed="false">
      <c r="A19" s="4" t="n">
        <v>2009</v>
      </c>
      <c r="B19" s="4" t="s">
        <v>72</v>
      </c>
      <c r="C19" s="4" t="s">
        <v>73</v>
      </c>
      <c r="D19" s="4" t="s">
        <v>57</v>
      </c>
      <c r="E19" s="4" t="s">
        <v>74</v>
      </c>
      <c r="F19" s="4" t="s">
        <v>75</v>
      </c>
      <c r="G19" s="4" t="s">
        <v>60</v>
      </c>
      <c r="H19" s="4" t="n">
        <v>1</v>
      </c>
      <c r="I19" s="4" t="n">
        <v>85.1</v>
      </c>
      <c r="J19" s="4" t="n">
        <v>4910</v>
      </c>
      <c r="K19" s="4" t="s">
        <v>68</v>
      </c>
    </row>
    <row r="20" customFormat="false" ht="15" hidden="false" customHeight="false" outlineLevel="0" collapsed="false">
      <c r="A20" s="4" t="n">
        <v>2009</v>
      </c>
      <c r="B20" s="4" t="s">
        <v>72</v>
      </c>
      <c r="C20" s="4" t="s">
        <v>73</v>
      </c>
      <c r="D20" s="4" t="s">
        <v>57</v>
      </c>
      <c r="E20" s="4" t="s">
        <v>74</v>
      </c>
      <c r="F20" s="4" t="s">
        <v>75</v>
      </c>
      <c r="G20" s="4" t="s">
        <v>60</v>
      </c>
      <c r="H20" s="4" t="n">
        <v>1</v>
      </c>
      <c r="I20" s="4" t="n">
        <v>81.3</v>
      </c>
      <c r="J20" s="4" t="n">
        <v>7319</v>
      </c>
      <c r="K20" s="4" t="s">
        <v>68</v>
      </c>
    </row>
    <row r="21" customFormat="false" ht="15" hidden="false" customHeight="false" outlineLevel="0" collapsed="false">
      <c r="A21" s="4" t="n">
        <v>2009</v>
      </c>
      <c r="B21" s="4" t="s">
        <v>72</v>
      </c>
      <c r="C21" s="4" t="s">
        <v>73</v>
      </c>
      <c r="D21" s="4" t="s">
        <v>57</v>
      </c>
      <c r="E21" s="4" t="s">
        <v>74</v>
      </c>
      <c r="F21" s="4" t="s">
        <v>75</v>
      </c>
      <c r="G21" s="4" t="s">
        <v>60</v>
      </c>
      <c r="H21" s="4" t="n">
        <v>1</v>
      </c>
      <c r="I21" s="4" t="n">
        <v>72.9</v>
      </c>
      <c r="J21" s="4" t="n">
        <v>6495</v>
      </c>
      <c r="K21" s="4" t="s">
        <v>68</v>
      </c>
    </row>
    <row r="22" customFormat="false" ht="15" hidden="false" customHeight="false" outlineLevel="0" collapsed="false">
      <c r="A22" s="4" t="n">
        <v>2009</v>
      </c>
      <c r="B22" s="4" t="s">
        <v>72</v>
      </c>
      <c r="C22" s="4" t="s">
        <v>73</v>
      </c>
      <c r="D22" s="4" t="s">
        <v>57</v>
      </c>
      <c r="E22" s="4" t="s">
        <v>74</v>
      </c>
      <c r="F22" s="4" t="s">
        <v>75</v>
      </c>
      <c r="G22" s="4" t="s">
        <v>60</v>
      </c>
      <c r="H22" s="4" t="n">
        <v>1</v>
      </c>
      <c r="I22" s="4" t="n">
        <v>79.4</v>
      </c>
      <c r="J22" s="4" t="n">
        <v>5917</v>
      </c>
      <c r="K22" s="4" t="s">
        <v>68</v>
      </c>
    </row>
    <row r="23" customFormat="false" ht="15" hidden="false" customHeight="false" outlineLevel="0" collapsed="false">
      <c r="A23" s="4" t="n">
        <v>2009</v>
      </c>
      <c r="B23" s="4" t="s">
        <v>72</v>
      </c>
      <c r="C23" s="4" t="s">
        <v>73</v>
      </c>
      <c r="D23" s="4" t="s">
        <v>57</v>
      </c>
      <c r="E23" s="4" t="s">
        <v>74</v>
      </c>
      <c r="F23" s="4" t="s">
        <v>75</v>
      </c>
      <c r="G23" s="4" t="s">
        <v>60</v>
      </c>
      <c r="H23" s="4" t="n">
        <v>1</v>
      </c>
      <c r="I23" s="4" t="n">
        <v>68.1</v>
      </c>
      <c r="J23" s="4" t="n">
        <v>3986</v>
      </c>
      <c r="K23" s="4" t="s">
        <v>68</v>
      </c>
    </row>
    <row r="24" customFormat="false" ht="15" hidden="false" customHeight="false" outlineLevel="0" collapsed="false">
      <c r="A24" s="4" t="n">
        <v>2009</v>
      </c>
      <c r="B24" s="4" t="s">
        <v>72</v>
      </c>
      <c r="C24" s="4" t="s">
        <v>73</v>
      </c>
      <c r="D24" s="4" t="s">
        <v>57</v>
      </c>
      <c r="E24" s="4" t="s">
        <v>74</v>
      </c>
      <c r="F24" s="4" t="s">
        <v>75</v>
      </c>
      <c r="G24" s="4" t="s">
        <v>60</v>
      </c>
      <c r="H24" s="4" t="n">
        <v>1</v>
      </c>
      <c r="I24" s="4" t="n">
        <v>67.3</v>
      </c>
      <c r="J24" s="4" t="n">
        <v>4039</v>
      </c>
      <c r="K24" s="4" t="s">
        <v>68</v>
      </c>
    </row>
    <row r="25" customFormat="false" ht="15" hidden="false" customHeight="false" outlineLevel="0" collapsed="false">
      <c r="A25" s="4" t="n">
        <v>2009</v>
      </c>
      <c r="B25" s="4" t="s">
        <v>72</v>
      </c>
      <c r="C25" s="4" t="s">
        <v>73</v>
      </c>
      <c r="D25" s="4" t="s">
        <v>57</v>
      </c>
      <c r="E25" s="4" t="s">
        <v>74</v>
      </c>
      <c r="F25" s="4" t="s">
        <v>75</v>
      </c>
      <c r="G25" s="4" t="s">
        <v>60</v>
      </c>
      <c r="H25" s="4" t="n">
        <v>1</v>
      </c>
      <c r="I25" s="4" t="n">
        <v>75.7</v>
      </c>
      <c r="J25" s="4" t="n">
        <v>5582</v>
      </c>
      <c r="K25" s="4" t="s">
        <v>68</v>
      </c>
    </row>
    <row r="26" customFormat="false" ht="15" hidden="false" customHeight="false" outlineLevel="0" collapsed="false">
      <c r="A26" s="4" t="n">
        <v>2009</v>
      </c>
      <c r="B26" s="4" t="s">
        <v>72</v>
      </c>
      <c r="C26" s="4" t="s">
        <v>73</v>
      </c>
      <c r="D26" s="4" t="s">
        <v>57</v>
      </c>
      <c r="E26" s="4" t="s">
        <v>74</v>
      </c>
      <c r="F26" s="4" t="s">
        <v>75</v>
      </c>
      <c r="G26" s="4" t="s">
        <v>60</v>
      </c>
      <c r="H26" s="4" t="n">
        <v>1</v>
      </c>
      <c r="I26" s="4" t="n">
        <v>61</v>
      </c>
      <c r="J26" s="4" t="n">
        <v>3317</v>
      </c>
      <c r="K26" s="4" t="s">
        <v>68</v>
      </c>
    </row>
    <row r="27" customFormat="false" ht="15" hidden="false" customHeight="false" outlineLevel="0" collapsed="false">
      <c r="A27" s="4" t="n">
        <v>2009</v>
      </c>
      <c r="B27" s="4" t="s">
        <v>72</v>
      </c>
      <c r="C27" s="4" t="s">
        <v>73</v>
      </c>
      <c r="D27" s="4" t="s">
        <v>57</v>
      </c>
      <c r="E27" s="4" t="s">
        <v>74</v>
      </c>
      <c r="F27" s="4" t="s">
        <v>75</v>
      </c>
      <c r="G27" s="4" t="s">
        <v>60</v>
      </c>
      <c r="H27" s="4" t="n">
        <v>1</v>
      </c>
      <c r="I27" s="4" t="n">
        <v>76.2</v>
      </c>
      <c r="J27" s="4" t="n">
        <v>3151</v>
      </c>
      <c r="K27" s="4" t="s">
        <v>68</v>
      </c>
    </row>
    <row r="28" customFormat="false" ht="15" hidden="false" customHeight="false" outlineLevel="0" collapsed="false">
      <c r="A28" s="4" t="n">
        <v>2009</v>
      </c>
      <c r="B28" s="4" t="s">
        <v>72</v>
      </c>
      <c r="C28" s="4" t="s">
        <v>73</v>
      </c>
      <c r="D28" s="4" t="s">
        <v>57</v>
      </c>
      <c r="E28" s="4" t="s">
        <v>74</v>
      </c>
      <c r="F28" s="4" t="s">
        <v>75</v>
      </c>
      <c r="G28" s="4" t="s">
        <v>60</v>
      </c>
      <c r="H28" s="4" t="n">
        <v>1</v>
      </c>
      <c r="I28" s="4" t="n">
        <v>64.1</v>
      </c>
      <c r="J28" s="4" t="n">
        <v>4845</v>
      </c>
      <c r="K28" s="4" t="s">
        <v>68</v>
      </c>
    </row>
    <row r="29" customFormat="false" ht="15" hidden="false" customHeight="false" outlineLevel="0" collapsed="false">
      <c r="A29" s="4" t="n">
        <v>2009</v>
      </c>
      <c r="B29" s="4" t="s">
        <v>72</v>
      </c>
      <c r="C29" s="4" t="s">
        <v>73</v>
      </c>
      <c r="D29" s="4" t="s">
        <v>57</v>
      </c>
      <c r="E29" s="4" t="s">
        <v>74</v>
      </c>
      <c r="F29" s="4" t="s">
        <v>75</v>
      </c>
      <c r="G29" s="4" t="s">
        <v>60</v>
      </c>
      <c r="H29" s="4" t="n">
        <v>1</v>
      </c>
      <c r="I29" s="4" t="n">
        <v>76.8</v>
      </c>
      <c r="J29" s="4" t="n">
        <v>6090</v>
      </c>
      <c r="K29" s="4" t="s">
        <v>68</v>
      </c>
    </row>
    <row r="30" customFormat="false" ht="15" hidden="false" customHeight="false" outlineLevel="0" collapsed="false">
      <c r="A30" s="4" t="n">
        <v>2009</v>
      </c>
      <c r="B30" s="4" t="s">
        <v>72</v>
      </c>
      <c r="C30" s="4" t="s">
        <v>73</v>
      </c>
      <c r="D30" s="4" t="s">
        <v>57</v>
      </c>
      <c r="E30" s="4" t="s">
        <v>74</v>
      </c>
      <c r="F30" s="4" t="s">
        <v>75</v>
      </c>
      <c r="G30" s="4" t="s">
        <v>60</v>
      </c>
      <c r="H30" s="4" t="n">
        <v>1</v>
      </c>
      <c r="I30" s="4" t="n">
        <v>62.5</v>
      </c>
      <c r="J30" s="4" t="n">
        <v>3325</v>
      </c>
      <c r="K30" s="4" t="s">
        <v>68</v>
      </c>
    </row>
    <row r="31" customFormat="false" ht="15" hidden="false" customHeight="false" outlineLevel="0" collapsed="false">
      <c r="A31" s="4" t="n">
        <v>2009</v>
      </c>
      <c r="B31" s="4" t="s">
        <v>72</v>
      </c>
      <c r="C31" s="4" t="s">
        <v>73</v>
      </c>
      <c r="D31" s="4" t="s">
        <v>57</v>
      </c>
      <c r="E31" s="4" t="s">
        <v>74</v>
      </c>
      <c r="F31" s="4" t="s">
        <v>75</v>
      </c>
      <c r="G31" s="4" t="s">
        <v>60</v>
      </c>
      <c r="H31" s="4" t="n">
        <v>1</v>
      </c>
      <c r="I31" s="4" t="n">
        <v>79.4</v>
      </c>
      <c r="J31" s="4" t="n">
        <v>6082</v>
      </c>
      <c r="K31" s="4" t="s">
        <v>68</v>
      </c>
    </row>
    <row r="32" customFormat="false" ht="15" hidden="false" customHeight="false" outlineLevel="0" collapsed="false">
      <c r="A32" s="4" t="n">
        <v>2009</v>
      </c>
      <c r="B32" s="4" t="s">
        <v>72</v>
      </c>
      <c r="C32" s="4" t="s">
        <v>73</v>
      </c>
      <c r="D32" s="4" t="s">
        <v>57</v>
      </c>
      <c r="E32" s="4" t="s">
        <v>74</v>
      </c>
      <c r="F32" s="4" t="s">
        <v>75</v>
      </c>
      <c r="G32" s="4" t="s">
        <v>60</v>
      </c>
      <c r="H32" s="4" t="n">
        <v>1</v>
      </c>
      <c r="I32" s="4" t="n">
        <v>88.9</v>
      </c>
      <c r="J32" s="4" t="n">
        <v>9492</v>
      </c>
      <c r="K32" s="4" t="s">
        <v>68</v>
      </c>
    </row>
    <row r="33" customFormat="false" ht="15" hidden="false" customHeight="false" outlineLevel="0" collapsed="false">
      <c r="A33" s="4" t="n">
        <v>2009</v>
      </c>
      <c r="B33" s="4" t="s">
        <v>72</v>
      </c>
      <c r="C33" s="4" t="s">
        <v>73</v>
      </c>
      <c r="D33" s="4" t="s">
        <v>57</v>
      </c>
      <c r="E33" s="4" t="s">
        <v>74</v>
      </c>
      <c r="F33" s="4" t="s">
        <v>75</v>
      </c>
      <c r="G33" s="4" t="s">
        <v>60</v>
      </c>
      <c r="H33" s="4" t="n">
        <v>1</v>
      </c>
      <c r="I33" s="4" t="n">
        <v>65.7</v>
      </c>
      <c r="J33" s="4" t="n">
        <v>3462</v>
      </c>
      <c r="K33" s="4" t="s">
        <v>68</v>
      </c>
    </row>
    <row r="34" customFormat="false" ht="15" hidden="false" customHeight="false" outlineLevel="0" collapsed="false">
      <c r="A34" s="4" t="n">
        <v>2009</v>
      </c>
      <c r="B34" s="4" t="s">
        <v>72</v>
      </c>
      <c r="C34" s="4" t="s">
        <v>73</v>
      </c>
      <c r="D34" s="4" t="s">
        <v>57</v>
      </c>
      <c r="E34" s="4" t="s">
        <v>74</v>
      </c>
      <c r="F34" s="4" t="s">
        <v>75</v>
      </c>
      <c r="G34" s="4" t="s">
        <v>60</v>
      </c>
      <c r="H34" s="4" t="n">
        <v>1</v>
      </c>
      <c r="I34" s="4" t="n">
        <v>69.9</v>
      </c>
      <c r="J34" s="4" t="n">
        <v>3946</v>
      </c>
      <c r="K34" s="4" t="s">
        <v>68</v>
      </c>
    </row>
    <row r="35" customFormat="false" ht="15" hidden="false" customHeight="false" outlineLevel="0" collapsed="false">
      <c r="A35" s="4" t="n">
        <v>2009</v>
      </c>
      <c r="B35" s="4" t="s">
        <v>72</v>
      </c>
      <c r="C35" s="4" t="s">
        <v>73</v>
      </c>
      <c r="D35" s="4" t="s">
        <v>57</v>
      </c>
      <c r="E35" s="4" t="s">
        <v>74</v>
      </c>
      <c r="F35" s="4" t="s">
        <v>75</v>
      </c>
      <c r="G35" s="4" t="s">
        <v>60</v>
      </c>
      <c r="H35" s="4" t="n">
        <v>1</v>
      </c>
      <c r="I35" s="4" t="n">
        <v>64.1</v>
      </c>
      <c r="J35" s="4" t="n">
        <v>5628</v>
      </c>
      <c r="K35" s="4" t="s">
        <v>68</v>
      </c>
    </row>
    <row r="36" customFormat="false" ht="15" hidden="false" customHeight="false" outlineLevel="0" collapsed="false">
      <c r="A36" s="4" t="n">
        <v>2009</v>
      </c>
      <c r="B36" s="4" t="s">
        <v>72</v>
      </c>
      <c r="C36" s="4" t="s">
        <v>73</v>
      </c>
      <c r="D36" s="4" t="s">
        <v>57</v>
      </c>
      <c r="E36" s="4" t="s">
        <v>74</v>
      </c>
      <c r="F36" s="4" t="s">
        <v>75</v>
      </c>
      <c r="G36" s="4" t="s">
        <v>60</v>
      </c>
      <c r="H36" s="4" t="n">
        <v>1</v>
      </c>
      <c r="I36" s="4" t="n">
        <v>79.4</v>
      </c>
      <c r="J36" s="4" t="n">
        <v>5695</v>
      </c>
      <c r="K36" s="4" t="s">
        <v>68</v>
      </c>
    </row>
    <row r="37" customFormat="false" ht="15" hidden="false" customHeight="false" outlineLevel="0" collapsed="false">
      <c r="A37" s="4" t="n">
        <v>2009</v>
      </c>
      <c r="B37" s="4" t="s">
        <v>72</v>
      </c>
      <c r="C37" s="4" t="s">
        <v>73</v>
      </c>
      <c r="D37" s="4" t="s">
        <v>57</v>
      </c>
      <c r="E37" s="4" t="s">
        <v>74</v>
      </c>
      <c r="F37" s="4" t="s">
        <v>75</v>
      </c>
      <c r="G37" s="4" t="s">
        <v>60</v>
      </c>
      <c r="H37" s="4" t="n">
        <v>1</v>
      </c>
      <c r="I37" s="4" t="n">
        <v>76.8</v>
      </c>
      <c r="J37" s="4" t="n">
        <v>4955</v>
      </c>
      <c r="K37" s="4" t="s">
        <v>68</v>
      </c>
    </row>
    <row r="38" customFormat="false" ht="15" hidden="false" customHeight="false" outlineLevel="0" collapsed="false">
      <c r="A38" s="4" t="n">
        <v>2009</v>
      </c>
      <c r="B38" s="4" t="s">
        <v>72</v>
      </c>
      <c r="C38" s="4" t="s">
        <v>73</v>
      </c>
      <c r="D38" s="4" t="s">
        <v>57</v>
      </c>
      <c r="E38" s="4" t="s">
        <v>74</v>
      </c>
      <c r="F38" s="4" t="s">
        <v>75</v>
      </c>
      <c r="G38" s="4" t="s">
        <v>60</v>
      </c>
      <c r="H38" s="4" t="n">
        <v>1</v>
      </c>
      <c r="I38" s="4" t="n">
        <v>84.5</v>
      </c>
      <c r="J38" s="4" t="n">
        <v>5843</v>
      </c>
      <c r="K38" s="4" t="s">
        <v>68</v>
      </c>
    </row>
    <row r="39" customFormat="false" ht="15" hidden="false" customHeight="false" outlineLevel="0" collapsed="false">
      <c r="A39" s="4" t="n">
        <v>2009</v>
      </c>
      <c r="B39" s="4" t="s">
        <v>72</v>
      </c>
      <c r="C39" s="4" t="s">
        <v>73</v>
      </c>
      <c r="D39" s="4" t="s">
        <v>57</v>
      </c>
      <c r="E39" s="4" t="s">
        <v>74</v>
      </c>
      <c r="F39" s="4" t="s">
        <v>75</v>
      </c>
      <c r="G39" s="4" t="s">
        <v>60</v>
      </c>
      <c r="H39" s="4" t="n">
        <v>1</v>
      </c>
      <c r="I39" s="4" t="n">
        <v>88.3</v>
      </c>
      <c r="J39" s="4" t="n">
        <v>8546</v>
      </c>
      <c r="K39" s="4" t="s">
        <v>68</v>
      </c>
    </row>
    <row r="40" customFormat="false" ht="15" hidden="false" customHeight="false" outlineLevel="0" collapsed="false">
      <c r="A40" s="4" t="n">
        <v>2009</v>
      </c>
      <c r="B40" s="4" t="s">
        <v>72</v>
      </c>
      <c r="C40" s="4" t="s">
        <v>73</v>
      </c>
      <c r="D40" s="4" t="s">
        <v>57</v>
      </c>
      <c r="E40" s="4" t="s">
        <v>74</v>
      </c>
      <c r="F40" s="4" t="s">
        <v>75</v>
      </c>
      <c r="G40" s="4" t="s">
        <v>60</v>
      </c>
      <c r="H40" s="4" t="n">
        <v>1</v>
      </c>
      <c r="I40" s="4" t="n">
        <v>95.3</v>
      </c>
      <c r="J40" s="4" t="n">
        <v>6693</v>
      </c>
      <c r="K40" s="4" t="s">
        <v>68</v>
      </c>
    </row>
    <row r="41" customFormat="false" ht="15" hidden="false" customHeight="false" outlineLevel="0" collapsed="false">
      <c r="A41" s="4" t="n">
        <v>2009</v>
      </c>
      <c r="B41" s="4" t="s">
        <v>72</v>
      </c>
      <c r="C41" s="4" t="s">
        <v>73</v>
      </c>
      <c r="D41" s="4" t="s">
        <v>57</v>
      </c>
      <c r="E41" s="4" t="s">
        <v>74</v>
      </c>
      <c r="F41" s="4" t="s">
        <v>75</v>
      </c>
      <c r="G41" s="4" t="s">
        <v>60</v>
      </c>
      <c r="H41" s="4" t="n">
        <v>1</v>
      </c>
      <c r="I41" s="4" t="n">
        <v>64.1</v>
      </c>
      <c r="J41" s="4" t="n">
        <v>4182</v>
      </c>
      <c r="K41" s="4" t="s">
        <v>68</v>
      </c>
    </row>
    <row r="42" customFormat="false" ht="15" hidden="false" customHeight="false" outlineLevel="0" collapsed="false">
      <c r="A42" s="4" t="n">
        <v>2009</v>
      </c>
      <c r="B42" s="4" t="s">
        <v>72</v>
      </c>
      <c r="C42" s="4" t="s">
        <v>73</v>
      </c>
      <c r="D42" s="4" t="s">
        <v>57</v>
      </c>
      <c r="E42" s="4" t="s">
        <v>74</v>
      </c>
      <c r="F42" s="4" t="s">
        <v>75</v>
      </c>
      <c r="G42" s="4" t="s">
        <v>60</v>
      </c>
      <c r="H42" s="4" t="n">
        <v>1</v>
      </c>
      <c r="I42" s="4" t="n">
        <v>75.2</v>
      </c>
      <c r="J42" s="4" t="n">
        <v>6393</v>
      </c>
      <c r="K42" s="4" t="s">
        <v>68</v>
      </c>
    </row>
    <row r="43" customFormat="false" ht="15" hidden="false" customHeight="false" outlineLevel="0" collapsed="false">
      <c r="A43" s="4" t="n">
        <v>2009</v>
      </c>
      <c r="B43" s="4" t="s">
        <v>72</v>
      </c>
      <c r="C43" s="4" t="s">
        <v>73</v>
      </c>
      <c r="D43" s="4" t="s">
        <v>57</v>
      </c>
      <c r="E43" s="4" t="s">
        <v>74</v>
      </c>
      <c r="F43" s="4" t="s">
        <v>75</v>
      </c>
      <c r="G43" s="4" t="s">
        <v>60</v>
      </c>
      <c r="H43" s="4" t="n">
        <v>1</v>
      </c>
      <c r="I43" s="4" t="n">
        <v>65.1</v>
      </c>
      <c r="J43" s="4" t="n">
        <v>5738</v>
      </c>
      <c r="K43" s="4" t="s">
        <v>68</v>
      </c>
    </row>
    <row r="44" customFormat="false" ht="15" hidden="false" customHeight="false" outlineLevel="0" collapsed="false">
      <c r="A44" s="4" t="n">
        <v>2009</v>
      </c>
      <c r="B44" s="4" t="s">
        <v>72</v>
      </c>
      <c r="C44" s="4" t="s">
        <v>73</v>
      </c>
      <c r="D44" s="4" t="s">
        <v>57</v>
      </c>
      <c r="E44" s="4" t="s">
        <v>74</v>
      </c>
      <c r="F44" s="4" t="s">
        <v>75</v>
      </c>
      <c r="G44" s="4" t="s">
        <v>60</v>
      </c>
      <c r="H44" s="4" t="n">
        <v>1</v>
      </c>
      <c r="I44" s="4" t="n">
        <v>62.9</v>
      </c>
      <c r="J44" s="4" t="n">
        <v>2132</v>
      </c>
      <c r="K44" s="4" t="s">
        <v>68</v>
      </c>
    </row>
    <row r="45" customFormat="false" ht="15" hidden="false" customHeight="false" outlineLevel="0" collapsed="false">
      <c r="A45" s="4" t="n">
        <v>2009</v>
      </c>
      <c r="B45" s="4" t="s">
        <v>72</v>
      </c>
      <c r="C45" s="4" t="s">
        <v>73</v>
      </c>
      <c r="D45" s="4" t="s">
        <v>57</v>
      </c>
      <c r="E45" s="4" t="s">
        <v>74</v>
      </c>
      <c r="F45" s="4" t="s">
        <v>75</v>
      </c>
      <c r="G45" s="4" t="s">
        <v>60</v>
      </c>
      <c r="H45" s="4" t="n">
        <v>1</v>
      </c>
      <c r="I45" s="4" t="n">
        <v>92.7</v>
      </c>
      <c r="J45" s="4" t="n">
        <v>6784</v>
      </c>
      <c r="K45" s="4" t="s">
        <v>68</v>
      </c>
    </row>
    <row r="46" customFormat="false" ht="15" hidden="false" customHeight="false" outlineLevel="0" collapsed="false">
      <c r="A46" s="4" t="n">
        <v>2009</v>
      </c>
      <c r="B46" s="4" t="s">
        <v>72</v>
      </c>
      <c r="C46" s="4" t="s">
        <v>73</v>
      </c>
      <c r="D46" s="4" t="s">
        <v>57</v>
      </c>
      <c r="E46" s="4" t="s">
        <v>74</v>
      </c>
      <c r="F46" s="4" t="s">
        <v>75</v>
      </c>
      <c r="G46" s="4" t="s">
        <v>60</v>
      </c>
      <c r="H46" s="4" t="n">
        <v>1</v>
      </c>
      <c r="I46" s="4" t="n">
        <v>76.7</v>
      </c>
      <c r="J46" s="4" t="n">
        <v>5838</v>
      </c>
      <c r="K46" s="4" t="s">
        <v>68</v>
      </c>
    </row>
    <row r="47" customFormat="false" ht="15" hidden="false" customHeight="false" outlineLevel="0" collapsed="false">
      <c r="A47" s="4" t="n">
        <v>2009</v>
      </c>
      <c r="B47" s="4" t="s">
        <v>72</v>
      </c>
      <c r="C47" s="4" t="s">
        <v>73</v>
      </c>
      <c r="D47" s="4" t="s">
        <v>57</v>
      </c>
      <c r="E47" s="4" t="s">
        <v>74</v>
      </c>
      <c r="F47" s="4" t="s">
        <v>75</v>
      </c>
      <c r="G47" s="4" t="s">
        <v>60</v>
      </c>
      <c r="H47" s="4" t="n">
        <v>1</v>
      </c>
      <c r="I47" s="4" t="n">
        <v>80</v>
      </c>
      <c r="J47" s="4" t="n">
        <v>6222</v>
      </c>
      <c r="K47" s="4" t="s">
        <v>68</v>
      </c>
    </row>
    <row r="48" customFormat="false" ht="15" hidden="false" customHeight="false" outlineLevel="0" collapsed="false">
      <c r="A48" s="4" t="n">
        <v>2009</v>
      </c>
      <c r="B48" s="4" t="s">
        <v>72</v>
      </c>
      <c r="C48" s="4" t="s">
        <v>73</v>
      </c>
      <c r="D48" s="4" t="s">
        <v>57</v>
      </c>
      <c r="E48" s="4" t="s">
        <v>74</v>
      </c>
      <c r="F48" s="4" t="s">
        <v>75</v>
      </c>
      <c r="G48" s="4" t="s">
        <v>60</v>
      </c>
      <c r="H48" s="4" t="n">
        <v>1</v>
      </c>
      <c r="I48" s="4" t="n">
        <v>99.1</v>
      </c>
      <c r="J48" s="4" t="n">
        <v>6939</v>
      </c>
      <c r="K48" s="4" t="s">
        <v>68</v>
      </c>
    </row>
    <row r="49" customFormat="false" ht="15" hidden="false" customHeight="false" outlineLevel="0" collapsed="false">
      <c r="A49" s="4" t="n">
        <v>2009</v>
      </c>
      <c r="B49" s="4" t="s">
        <v>72</v>
      </c>
      <c r="C49" s="4" t="s">
        <v>73</v>
      </c>
      <c r="D49" s="4" t="s">
        <v>57</v>
      </c>
      <c r="E49" s="4" t="s">
        <v>74</v>
      </c>
      <c r="F49" s="4" t="s">
        <v>75</v>
      </c>
      <c r="G49" s="4" t="s">
        <v>60</v>
      </c>
      <c r="H49" s="4" t="n">
        <v>1</v>
      </c>
      <c r="I49" s="4" t="n">
        <v>78.1</v>
      </c>
      <c r="J49" s="4" t="n">
        <v>6293</v>
      </c>
      <c r="K49" s="4" t="s">
        <v>68</v>
      </c>
    </row>
    <row r="50" customFormat="false" ht="15" hidden="false" customHeight="false" outlineLevel="0" collapsed="false">
      <c r="A50" s="4" t="n">
        <v>2009</v>
      </c>
      <c r="B50" s="4" t="s">
        <v>72</v>
      </c>
      <c r="C50" s="4" t="s">
        <v>73</v>
      </c>
      <c r="D50" s="4" t="s">
        <v>57</v>
      </c>
      <c r="E50" s="4" t="s">
        <v>74</v>
      </c>
      <c r="F50" s="4" t="s">
        <v>75</v>
      </c>
      <c r="G50" s="4" t="s">
        <v>60</v>
      </c>
      <c r="H50" s="4" t="n">
        <v>1</v>
      </c>
      <c r="I50" s="4" t="n">
        <v>78.7</v>
      </c>
      <c r="J50" s="4" t="n">
        <v>5108</v>
      </c>
      <c r="K50" s="4" t="s">
        <v>68</v>
      </c>
    </row>
    <row r="51" customFormat="false" ht="15" hidden="false" customHeight="false" outlineLevel="0" collapsed="false">
      <c r="A51" s="4" t="n">
        <v>2009</v>
      </c>
      <c r="B51" s="4" t="s">
        <v>72</v>
      </c>
      <c r="C51" s="4" t="s">
        <v>73</v>
      </c>
      <c r="D51" s="4" t="s">
        <v>57</v>
      </c>
      <c r="E51" s="4" t="s">
        <v>74</v>
      </c>
      <c r="F51" s="4" t="s">
        <v>75</v>
      </c>
      <c r="G51" s="4" t="s">
        <v>60</v>
      </c>
      <c r="H51" s="4" t="n">
        <v>1</v>
      </c>
      <c r="I51" s="4" t="n">
        <v>85.1</v>
      </c>
      <c r="J51" s="4" t="n">
        <v>6406</v>
      </c>
      <c r="K51" s="4" t="s">
        <v>68</v>
      </c>
    </row>
    <row r="52" customFormat="false" ht="15" hidden="false" customHeight="false" outlineLevel="0" collapsed="false">
      <c r="A52" s="4" t="n">
        <v>2009</v>
      </c>
      <c r="B52" s="4" t="s">
        <v>72</v>
      </c>
      <c r="C52" s="4" t="s">
        <v>73</v>
      </c>
      <c r="D52" s="4" t="s">
        <v>57</v>
      </c>
      <c r="E52" s="4" t="s">
        <v>74</v>
      </c>
      <c r="F52" s="4" t="s">
        <v>75</v>
      </c>
      <c r="G52" s="4" t="s">
        <v>60</v>
      </c>
      <c r="H52" s="4" t="n">
        <v>1</v>
      </c>
      <c r="I52" s="4" t="n">
        <v>88.6</v>
      </c>
      <c r="J52" s="4" t="n">
        <v>5514</v>
      </c>
      <c r="K52" s="4" t="s">
        <v>68</v>
      </c>
    </row>
    <row r="53" customFormat="false" ht="15" hidden="false" customHeight="false" outlineLevel="0" collapsed="false">
      <c r="A53" s="4" t="n">
        <v>2009</v>
      </c>
      <c r="B53" s="4" t="s">
        <v>72</v>
      </c>
      <c r="C53" s="4" t="s">
        <v>73</v>
      </c>
      <c r="D53" s="4" t="s">
        <v>57</v>
      </c>
      <c r="E53" s="4" t="s">
        <v>74</v>
      </c>
      <c r="F53" s="4" t="s">
        <v>75</v>
      </c>
      <c r="G53" s="4" t="s">
        <v>60</v>
      </c>
      <c r="H53" s="4" t="n">
        <v>1</v>
      </c>
      <c r="I53" s="4" t="n">
        <v>80</v>
      </c>
      <c r="J53" s="4" t="n">
        <v>5826</v>
      </c>
      <c r="K53" s="4" t="s">
        <v>68</v>
      </c>
    </row>
    <row r="54" customFormat="false" ht="15" hidden="false" customHeight="false" outlineLevel="0" collapsed="false">
      <c r="A54" s="4" t="n">
        <v>2009</v>
      </c>
      <c r="B54" s="4" t="s">
        <v>72</v>
      </c>
      <c r="C54" s="4" t="s">
        <v>73</v>
      </c>
      <c r="D54" s="4" t="s">
        <v>57</v>
      </c>
      <c r="E54" s="4" t="s">
        <v>74</v>
      </c>
      <c r="F54" s="4" t="s">
        <v>75</v>
      </c>
      <c r="G54" s="4" t="s">
        <v>60</v>
      </c>
      <c r="H54" s="4" t="n">
        <v>1</v>
      </c>
      <c r="I54" s="4" t="n">
        <v>65.4</v>
      </c>
      <c r="J54" s="4" t="n">
        <v>5215</v>
      </c>
      <c r="K54" s="4" t="s">
        <v>68</v>
      </c>
    </row>
    <row r="55" customFormat="false" ht="15" hidden="false" customHeight="false" outlineLevel="0" collapsed="false">
      <c r="A55" s="4" t="n">
        <v>2009</v>
      </c>
      <c r="B55" s="4" t="s">
        <v>72</v>
      </c>
      <c r="C55" s="4" t="s">
        <v>73</v>
      </c>
      <c r="D55" s="4" t="s">
        <v>57</v>
      </c>
      <c r="E55" s="4" t="s">
        <v>74</v>
      </c>
      <c r="F55" s="4" t="s">
        <v>75</v>
      </c>
      <c r="G55" s="4" t="s">
        <v>60</v>
      </c>
      <c r="H55" s="4" t="n">
        <v>1</v>
      </c>
      <c r="I55" s="4" t="n">
        <v>82.2</v>
      </c>
      <c r="J55" s="4" t="n">
        <v>5104</v>
      </c>
      <c r="K55" s="4" t="s">
        <v>68</v>
      </c>
    </row>
    <row r="56" customFormat="false" ht="15" hidden="false" customHeight="false" outlineLevel="0" collapsed="false">
      <c r="A56" s="4" t="n">
        <v>2009</v>
      </c>
      <c r="B56" s="4" t="s">
        <v>72</v>
      </c>
      <c r="C56" s="4" t="s">
        <v>73</v>
      </c>
      <c r="D56" s="4" t="s">
        <v>57</v>
      </c>
      <c r="E56" s="4" t="s">
        <v>74</v>
      </c>
      <c r="F56" s="4" t="s">
        <v>75</v>
      </c>
      <c r="G56" s="4" t="s">
        <v>60</v>
      </c>
      <c r="H56" s="4" t="n">
        <v>1</v>
      </c>
      <c r="I56" s="4" t="n">
        <v>79.7</v>
      </c>
      <c r="J56" s="4" t="n">
        <v>5423</v>
      </c>
      <c r="K56" s="4" t="s">
        <v>68</v>
      </c>
    </row>
    <row r="57" customFormat="false" ht="15" hidden="false" customHeight="false" outlineLevel="0" collapsed="false">
      <c r="A57" s="4" t="n">
        <v>2009</v>
      </c>
      <c r="B57" s="4" t="s">
        <v>72</v>
      </c>
      <c r="C57" s="4" t="s">
        <v>73</v>
      </c>
      <c r="D57" s="4" t="s">
        <v>57</v>
      </c>
      <c r="E57" s="4" t="s">
        <v>74</v>
      </c>
      <c r="F57" s="4" t="s">
        <v>75</v>
      </c>
      <c r="G57" s="4" t="s">
        <v>60</v>
      </c>
      <c r="H57" s="4" t="n">
        <v>1</v>
      </c>
      <c r="I57" s="4" t="n">
        <v>80.7</v>
      </c>
      <c r="J57" s="4" t="n">
        <v>6599</v>
      </c>
      <c r="K57" s="4" t="s">
        <v>68</v>
      </c>
    </row>
    <row r="58" customFormat="false" ht="15" hidden="false" customHeight="false" outlineLevel="0" collapsed="false">
      <c r="A58" s="4" t="n">
        <v>2009</v>
      </c>
      <c r="B58" s="4" t="s">
        <v>72</v>
      </c>
      <c r="C58" s="4" t="s">
        <v>73</v>
      </c>
      <c r="D58" s="4" t="s">
        <v>57</v>
      </c>
      <c r="E58" s="4" t="s">
        <v>74</v>
      </c>
      <c r="F58" s="4" t="s">
        <v>75</v>
      </c>
      <c r="G58" s="4" t="s">
        <v>60</v>
      </c>
      <c r="H58" s="4" t="n">
        <v>1</v>
      </c>
      <c r="I58" s="4" t="n">
        <v>66.4</v>
      </c>
      <c r="J58" s="4" t="n">
        <v>3356</v>
      </c>
      <c r="K58" s="4" t="s">
        <v>68</v>
      </c>
    </row>
    <row r="59" customFormat="false" ht="15" hidden="false" customHeight="false" outlineLevel="0" collapsed="false">
      <c r="A59" s="4" t="n">
        <v>2009</v>
      </c>
      <c r="B59" s="4" t="s">
        <v>72</v>
      </c>
      <c r="C59" s="4" t="s">
        <v>73</v>
      </c>
      <c r="D59" s="4" t="s">
        <v>57</v>
      </c>
      <c r="E59" s="4" t="s">
        <v>74</v>
      </c>
      <c r="F59" s="4" t="s">
        <v>75</v>
      </c>
      <c r="G59" s="4" t="s">
        <v>60</v>
      </c>
      <c r="H59" s="4" t="n">
        <v>1</v>
      </c>
      <c r="I59" s="4" t="n">
        <v>83.5</v>
      </c>
      <c r="J59" s="4" t="n">
        <v>8151</v>
      </c>
      <c r="K59" s="4" t="s">
        <v>68</v>
      </c>
    </row>
    <row r="60" customFormat="false" ht="15" hidden="false" customHeight="false" outlineLevel="0" collapsed="false">
      <c r="A60" s="4" t="n">
        <v>2009</v>
      </c>
      <c r="B60" s="4" t="s">
        <v>72</v>
      </c>
      <c r="C60" s="4" t="s">
        <v>73</v>
      </c>
      <c r="D60" s="4" t="s">
        <v>57</v>
      </c>
      <c r="E60" s="4" t="s">
        <v>74</v>
      </c>
      <c r="F60" s="4" t="s">
        <v>75</v>
      </c>
      <c r="G60" s="4" t="s">
        <v>60</v>
      </c>
      <c r="H60" s="4" t="n">
        <v>1</v>
      </c>
      <c r="I60" s="4" t="n">
        <v>75.6</v>
      </c>
      <c r="J60" s="4" t="n">
        <v>5097</v>
      </c>
      <c r="K60" s="4" t="s">
        <v>68</v>
      </c>
    </row>
    <row r="61" customFormat="false" ht="15" hidden="false" customHeight="false" outlineLevel="0" collapsed="false">
      <c r="A61" s="4" t="n">
        <v>2009</v>
      </c>
      <c r="B61" s="4" t="s">
        <v>72</v>
      </c>
      <c r="C61" s="4" t="s">
        <v>73</v>
      </c>
      <c r="D61" s="4" t="s">
        <v>57</v>
      </c>
      <c r="E61" s="4" t="s">
        <v>74</v>
      </c>
      <c r="F61" s="4" t="s">
        <v>75</v>
      </c>
      <c r="G61" s="4" t="s">
        <v>60</v>
      </c>
      <c r="H61" s="4" t="n">
        <v>1</v>
      </c>
      <c r="I61" s="4" t="n">
        <v>74.3</v>
      </c>
      <c r="J61" s="4" t="n">
        <v>5614</v>
      </c>
      <c r="K61" s="4" t="s">
        <v>68</v>
      </c>
    </row>
    <row r="62" customFormat="false" ht="15" hidden="false" customHeight="false" outlineLevel="0" collapsed="false">
      <c r="A62" s="4" t="n">
        <v>2009</v>
      </c>
      <c r="B62" s="4" t="s">
        <v>72</v>
      </c>
      <c r="C62" s="4" t="s">
        <v>73</v>
      </c>
      <c r="D62" s="4" t="s">
        <v>57</v>
      </c>
      <c r="E62" s="4" t="s">
        <v>74</v>
      </c>
      <c r="F62" s="4" t="s">
        <v>75</v>
      </c>
      <c r="G62" s="4" t="s">
        <v>60</v>
      </c>
      <c r="H62" s="4" t="n">
        <v>1</v>
      </c>
      <c r="I62" s="4" t="n">
        <v>74</v>
      </c>
      <c r="J62" s="4" t="n">
        <v>5365</v>
      </c>
      <c r="K62" s="4" t="s">
        <v>68</v>
      </c>
    </row>
    <row r="63" customFormat="false" ht="15" hidden="false" customHeight="false" outlineLevel="0" collapsed="false">
      <c r="A63" s="4" t="n">
        <v>2009</v>
      </c>
      <c r="B63" s="4" t="s">
        <v>72</v>
      </c>
      <c r="C63" s="4" t="s">
        <v>73</v>
      </c>
      <c r="D63" s="4" t="s">
        <v>57</v>
      </c>
      <c r="E63" s="4" t="s">
        <v>74</v>
      </c>
      <c r="F63" s="4" t="s">
        <v>75</v>
      </c>
      <c r="G63" s="4" t="s">
        <v>60</v>
      </c>
      <c r="H63" s="4" t="n">
        <v>1</v>
      </c>
      <c r="I63" s="4" t="n">
        <v>86</v>
      </c>
      <c r="J63" s="4" t="n">
        <v>6993</v>
      </c>
      <c r="K63" s="4" t="s">
        <v>68</v>
      </c>
    </row>
    <row r="64" customFormat="false" ht="15" hidden="false" customHeight="false" outlineLevel="0" collapsed="false">
      <c r="A64" s="4" t="n">
        <v>2009</v>
      </c>
      <c r="B64" s="4" t="s">
        <v>72</v>
      </c>
      <c r="C64" s="4" t="s">
        <v>73</v>
      </c>
      <c r="D64" s="4" t="s">
        <v>57</v>
      </c>
      <c r="E64" s="4" t="s">
        <v>74</v>
      </c>
      <c r="F64" s="4" t="s">
        <v>75</v>
      </c>
      <c r="G64" s="4" t="s">
        <v>60</v>
      </c>
      <c r="H64" s="4" t="n">
        <v>1</v>
      </c>
      <c r="I64" s="4" t="n">
        <v>67.6</v>
      </c>
      <c r="J64" s="4" t="n">
        <v>6024</v>
      </c>
      <c r="K64" s="4" t="s">
        <v>68</v>
      </c>
    </row>
    <row r="65" customFormat="false" ht="15" hidden="false" customHeight="false" outlineLevel="0" collapsed="false">
      <c r="A65" s="4" t="n">
        <v>2009</v>
      </c>
      <c r="B65" s="4" t="s">
        <v>72</v>
      </c>
      <c r="C65" s="4" t="s">
        <v>73</v>
      </c>
      <c r="D65" s="4" t="s">
        <v>57</v>
      </c>
      <c r="E65" s="4" t="s">
        <v>74</v>
      </c>
      <c r="F65" s="4" t="s">
        <v>75</v>
      </c>
      <c r="G65" s="4" t="s">
        <v>60</v>
      </c>
      <c r="H65" s="4" t="n">
        <v>1</v>
      </c>
      <c r="I65" s="4" t="n">
        <v>87.6</v>
      </c>
      <c r="J65" s="4" t="n">
        <v>6561</v>
      </c>
      <c r="K65" s="4" t="s">
        <v>68</v>
      </c>
    </row>
    <row r="66" customFormat="false" ht="15" hidden="false" customHeight="false" outlineLevel="0" collapsed="false">
      <c r="A66" s="4" t="n">
        <v>2009</v>
      </c>
      <c r="B66" s="4" t="s">
        <v>72</v>
      </c>
      <c r="C66" s="4" t="s">
        <v>73</v>
      </c>
      <c r="D66" s="4" t="s">
        <v>57</v>
      </c>
      <c r="E66" s="4" t="s">
        <v>74</v>
      </c>
      <c r="F66" s="4" t="s">
        <v>75</v>
      </c>
      <c r="G66" s="4" t="s">
        <v>60</v>
      </c>
      <c r="H66" s="4" t="n">
        <v>1</v>
      </c>
      <c r="I66" s="4" t="n">
        <v>78</v>
      </c>
      <c r="J66" s="4" t="n">
        <v>8915</v>
      </c>
      <c r="K66" s="4" t="s">
        <v>68</v>
      </c>
    </row>
    <row r="67" customFormat="false" ht="15" hidden="false" customHeight="false" outlineLevel="0" collapsed="false">
      <c r="A67" s="4" t="n">
        <v>2009</v>
      </c>
      <c r="B67" s="4" t="s">
        <v>72</v>
      </c>
      <c r="C67" s="4" t="s">
        <v>73</v>
      </c>
      <c r="D67" s="4" t="s">
        <v>57</v>
      </c>
      <c r="E67" s="4" t="s">
        <v>74</v>
      </c>
      <c r="F67" s="4" t="s">
        <v>75</v>
      </c>
      <c r="G67" s="4" t="s">
        <v>60</v>
      </c>
      <c r="H67" s="4" t="n">
        <v>1</v>
      </c>
      <c r="I67" s="4" t="n">
        <v>75</v>
      </c>
      <c r="J67" s="4" t="n">
        <v>5125</v>
      </c>
      <c r="K67" s="4" t="s">
        <v>68</v>
      </c>
    </row>
    <row r="68" customFormat="false" ht="15" hidden="false" customHeight="false" outlineLevel="0" collapsed="false">
      <c r="A68" s="4" t="n">
        <v>2009</v>
      </c>
      <c r="B68" s="4" t="s">
        <v>72</v>
      </c>
      <c r="C68" s="4" t="s">
        <v>73</v>
      </c>
      <c r="D68" s="4" t="s">
        <v>57</v>
      </c>
      <c r="E68" s="4" t="s">
        <v>74</v>
      </c>
      <c r="F68" s="4" t="s">
        <v>75</v>
      </c>
      <c r="G68" s="4" t="s">
        <v>60</v>
      </c>
      <c r="H68" s="4" t="n">
        <v>1</v>
      </c>
      <c r="I68" s="4" t="n">
        <v>80</v>
      </c>
      <c r="J68" s="4" t="n">
        <v>4597</v>
      </c>
      <c r="K68" s="4" t="s">
        <v>68</v>
      </c>
    </row>
    <row r="69" customFormat="false" ht="15" hidden="false" customHeight="false" outlineLevel="0" collapsed="false">
      <c r="A69" s="4" t="n">
        <v>2009</v>
      </c>
      <c r="B69" s="4" t="s">
        <v>72</v>
      </c>
      <c r="C69" s="4" t="s">
        <v>73</v>
      </c>
      <c r="D69" s="4" t="s">
        <v>57</v>
      </c>
      <c r="E69" s="4" t="s">
        <v>74</v>
      </c>
      <c r="F69" s="4" t="s">
        <v>75</v>
      </c>
      <c r="G69" s="4" t="s">
        <v>60</v>
      </c>
      <c r="H69" s="4" t="n">
        <v>1</v>
      </c>
      <c r="I69" s="4" t="n">
        <v>82</v>
      </c>
      <c r="J69" s="4" t="n">
        <v>7938</v>
      </c>
      <c r="K69" s="4" t="s">
        <v>68</v>
      </c>
    </row>
    <row r="70" customFormat="false" ht="15" hidden="false" customHeight="false" outlineLevel="0" collapsed="false">
      <c r="A70" s="4" t="n">
        <v>2009</v>
      </c>
      <c r="B70" s="4" t="s">
        <v>72</v>
      </c>
      <c r="C70" s="4" t="s">
        <v>73</v>
      </c>
      <c r="D70" s="4" t="s">
        <v>57</v>
      </c>
      <c r="E70" s="4" t="s">
        <v>74</v>
      </c>
      <c r="F70" s="4" t="s">
        <v>75</v>
      </c>
      <c r="G70" s="4" t="s">
        <v>60</v>
      </c>
      <c r="H70" s="4" t="n">
        <v>1</v>
      </c>
      <c r="I70" s="4" t="n">
        <v>83</v>
      </c>
      <c r="J70" s="4" t="n">
        <v>6054</v>
      </c>
      <c r="K70" s="4" t="s">
        <v>68</v>
      </c>
    </row>
    <row r="71" customFormat="false" ht="15" hidden="false" customHeight="false" outlineLevel="0" collapsed="false">
      <c r="A71" s="4" t="n">
        <v>2009</v>
      </c>
      <c r="B71" s="4" t="s">
        <v>72</v>
      </c>
      <c r="C71" s="4" t="s">
        <v>73</v>
      </c>
      <c r="D71" s="4" t="s">
        <v>57</v>
      </c>
      <c r="E71" s="4" t="s">
        <v>74</v>
      </c>
      <c r="F71" s="4" t="s">
        <v>75</v>
      </c>
      <c r="G71" s="4" t="s">
        <v>60</v>
      </c>
      <c r="H71" s="4" t="n">
        <v>1</v>
      </c>
      <c r="I71" s="4" t="n">
        <v>70</v>
      </c>
      <c r="J71" s="4" t="n">
        <v>3934</v>
      </c>
      <c r="K71" s="4" t="s">
        <v>68</v>
      </c>
    </row>
    <row r="72" customFormat="false" ht="15" hidden="false" customHeight="false" outlineLevel="0" collapsed="false">
      <c r="A72" s="4" t="n">
        <v>2009</v>
      </c>
      <c r="B72" s="4" t="s">
        <v>72</v>
      </c>
      <c r="C72" s="4" t="s">
        <v>73</v>
      </c>
      <c r="D72" s="4" t="s">
        <v>57</v>
      </c>
      <c r="E72" s="4" t="s">
        <v>74</v>
      </c>
      <c r="F72" s="4" t="s">
        <v>75</v>
      </c>
      <c r="G72" s="4" t="s">
        <v>60</v>
      </c>
      <c r="H72" s="4" t="n">
        <v>1</v>
      </c>
      <c r="I72" s="4" t="n">
        <v>74.6</v>
      </c>
      <c r="J72" s="4" t="n">
        <v>4354</v>
      </c>
      <c r="K72" s="4" t="s">
        <v>68</v>
      </c>
    </row>
    <row r="73" customFormat="false" ht="15" hidden="false" customHeight="false" outlineLevel="0" collapsed="false">
      <c r="A73" s="4" t="n">
        <v>2009</v>
      </c>
      <c r="B73" s="4" t="s">
        <v>72</v>
      </c>
      <c r="C73" s="4" t="s">
        <v>73</v>
      </c>
      <c r="D73" s="4" t="s">
        <v>57</v>
      </c>
      <c r="E73" s="4" t="s">
        <v>74</v>
      </c>
      <c r="F73" s="4" t="s">
        <v>75</v>
      </c>
      <c r="G73" s="4" t="s">
        <v>60</v>
      </c>
      <c r="H73" s="4" t="n">
        <v>1</v>
      </c>
      <c r="I73" s="4" t="n">
        <v>81.3</v>
      </c>
      <c r="J73" s="4" t="n">
        <v>8140</v>
      </c>
      <c r="K73" s="4" t="s">
        <v>68</v>
      </c>
    </row>
    <row r="74" customFormat="false" ht="15" hidden="false" customHeight="false" outlineLevel="0" collapsed="false">
      <c r="A74" s="4" t="n">
        <v>2009</v>
      </c>
      <c r="B74" s="4" t="s">
        <v>72</v>
      </c>
      <c r="C74" s="4" t="s">
        <v>73</v>
      </c>
      <c r="D74" s="4" t="s">
        <v>57</v>
      </c>
      <c r="E74" s="4" t="s">
        <v>74</v>
      </c>
      <c r="F74" s="4" t="s">
        <v>75</v>
      </c>
      <c r="G74" s="4" t="s">
        <v>60</v>
      </c>
      <c r="H74" s="4" t="n">
        <v>1</v>
      </c>
      <c r="I74" s="4" t="n">
        <v>77.6</v>
      </c>
      <c r="J74" s="4" t="n">
        <v>4928</v>
      </c>
      <c r="K74" s="4" t="s">
        <v>68</v>
      </c>
    </row>
    <row r="75" customFormat="false" ht="15" hidden="false" customHeight="false" outlineLevel="0" collapsed="false">
      <c r="A75" s="4" t="n">
        <v>2009</v>
      </c>
      <c r="B75" s="4" t="s">
        <v>72</v>
      </c>
      <c r="C75" s="4" t="s">
        <v>73</v>
      </c>
      <c r="D75" s="4" t="s">
        <v>57</v>
      </c>
      <c r="E75" s="4" t="s">
        <v>74</v>
      </c>
      <c r="F75" s="4" t="s">
        <v>75</v>
      </c>
      <c r="G75" s="4" t="s">
        <v>60</v>
      </c>
      <c r="H75" s="4" t="n">
        <v>1</v>
      </c>
      <c r="I75" s="4" t="n">
        <v>85.1</v>
      </c>
      <c r="J75" s="4" t="n">
        <v>6190</v>
      </c>
      <c r="K75" s="4" t="s">
        <v>68</v>
      </c>
    </row>
    <row r="76" customFormat="false" ht="15" hidden="false" customHeight="false" outlineLevel="0" collapsed="false">
      <c r="A76" s="4" t="n">
        <v>2009</v>
      </c>
      <c r="B76" s="4" t="s">
        <v>72</v>
      </c>
      <c r="C76" s="4" t="s">
        <v>73</v>
      </c>
      <c r="D76" s="4" t="s">
        <v>57</v>
      </c>
      <c r="E76" s="4" t="s">
        <v>74</v>
      </c>
      <c r="F76" s="4" t="s">
        <v>75</v>
      </c>
      <c r="G76" s="4" t="s">
        <v>60</v>
      </c>
      <c r="H76" s="4" t="n">
        <v>1</v>
      </c>
      <c r="I76" s="4" t="n">
        <v>81.6</v>
      </c>
      <c r="J76" s="4" t="n">
        <v>6439</v>
      </c>
      <c r="K76" s="4" t="s">
        <v>68</v>
      </c>
    </row>
    <row r="77" customFormat="false" ht="15" hidden="false" customHeight="false" outlineLevel="0" collapsed="false">
      <c r="A77" s="4" t="n">
        <v>2009</v>
      </c>
      <c r="B77" s="4" t="s">
        <v>72</v>
      </c>
      <c r="C77" s="4" t="s">
        <v>73</v>
      </c>
      <c r="D77" s="4" t="s">
        <v>57</v>
      </c>
      <c r="E77" s="4" t="s">
        <v>74</v>
      </c>
      <c r="F77" s="4" t="s">
        <v>75</v>
      </c>
      <c r="G77" s="4" t="s">
        <v>60</v>
      </c>
      <c r="H77" s="4" t="n">
        <v>1</v>
      </c>
      <c r="I77" s="4" t="n">
        <v>78.4</v>
      </c>
      <c r="J77" s="4" t="n">
        <v>5811</v>
      </c>
      <c r="K77" s="4" t="s">
        <v>68</v>
      </c>
    </row>
    <row r="78" customFormat="false" ht="15" hidden="false" customHeight="false" outlineLevel="0" collapsed="false">
      <c r="A78" s="4" t="n">
        <v>2009</v>
      </c>
      <c r="B78" s="4" t="s">
        <v>72</v>
      </c>
      <c r="C78" s="4" t="s">
        <v>73</v>
      </c>
      <c r="D78" s="4" t="s">
        <v>57</v>
      </c>
      <c r="E78" s="4" t="s">
        <v>74</v>
      </c>
      <c r="F78" s="4" t="s">
        <v>75</v>
      </c>
      <c r="G78" s="4" t="s">
        <v>60</v>
      </c>
      <c r="H78" s="4" t="n">
        <v>1</v>
      </c>
      <c r="I78" s="4" t="n">
        <v>79.9</v>
      </c>
      <c r="J78" s="4" t="n">
        <v>5034</v>
      </c>
      <c r="K78" s="4" t="s">
        <v>68</v>
      </c>
    </row>
    <row r="79" customFormat="false" ht="15" hidden="false" customHeight="false" outlineLevel="0" collapsed="false">
      <c r="A79" s="4" t="n">
        <v>2009</v>
      </c>
      <c r="B79" s="4" t="s">
        <v>72</v>
      </c>
      <c r="C79" s="4" t="s">
        <v>73</v>
      </c>
      <c r="D79" s="4" t="s">
        <v>57</v>
      </c>
      <c r="E79" s="4" t="s">
        <v>74</v>
      </c>
      <c r="F79" s="4" t="s">
        <v>75</v>
      </c>
      <c r="G79" s="4" t="s">
        <v>60</v>
      </c>
      <c r="H79" s="4" t="n">
        <v>1</v>
      </c>
      <c r="I79" s="4" t="n">
        <v>89.5</v>
      </c>
      <c r="J79" s="4" t="n">
        <v>7403</v>
      </c>
      <c r="K79" s="4" t="s">
        <v>68</v>
      </c>
    </row>
    <row r="80" customFormat="false" ht="15" hidden="false" customHeight="false" outlineLevel="0" collapsed="false">
      <c r="A80" s="4" t="n">
        <v>2009</v>
      </c>
      <c r="B80" s="4" t="s">
        <v>72</v>
      </c>
      <c r="C80" s="4" t="s">
        <v>73</v>
      </c>
      <c r="D80" s="4" t="s">
        <v>57</v>
      </c>
      <c r="E80" s="4" t="s">
        <v>74</v>
      </c>
      <c r="F80" s="4" t="s">
        <v>75</v>
      </c>
      <c r="G80" s="4" t="s">
        <v>60</v>
      </c>
      <c r="H80" s="4" t="n">
        <v>1</v>
      </c>
      <c r="I80" s="4" t="n">
        <v>74.3</v>
      </c>
      <c r="J80" s="4" t="n">
        <v>5687</v>
      </c>
      <c r="K80" s="4" t="s">
        <v>68</v>
      </c>
    </row>
    <row r="81" customFormat="false" ht="15" hidden="false" customHeight="false" outlineLevel="0" collapsed="false">
      <c r="A81" s="4" t="n">
        <v>2009</v>
      </c>
      <c r="B81" s="4" t="s">
        <v>72</v>
      </c>
      <c r="C81" s="4" t="s">
        <v>73</v>
      </c>
      <c r="D81" s="4" t="s">
        <v>57</v>
      </c>
      <c r="E81" s="4" t="s">
        <v>74</v>
      </c>
      <c r="F81" s="4" t="s">
        <v>75</v>
      </c>
      <c r="G81" s="4" t="s">
        <v>60</v>
      </c>
      <c r="H81" s="4" t="n">
        <v>1</v>
      </c>
      <c r="I81" s="4" t="n">
        <v>75.3</v>
      </c>
      <c r="J81" s="4" t="n">
        <v>5243</v>
      </c>
      <c r="K81" s="4" t="s">
        <v>68</v>
      </c>
    </row>
    <row r="82" customFormat="false" ht="15" hidden="false" customHeight="false" outlineLevel="0" collapsed="false">
      <c r="A82" s="4" t="n">
        <v>2009</v>
      </c>
      <c r="B82" s="4" t="s">
        <v>72</v>
      </c>
      <c r="C82" s="4" t="s">
        <v>73</v>
      </c>
      <c r="D82" s="4" t="s">
        <v>57</v>
      </c>
      <c r="E82" s="4" t="s">
        <v>74</v>
      </c>
      <c r="F82" s="4" t="s">
        <v>75</v>
      </c>
      <c r="G82" s="4" t="s">
        <v>60</v>
      </c>
      <c r="H82" s="4" t="n">
        <v>1</v>
      </c>
      <c r="I82" s="4" t="n">
        <v>72.4</v>
      </c>
      <c r="J82" s="4" t="n">
        <v>4838</v>
      </c>
      <c r="K82" s="4" t="s">
        <v>68</v>
      </c>
    </row>
    <row r="83" customFormat="false" ht="15" hidden="false" customHeight="false" outlineLevel="0" collapsed="false">
      <c r="A83" s="4" t="n">
        <v>2009</v>
      </c>
      <c r="B83" s="4" t="s">
        <v>72</v>
      </c>
      <c r="C83" s="4" t="s">
        <v>73</v>
      </c>
      <c r="D83" s="4" t="s">
        <v>57</v>
      </c>
      <c r="E83" s="4" t="s">
        <v>74</v>
      </c>
      <c r="F83" s="4" t="s">
        <v>75</v>
      </c>
      <c r="G83" s="4" t="s">
        <v>60</v>
      </c>
      <c r="H83" s="4" t="n">
        <v>1</v>
      </c>
      <c r="I83" s="4" t="n">
        <v>77.5</v>
      </c>
      <c r="J83" s="4" t="n">
        <v>6284</v>
      </c>
      <c r="K83" s="4" t="s">
        <v>68</v>
      </c>
    </row>
    <row r="84" customFormat="false" ht="15" hidden="false" customHeight="false" outlineLevel="0" collapsed="false">
      <c r="A84" s="4" t="n">
        <v>2009</v>
      </c>
      <c r="B84" s="4" t="s">
        <v>72</v>
      </c>
      <c r="C84" s="4" t="s">
        <v>73</v>
      </c>
      <c r="D84" s="4" t="s">
        <v>57</v>
      </c>
      <c r="E84" s="4" t="s">
        <v>74</v>
      </c>
      <c r="F84" s="4" t="s">
        <v>75</v>
      </c>
      <c r="G84" s="4" t="s">
        <v>60</v>
      </c>
      <c r="H84" s="4" t="n">
        <v>1</v>
      </c>
      <c r="I84" s="4" t="n">
        <v>78.1</v>
      </c>
      <c r="J84" s="4" t="n">
        <v>5081</v>
      </c>
      <c r="K84" s="4" t="s">
        <v>68</v>
      </c>
    </row>
    <row r="85" customFormat="false" ht="15" hidden="false" customHeight="false" outlineLevel="0" collapsed="false">
      <c r="A85" s="4" t="n">
        <v>2009</v>
      </c>
      <c r="B85" s="4" t="s">
        <v>72</v>
      </c>
      <c r="C85" s="4" t="s">
        <v>73</v>
      </c>
      <c r="D85" s="4" t="s">
        <v>57</v>
      </c>
      <c r="E85" s="4" t="s">
        <v>74</v>
      </c>
      <c r="F85" s="4" t="s">
        <v>75</v>
      </c>
      <c r="G85" s="4" t="s">
        <v>60</v>
      </c>
      <c r="H85" s="4" t="n">
        <v>1</v>
      </c>
      <c r="I85" s="4" t="n">
        <v>79.1</v>
      </c>
      <c r="J85" s="4" t="n">
        <v>6758</v>
      </c>
      <c r="K85" s="4" t="s">
        <v>68</v>
      </c>
    </row>
    <row r="86" customFormat="false" ht="15" hidden="false" customHeight="false" outlineLevel="0" collapsed="false">
      <c r="A86" s="4" t="n">
        <v>2009</v>
      </c>
      <c r="B86" s="4" t="s">
        <v>72</v>
      </c>
      <c r="C86" s="4" t="s">
        <v>73</v>
      </c>
      <c r="D86" s="4" t="s">
        <v>57</v>
      </c>
      <c r="E86" s="4" t="s">
        <v>74</v>
      </c>
      <c r="F86" s="4" t="s">
        <v>75</v>
      </c>
      <c r="G86" s="4" t="s">
        <v>60</v>
      </c>
      <c r="H86" s="4" t="n">
        <v>1</v>
      </c>
      <c r="I86" s="4" t="n">
        <v>82.6</v>
      </c>
      <c r="J86" s="4" t="n">
        <v>6940</v>
      </c>
      <c r="K86" s="4" t="s">
        <v>68</v>
      </c>
    </row>
    <row r="87" customFormat="false" ht="15" hidden="false" customHeight="false" outlineLevel="0" collapsed="false">
      <c r="A87" s="4" t="n">
        <v>2009</v>
      </c>
      <c r="B87" s="4" t="s">
        <v>72</v>
      </c>
      <c r="C87" s="4" t="s">
        <v>73</v>
      </c>
      <c r="D87" s="4" t="s">
        <v>57</v>
      </c>
      <c r="E87" s="4" t="s">
        <v>74</v>
      </c>
      <c r="F87" s="4" t="s">
        <v>75</v>
      </c>
      <c r="G87" s="4" t="s">
        <v>60</v>
      </c>
      <c r="H87" s="4" t="n">
        <v>1</v>
      </c>
      <c r="I87" s="4" t="n">
        <v>84.8</v>
      </c>
      <c r="J87" s="4" t="n">
        <v>5961</v>
      </c>
      <c r="K87" s="4" t="s">
        <v>68</v>
      </c>
    </row>
    <row r="88" customFormat="false" ht="15" hidden="false" customHeight="false" outlineLevel="0" collapsed="false">
      <c r="A88" s="4" t="n">
        <v>2009</v>
      </c>
      <c r="B88" s="4" t="s">
        <v>72</v>
      </c>
      <c r="C88" s="4" t="s">
        <v>73</v>
      </c>
      <c r="D88" s="4" t="s">
        <v>57</v>
      </c>
      <c r="E88" s="4" t="s">
        <v>74</v>
      </c>
      <c r="F88" s="4" t="s">
        <v>75</v>
      </c>
      <c r="G88" s="4" t="s">
        <v>60</v>
      </c>
      <c r="H88" s="4" t="n">
        <v>1</v>
      </c>
      <c r="I88" s="4" t="n">
        <v>61.9</v>
      </c>
      <c r="J88" s="4" t="n">
        <v>3094</v>
      </c>
      <c r="K88" s="4" t="s">
        <v>68</v>
      </c>
    </row>
    <row r="89" customFormat="false" ht="15" hidden="false" customHeight="false" outlineLevel="0" collapsed="false">
      <c r="A89" s="4" t="n">
        <v>2009</v>
      </c>
      <c r="B89" s="4" t="s">
        <v>72</v>
      </c>
      <c r="C89" s="4" t="s">
        <v>73</v>
      </c>
      <c r="D89" s="4" t="s">
        <v>57</v>
      </c>
      <c r="E89" s="4" t="s">
        <v>74</v>
      </c>
      <c r="F89" s="4" t="s">
        <v>75</v>
      </c>
      <c r="G89" s="4" t="s">
        <v>60</v>
      </c>
      <c r="H89" s="4" t="n">
        <v>1</v>
      </c>
      <c r="I89" s="4" t="n">
        <v>86.4</v>
      </c>
      <c r="J89" s="4" t="n">
        <v>5839</v>
      </c>
      <c r="K89" s="4" t="s">
        <v>68</v>
      </c>
    </row>
    <row r="90" customFormat="false" ht="15" hidden="false" customHeight="false" outlineLevel="0" collapsed="false">
      <c r="A90" s="4" t="n">
        <v>2009</v>
      </c>
      <c r="B90" s="4" t="s">
        <v>72</v>
      </c>
      <c r="C90" s="4" t="s">
        <v>73</v>
      </c>
      <c r="D90" s="4" t="s">
        <v>57</v>
      </c>
      <c r="E90" s="4" t="s">
        <v>74</v>
      </c>
      <c r="F90" s="4" t="s">
        <v>75</v>
      </c>
      <c r="G90" s="4" t="s">
        <v>60</v>
      </c>
      <c r="H90" s="4" t="n">
        <v>1</v>
      </c>
      <c r="I90" s="4" t="n">
        <v>74</v>
      </c>
      <c r="J90" s="4" t="n">
        <v>3775</v>
      </c>
      <c r="K90" s="4" t="s">
        <v>68</v>
      </c>
    </row>
    <row r="91" customFormat="false" ht="15" hidden="false" customHeight="false" outlineLevel="0" collapsed="false">
      <c r="A91" s="4" t="n">
        <v>2009</v>
      </c>
      <c r="B91" s="4" t="s">
        <v>72</v>
      </c>
      <c r="C91" s="4" t="s">
        <v>73</v>
      </c>
      <c r="D91" s="4" t="s">
        <v>57</v>
      </c>
      <c r="E91" s="4" t="s">
        <v>74</v>
      </c>
      <c r="F91" s="4" t="s">
        <v>75</v>
      </c>
      <c r="G91" s="4" t="s">
        <v>60</v>
      </c>
      <c r="H91" s="4" t="n">
        <v>1</v>
      </c>
      <c r="I91" s="4" t="n">
        <v>79.1</v>
      </c>
      <c r="J91" s="4" t="n">
        <v>6820</v>
      </c>
      <c r="K91" s="4" t="s">
        <v>68</v>
      </c>
    </row>
    <row r="92" customFormat="false" ht="15" hidden="false" customHeight="false" outlineLevel="0" collapsed="false">
      <c r="A92" s="4" t="n">
        <v>2009</v>
      </c>
      <c r="B92" s="4" t="s">
        <v>72</v>
      </c>
      <c r="C92" s="4" t="s">
        <v>73</v>
      </c>
      <c r="D92" s="4" t="s">
        <v>57</v>
      </c>
      <c r="E92" s="4" t="s">
        <v>74</v>
      </c>
      <c r="F92" s="4" t="s">
        <v>75</v>
      </c>
      <c r="G92" s="4" t="s">
        <v>60</v>
      </c>
      <c r="H92" s="4" t="n">
        <v>1</v>
      </c>
      <c r="I92" s="4" t="n">
        <v>78.7</v>
      </c>
      <c r="J92" s="4" t="n">
        <v>4993</v>
      </c>
      <c r="K92" s="4" t="s">
        <v>68</v>
      </c>
    </row>
    <row r="93" customFormat="false" ht="15" hidden="false" customHeight="false" outlineLevel="0" collapsed="false">
      <c r="A93" s="4" t="n">
        <v>2009</v>
      </c>
      <c r="B93" s="4" t="s">
        <v>72</v>
      </c>
      <c r="C93" s="4" t="s">
        <v>73</v>
      </c>
      <c r="D93" s="4" t="s">
        <v>57</v>
      </c>
      <c r="E93" s="4" t="s">
        <v>74</v>
      </c>
      <c r="F93" s="4" t="s">
        <v>75</v>
      </c>
      <c r="G93" s="4" t="s">
        <v>60</v>
      </c>
      <c r="H93" s="4" t="n">
        <v>1</v>
      </c>
      <c r="I93" s="4" t="n">
        <v>71.8</v>
      </c>
      <c r="J93" s="4" t="n">
        <v>5042</v>
      </c>
      <c r="K93" s="4" t="s">
        <v>68</v>
      </c>
    </row>
    <row r="94" customFormat="false" ht="15" hidden="false" customHeight="false" outlineLevel="0" collapsed="false">
      <c r="A94" s="4" t="n">
        <v>2009</v>
      </c>
      <c r="B94" s="4" t="s">
        <v>72</v>
      </c>
      <c r="C94" s="4" t="s">
        <v>73</v>
      </c>
      <c r="D94" s="4" t="s">
        <v>57</v>
      </c>
      <c r="E94" s="4" t="s">
        <v>74</v>
      </c>
      <c r="F94" s="4" t="s">
        <v>75</v>
      </c>
      <c r="G94" s="4" t="s">
        <v>60</v>
      </c>
      <c r="H94" s="4" t="n">
        <v>1</v>
      </c>
      <c r="I94" s="4" t="n">
        <v>76.8</v>
      </c>
      <c r="J94" s="4" t="n">
        <v>5031</v>
      </c>
      <c r="K94" s="4" t="s">
        <v>68</v>
      </c>
    </row>
    <row r="95" customFormat="false" ht="15" hidden="false" customHeight="false" outlineLevel="0" collapsed="false">
      <c r="A95" s="4" t="n">
        <v>1923</v>
      </c>
      <c r="B95" s="4" t="s">
        <v>72</v>
      </c>
      <c r="C95" s="4" t="s">
        <v>76</v>
      </c>
      <c r="D95" s="4" t="s">
        <v>57</v>
      </c>
      <c r="E95" s="4" t="s">
        <v>58</v>
      </c>
      <c r="F95" s="4"/>
      <c r="G95" s="4" t="s">
        <v>60</v>
      </c>
      <c r="H95" s="4" t="n">
        <v>1</v>
      </c>
      <c r="I95" s="4" t="n">
        <v>88</v>
      </c>
      <c r="J95" s="4" t="n">
        <v>11000</v>
      </c>
      <c r="K95" s="4" t="s">
        <v>68</v>
      </c>
    </row>
    <row r="96" customFormat="false" ht="15" hidden="false" customHeight="false" outlineLevel="0" collapsed="false">
      <c r="A96" s="4" t="n">
        <v>1923</v>
      </c>
      <c r="B96" s="4" t="s">
        <v>72</v>
      </c>
      <c r="C96" s="4" t="s">
        <v>76</v>
      </c>
      <c r="D96" s="4" t="s">
        <v>57</v>
      </c>
      <c r="E96" s="4" t="s">
        <v>58</v>
      </c>
      <c r="F96" s="4"/>
      <c r="G96" s="4" t="s">
        <v>60</v>
      </c>
      <c r="H96" s="4" t="n">
        <v>1</v>
      </c>
      <c r="I96" s="4" t="n">
        <v>72</v>
      </c>
      <c r="J96" s="4" t="n">
        <v>9619</v>
      </c>
      <c r="K96" s="4" t="s">
        <v>68</v>
      </c>
    </row>
    <row r="97" customFormat="false" ht="15" hidden="false" customHeight="false" outlineLevel="0" collapsed="false">
      <c r="A97" s="4" t="n">
        <v>1923</v>
      </c>
      <c r="B97" s="4" t="s">
        <v>72</v>
      </c>
      <c r="C97" s="4" t="s">
        <v>76</v>
      </c>
      <c r="D97" s="4" t="s">
        <v>57</v>
      </c>
      <c r="E97" s="4" t="s">
        <v>58</v>
      </c>
      <c r="F97" s="4"/>
      <c r="G97" s="4" t="s">
        <v>60</v>
      </c>
      <c r="H97" s="4" t="n">
        <v>1</v>
      </c>
      <c r="I97" s="4" t="n">
        <v>99</v>
      </c>
      <c r="J97" s="4" t="n">
        <v>9518</v>
      </c>
      <c r="K97" s="4" t="s">
        <v>68</v>
      </c>
    </row>
    <row r="98" customFormat="false" ht="15" hidden="false" customHeight="false" outlineLevel="0" collapsed="false">
      <c r="A98" s="4" t="n">
        <v>1923</v>
      </c>
      <c r="B98" s="4" t="s">
        <v>72</v>
      </c>
      <c r="C98" s="4" t="s">
        <v>76</v>
      </c>
      <c r="D98" s="4" t="s">
        <v>57</v>
      </c>
      <c r="E98" s="4" t="s">
        <v>58</v>
      </c>
      <c r="F98" s="4"/>
      <c r="G98" s="4" t="s">
        <v>60</v>
      </c>
      <c r="H98" s="4" t="n">
        <v>1</v>
      </c>
      <c r="I98" s="4" t="n">
        <v>110</v>
      </c>
      <c r="J98" s="4" t="n">
        <v>9312</v>
      </c>
      <c r="K98" s="4" t="s">
        <v>68</v>
      </c>
    </row>
    <row r="99" customFormat="false" ht="15" hidden="false" customHeight="false" outlineLevel="0" collapsed="false">
      <c r="A99" s="4" t="n">
        <v>1923</v>
      </c>
      <c r="B99" s="4" t="s">
        <v>72</v>
      </c>
      <c r="C99" s="4" t="s">
        <v>76</v>
      </c>
      <c r="D99" s="4" t="s">
        <v>57</v>
      </c>
      <c r="E99" s="4" t="s">
        <v>58</v>
      </c>
      <c r="F99" s="4"/>
      <c r="G99" s="4" t="s">
        <v>60</v>
      </c>
      <c r="H99" s="4" t="n">
        <v>1</v>
      </c>
      <c r="I99" s="4" t="n">
        <v>97</v>
      </c>
      <c r="J99" s="4" t="n">
        <v>9025</v>
      </c>
      <c r="K99" s="4" t="s">
        <v>68</v>
      </c>
    </row>
    <row r="100" customFormat="false" ht="15" hidden="false" customHeight="false" outlineLevel="0" collapsed="false">
      <c r="A100" s="4" t="n">
        <v>1923</v>
      </c>
      <c r="B100" s="4" t="s">
        <v>72</v>
      </c>
      <c r="C100" s="4" t="s">
        <v>76</v>
      </c>
      <c r="D100" s="4" t="s">
        <v>57</v>
      </c>
      <c r="E100" s="4" t="s">
        <v>58</v>
      </c>
      <c r="F100" s="4"/>
      <c r="G100" s="4" t="s">
        <v>60</v>
      </c>
      <c r="H100" s="4" t="n">
        <v>1</v>
      </c>
      <c r="I100" s="4" t="n">
        <v>99</v>
      </c>
      <c r="J100" s="4" t="n">
        <v>8971</v>
      </c>
      <c r="K100" s="4" t="s">
        <v>68</v>
      </c>
    </row>
    <row r="101" customFormat="false" ht="15" hidden="false" customHeight="false" outlineLevel="0" collapsed="false">
      <c r="A101" s="4" t="n">
        <v>1923</v>
      </c>
      <c r="B101" s="4" t="s">
        <v>72</v>
      </c>
      <c r="C101" s="4" t="s">
        <v>76</v>
      </c>
      <c r="D101" s="4" t="s">
        <v>57</v>
      </c>
      <c r="E101" s="4" t="s">
        <v>58</v>
      </c>
      <c r="F101" s="4"/>
      <c r="G101" s="4" t="s">
        <v>60</v>
      </c>
      <c r="H101" s="4" t="n">
        <v>1</v>
      </c>
      <c r="I101" s="4" t="n">
        <v>106</v>
      </c>
      <c r="J101" s="4" t="n">
        <v>8949</v>
      </c>
      <c r="K101" s="4" t="s">
        <v>68</v>
      </c>
    </row>
    <row r="102" customFormat="false" ht="15" hidden="false" customHeight="false" outlineLevel="0" collapsed="false">
      <c r="A102" s="4" t="n">
        <v>1923</v>
      </c>
      <c r="B102" s="4" t="s">
        <v>72</v>
      </c>
      <c r="C102" s="4" t="s">
        <v>76</v>
      </c>
      <c r="D102" s="4" t="s">
        <v>57</v>
      </c>
      <c r="E102" s="4" t="s">
        <v>58</v>
      </c>
      <c r="F102" s="4"/>
      <c r="G102" s="4" t="s">
        <v>60</v>
      </c>
      <c r="H102" s="4" t="n">
        <v>1</v>
      </c>
      <c r="I102" s="4" t="n">
        <v>102</v>
      </c>
      <c r="J102" s="4" t="n">
        <v>8862</v>
      </c>
      <c r="K102" s="4" t="s">
        <v>68</v>
      </c>
    </row>
    <row r="103" customFormat="false" ht="15" hidden="false" customHeight="false" outlineLevel="0" collapsed="false">
      <c r="A103" s="4" t="n">
        <v>1923</v>
      </c>
      <c r="B103" s="4" t="s">
        <v>72</v>
      </c>
      <c r="C103" s="4" t="s">
        <v>76</v>
      </c>
      <c r="D103" s="4" t="s">
        <v>57</v>
      </c>
      <c r="E103" s="4" t="s">
        <v>58</v>
      </c>
      <c r="F103" s="4"/>
      <c r="G103" s="4" t="s">
        <v>60</v>
      </c>
      <c r="H103" s="4" t="n">
        <v>1</v>
      </c>
      <c r="I103" s="4" t="n">
        <v>100</v>
      </c>
      <c r="J103" s="4" t="n">
        <v>8767</v>
      </c>
      <c r="K103" s="4" t="s">
        <v>68</v>
      </c>
    </row>
    <row r="104" customFormat="false" ht="15" hidden="false" customHeight="false" outlineLevel="0" collapsed="false">
      <c r="A104" s="4" t="n">
        <v>1923</v>
      </c>
      <c r="B104" s="4" t="s">
        <v>72</v>
      </c>
      <c r="C104" s="4" t="s">
        <v>76</v>
      </c>
      <c r="D104" s="4" t="s">
        <v>57</v>
      </c>
      <c r="E104" s="4" t="s">
        <v>58</v>
      </c>
      <c r="F104" s="4"/>
      <c r="G104" s="4" t="s">
        <v>60</v>
      </c>
      <c r="H104" s="4" t="n">
        <v>1</v>
      </c>
      <c r="I104" s="4" t="n">
        <v>100</v>
      </c>
      <c r="J104" s="4" t="n">
        <v>8584</v>
      </c>
      <c r="K104" s="4" t="s">
        <v>68</v>
      </c>
    </row>
    <row r="105" customFormat="false" ht="15" hidden="false" customHeight="false" outlineLevel="0" collapsed="false">
      <c r="A105" s="4" t="n">
        <v>1923</v>
      </c>
      <c r="B105" s="4" t="s">
        <v>72</v>
      </c>
      <c r="C105" s="4" t="s">
        <v>76</v>
      </c>
      <c r="D105" s="4" t="s">
        <v>57</v>
      </c>
      <c r="E105" s="4" t="s">
        <v>58</v>
      </c>
      <c r="F105" s="4"/>
      <c r="G105" s="4" t="s">
        <v>60</v>
      </c>
      <c r="H105" s="4" t="n">
        <v>1</v>
      </c>
      <c r="I105" s="4" t="n">
        <v>100</v>
      </c>
      <c r="J105" s="4" t="n">
        <v>8533</v>
      </c>
      <c r="K105" s="4" t="s">
        <v>68</v>
      </c>
    </row>
    <row r="106" customFormat="false" ht="15" hidden="false" customHeight="false" outlineLevel="0" collapsed="false">
      <c r="A106" s="4" t="n">
        <v>1923</v>
      </c>
      <c r="B106" s="4" t="s">
        <v>72</v>
      </c>
      <c r="C106" s="4" t="s">
        <v>76</v>
      </c>
      <c r="D106" s="4" t="s">
        <v>57</v>
      </c>
      <c r="E106" s="4" t="s">
        <v>58</v>
      </c>
      <c r="F106" s="4"/>
      <c r="G106" s="4" t="s">
        <v>60</v>
      </c>
      <c r="H106" s="4" t="n">
        <v>1</v>
      </c>
      <c r="I106" s="4" t="n">
        <v>103</v>
      </c>
      <c r="J106" s="4" t="n">
        <v>8504</v>
      </c>
      <c r="K106" s="4" t="s">
        <v>68</v>
      </c>
    </row>
    <row r="107" customFormat="false" ht="15" hidden="false" customHeight="false" outlineLevel="0" collapsed="false">
      <c r="A107" s="4" t="n">
        <v>1923</v>
      </c>
      <c r="B107" s="4" t="s">
        <v>72</v>
      </c>
      <c r="C107" s="4" t="s">
        <v>76</v>
      </c>
      <c r="D107" s="4" t="s">
        <v>57</v>
      </c>
      <c r="E107" s="4" t="s">
        <v>58</v>
      </c>
      <c r="F107" s="4"/>
      <c r="G107" s="4" t="s">
        <v>60</v>
      </c>
      <c r="H107" s="4" t="n">
        <v>1</v>
      </c>
      <c r="I107" s="4" t="n">
        <v>97</v>
      </c>
      <c r="J107" s="4" t="n">
        <v>8458</v>
      </c>
      <c r="K107" s="4" t="s">
        <v>68</v>
      </c>
    </row>
    <row r="108" customFormat="false" ht="15" hidden="false" customHeight="false" outlineLevel="0" collapsed="false">
      <c r="A108" s="4" t="n">
        <v>1923</v>
      </c>
      <c r="B108" s="4" t="s">
        <v>72</v>
      </c>
      <c r="C108" s="4" t="s">
        <v>76</v>
      </c>
      <c r="D108" s="4" t="s">
        <v>57</v>
      </c>
      <c r="E108" s="4" t="s">
        <v>58</v>
      </c>
      <c r="F108" s="4"/>
      <c r="G108" s="4" t="s">
        <v>60</v>
      </c>
      <c r="H108" s="4" t="n">
        <v>1</v>
      </c>
      <c r="I108" s="4" t="n">
        <v>99</v>
      </c>
      <c r="J108" s="4" t="n">
        <v>8334</v>
      </c>
      <c r="K108" s="4" t="s">
        <v>68</v>
      </c>
    </row>
    <row r="109" customFormat="false" ht="15" hidden="false" customHeight="false" outlineLevel="0" collapsed="false">
      <c r="A109" s="4" t="n">
        <v>1923</v>
      </c>
      <c r="B109" s="4" t="s">
        <v>72</v>
      </c>
      <c r="C109" s="4" t="s">
        <v>76</v>
      </c>
      <c r="D109" s="4" t="s">
        <v>57</v>
      </c>
      <c r="E109" s="4" t="s">
        <v>58</v>
      </c>
      <c r="F109" s="4"/>
      <c r="G109" s="4" t="s">
        <v>60</v>
      </c>
      <c r="H109" s="4" t="n">
        <v>1</v>
      </c>
      <c r="I109" s="4" t="n">
        <v>90</v>
      </c>
      <c r="J109" s="4" t="n">
        <v>8329</v>
      </c>
      <c r="K109" s="4" t="s">
        <v>68</v>
      </c>
    </row>
    <row r="110" customFormat="false" ht="15" hidden="false" customHeight="false" outlineLevel="0" collapsed="false">
      <c r="A110" s="4" t="n">
        <v>1923</v>
      </c>
      <c r="B110" s="4" t="s">
        <v>72</v>
      </c>
      <c r="C110" s="4" t="s">
        <v>76</v>
      </c>
      <c r="D110" s="4" t="s">
        <v>57</v>
      </c>
      <c r="E110" s="4" t="s">
        <v>58</v>
      </c>
      <c r="F110" s="4"/>
      <c r="G110" s="4" t="s">
        <v>60</v>
      </c>
      <c r="H110" s="4" t="n">
        <v>1</v>
      </c>
      <c r="I110" s="4" t="n">
        <v>86</v>
      </c>
      <c r="J110" s="4" t="n">
        <v>8320</v>
      </c>
      <c r="K110" s="4" t="s">
        <v>68</v>
      </c>
    </row>
    <row r="111" customFormat="false" ht="15" hidden="false" customHeight="false" outlineLevel="0" collapsed="false">
      <c r="A111" s="4" t="n">
        <v>1923</v>
      </c>
      <c r="B111" s="4" t="s">
        <v>72</v>
      </c>
      <c r="C111" s="4" t="s">
        <v>76</v>
      </c>
      <c r="D111" s="4" t="s">
        <v>57</v>
      </c>
      <c r="E111" s="4" t="s">
        <v>58</v>
      </c>
      <c r="F111" s="4"/>
      <c r="G111" s="4" t="s">
        <v>60</v>
      </c>
      <c r="H111" s="4" t="n">
        <v>1</v>
      </c>
      <c r="I111" s="4" t="n">
        <v>99</v>
      </c>
      <c r="J111" s="4" t="n">
        <v>8307</v>
      </c>
      <c r="K111" s="4" t="s">
        <v>68</v>
      </c>
    </row>
    <row r="112" customFormat="false" ht="15" hidden="false" customHeight="false" outlineLevel="0" collapsed="false">
      <c r="A112" s="4" t="n">
        <v>1923</v>
      </c>
      <c r="B112" s="4" t="s">
        <v>72</v>
      </c>
      <c r="C112" s="4" t="s">
        <v>76</v>
      </c>
      <c r="D112" s="4" t="s">
        <v>57</v>
      </c>
      <c r="E112" s="4" t="s">
        <v>58</v>
      </c>
      <c r="F112" s="4"/>
      <c r="G112" s="4" t="s">
        <v>60</v>
      </c>
      <c r="H112" s="4" t="n">
        <v>1</v>
      </c>
      <c r="I112" s="4" t="n">
        <v>99</v>
      </c>
      <c r="J112" s="4" t="n">
        <v>8300</v>
      </c>
      <c r="K112" s="4" t="s">
        <v>68</v>
      </c>
    </row>
    <row r="113" customFormat="false" ht="15" hidden="false" customHeight="false" outlineLevel="0" collapsed="false">
      <c r="A113" s="4" t="n">
        <v>1923</v>
      </c>
      <c r="B113" s="4" t="s">
        <v>72</v>
      </c>
      <c r="C113" s="4" t="s">
        <v>76</v>
      </c>
      <c r="D113" s="4" t="s">
        <v>57</v>
      </c>
      <c r="E113" s="4" t="s">
        <v>58</v>
      </c>
      <c r="F113" s="4"/>
      <c r="G113" s="4" t="s">
        <v>60</v>
      </c>
      <c r="H113" s="4" t="n">
        <v>1</v>
      </c>
      <c r="I113" s="4" t="n">
        <v>97</v>
      </c>
      <c r="J113" s="4" t="n">
        <v>8231</v>
      </c>
      <c r="K113" s="4" t="s">
        <v>68</v>
      </c>
    </row>
    <row r="114" customFormat="false" ht="15" hidden="false" customHeight="false" outlineLevel="0" collapsed="false">
      <c r="A114" s="4" t="n">
        <v>1923</v>
      </c>
      <c r="B114" s="4" t="s">
        <v>72</v>
      </c>
      <c r="C114" s="4" t="s">
        <v>76</v>
      </c>
      <c r="D114" s="4" t="s">
        <v>57</v>
      </c>
      <c r="E114" s="4" t="s">
        <v>58</v>
      </c>
      <c r="F114" s="4"/>
      <c r="G114" s="4" t="s">
        <v>60</v>
      </c>
      <c r="H114" s="4" t="n">
        <v>1</v>
      </c>
      <c r="I114" s="4" t="n">
        <v>101</v>
      </c>
      <c r="J114" s="4" t="n">
        <v>8136</v>
      </c>
      <c r="K114" s="4" t="s">
        <v>68</v>
      </c>
    </row>
    <row r="115" customFormat="false" ht="15" hidden="false" customHeight="false" outlineLevel="0" collapsed="false">
      <c r="A115" s="4" t="n">
        <v>1923</v>
      </c>
      <c r="B115" s="4" t="s">
        <v>72</v>
      </c>
      <c r="C115" s="4" t="s">
        <v>76</v>
      </c>
      <c r="D115" s="4" t="s">
        <v>57</v>
      </c>
      <c r="E115" s="4" t="s">
        <v>58</v>
      </c>
      <c r="F115" s="4"/>
      <c r="G115" s="4" t="s">
        <v>60</v>
      </c>
      <c r="H115" s="4" t="n">
        <v>1</v>
      </c>
      <c r="I115" s="4" t="n">
        <v>69</v>
      </c>
      <c r="J115" s="4" t="n">
        <v>1861</v>
      </c>
      <c r="K115" s="4" t="s">
        <v>68</v>
      </c>
    </row>
    <row r="116" customFormat="false" ht="15" hidden="false" customHeight="false" outlineLevel="0" collapsed="false">
      <c r="A116" s="4" t="n">
        <v>1923</v>
      </c>
      <c r="B116" s="4" t="s">
        <v>72</v>
      </c>
      <c r="C116" s="4" t="s">
        <v>76</v>
      </c>
      <c r="D116" s="4" t="s">
        <v>57</v>
      </c>
      <c r="E116" s="4" t="s">
        <v>58</v>
      </c>
      <c r="F116" s="4"/>
      <c r="G116" s="4" t="s">
        <v>60</v>
      </c>
      <c r="H116" s="4" t="n">
        <v>1</v>
      </c>
      <c r="I116" s="4" t="n">
        <v>103</v>
      </c>
      <c r="J116" s="4" t="n">
        <v>7776</v>
      </c>
      <c r="K116" s="4" t="s">
        <v>68</v>
      </c>
    </row>
    <row r="117" customFormat="false" ht="15" hidden="false" customHeight="false" outlineLevel="0" collapsed="false">
      <c r="A117" s="4" t="n">
        <v>1923</v>
      </c>
      <c r="B117" s="4" t="s">
        <v>72</v>
      </c>
      <c r="C117" s="4" t="s">
        <v>76</v>
      </c>
      <c r="D117" s="4" t="s">
        <v>57</v>
      </c>
      <c r="E117" s="4" t="s">
        <v>58</v>
      </c>
      <c r="F117" s="4"/>
      <c r="G117" s="4" t="s">
        <v>60</v>
      </c>
      <c r="H117" s="4" t="n">
        <v>1</v>
      </c>
      <c r="I117" s="4" t="n">
        <v>95</v>
      </c>
      <c r="J117" s="4" t="n">
        <v>7703</v>
      </c>
      <c r="K117" s="4" t="s">
        <v>68</v>
      </c>
    </row>
    <row r="118" customFormat="false" ht="15" hidden="false" customHeight="false" outlineLevel="0" collapsed="false">
      <c r="A118" s="4" t="n">
        <v>1923</v>
      </c>
      <c r="B118" s="4" t="s">
        <v>72</v>
      </c>
      <c r="C118" s="4" t="s">
        <v>76</v>
      </c>
      <c r="D118" s="4" t="s">
        <v>57</v>
      </c>
      <c r="E118" s="4" t="s">
        <v>58</v>
      </c>
      <c r="F118" s="4"/>
      <c r="G118" s="4" t="s">
        <v>60</v>
      </c>
      <c r="H118" s="4" t="n">
        <v>1</v>
      </c>
      <c r="I118" s="4" t="n">
        <v>100</v>
      </c>
      <c r="J118" s="4" t="n">
        <v>7404</v>
      </c>
      <c r="K118" s="4" t="s">
        <v>68</v>
      </c>
    </row>
    <row r="119" customFormat="false" ht="15" hidden="false" customHeight="false" outlineLevel="0" collapsed="false">
      <c r="A119" s="4" t="n">
        <v>1923</v>
      </c>
      <c r="B119" s="4" t="s">
        <v>72</v>
      </c>
      <c r="C119" s="4" t="s">
        <v>76</v>
      </c>
      <c r="D119" s="4" t="s">
        <v>57</v>
      </c>
      <c r="E119" s="4" t="s">
        <v>58</v>
      </c>
      <c r="F119" s="4"/>
      <c r="G119" s="4" t="s">
        <v>60</v>
      </c>
      <c r="H119" s="4" t="n">
        <v>1</v>
      </c>
      <c r="I119" s="4" t="n">
        <v>91</v>
      </c>
      <c r="J119" s="4" t="n">
        <v>7356</v>
      </c>
      <c r="K119" s="4" t="s">
        <v>68</v>
      </c>
    </row>
    <row r="120" customFormat="false" ht="15" hidden="false" customHeight="false" outlineLevel="0" collapsed="false">
      <c r="A120" s="4" t="n">
        <v>1923</v>
      </c>
      <c r="B120" s="4" t="s">
        <v>72</v>
      </c>
      <c r="C120" s="4" t="s">
        <v>76</v>
      </c>
      <c r="D120" s="4" t="s">
        <v>57</v>
      </c>
      <c r="E120" s="4" t="s">
        <v>58</v>
      </c>
      <c r="F120" s="4"/>
      <c r="G120" s="4" t="s">
        <v>60</v>
      </c>
      <c r="H120" s="4" t="n">
        <v>1</v>
      </c>
      <c r="I120" s="4" t="n">
        <v>96</v>
      </c>
      <c r="J120" s="4" t="n">
        <v>7241</v>
      </c>
      <c r="K120" s="4" t="s">
        <v>68</v>
      </c>
    </row>
    <row r="121" customFormat="false" ht="15" hidden="false" customHeight="false" outlineLevel="0" collapsed="false">
      <c r="A121" s="4" t="n">
        <v>1923</v>
      </c>
      <c r="B121" s="4" t="s">
        <v>72</v>
      </c>
      <c r="C121" s="4" t="s">
        <v>76</v>
      </c>
      <c r="D121" s="4" t="s">
        <v>57</v>
      </c>
      <c r="E121" s="4" t="s">
        <v>58</v>
      </c>
      <c r="F121" s="4"/>
      <c r="G121" s="4" t="s">
        <v>60</v>
      </c>
      <c r="H121" s="4" t="n">
        <v>1</v>
      </c>
      <c r="I121" s="4" t="n">
        <v>87</v>
      </c>
      <c r="J121" s="4" t="n">
        <v>7214</v>
      </c>
      <c r="K121" s="4" t="s">
        <v>68</v>
      </c>
    </row>
    <row r="122" customFormat="false" ht="15" hidden="false" customHeight="false" outlineLevel="0" collapsed="false">
      <c r="A122" s="4" t="n">
        <v>1923</v>
      </c>
      <c r="B122" s="4" t="s">
        <v>72</v>
      </c>
      <c r="C122" s="4" t="s">
        <v>76</v>
      </c>
      <c r="D122" s="4" t="s">
        <v>57</v>
      </c>
      <c r="E122" s="4" t="s">
        <v>58</v>
      </c>
      <c r="F122" s="4"/>
      <c r="G122" s="4" t="s">
        <v>60</v>
      </c>
      <c r="H122" s="4" t="n">
        <v>1</v>
      </c>
      <c r="I122" s="4" t="n">
        <v>88</v>
      </c>
      <c r="J122" s="4" t="n">
        <v>7077</v>
      </c>
      <c r="K122" s="4" t="s">
        <v>68</v>
      </c>
    </row>
    <row r="123" customFormat="false" ht="15" hidden="false" customHeight="false" outlineLevel="0" collapsed="false">
      <c r="A123" s="4" t="n">
        <v>1923</v>
      </c>
      <c r="B123" s="4" t="s">
        <v>72</v>
      </c>
      <c r="C123" s="4" t="s">
        <v>76</v>
      </c>
      <c r="D123" s="4" t="s">
        <v>57</v>
      </c>
      <c r="E123" s="4" t="s">
        <v>58</v>
      </c>
      <c r="F123" s="4"/>
      <c r="G123" s="4" t="s">
        <v>60</v>
      </c>
      <c r="H123" s="4" t="n">
        <v>1</v>
      </c>
      <c r="I123" s="4" t="n">
        <v>81</v>
      </c>
      <c r="J123" s="4" t="n">
        <v>7043</v>
      </c>
      <c r="K123" s="4" t="s">
        <v>68</v>
      </c>
    </row>
    <row r="124" customFormat="false" ht="15" hidden="false" customHeight="false" outlineLevel="0" collapsed="false">
      <c r="A124" s="4" t="n">
        <v>1923</v>
      </c>
      <c r="B124" s="4" t="s">
        <v>72</v>
      </c>
      <c r="C124" s="4" t="s">
        <v>76</v>
      </c>
      <c r="D124" s="4" t="s">
        <v>57</v>
      </c>
      <c r="E124" s="4" t="s">
        <v>58</v>
      </c>
      <c r="F124" s="4"/>
      <c r="G124" s="4" t="s">
        <v>60</v>
      </c>
      <c r="H124" s="4" t="n">
        <v>1</v>
      </c>
      <c r="I124" s="4" t="n">
        <v>93</v>
      </c>
      <c r="J124" s="4" t="n">
        <v>6966</v>
      </c>
      <c r="K124" s="4" t="s">
        <v>68</v>
      </c>
    </row>
    <row r="125" customFormat="false" ht="15" hidden="false" customHeight="false" outlineLevel="0" collapsed="false">
      <c r="A125" s="4" t="n">
        <v>1923</v>
      </c>
      <c r="B125" s="4" t="s">
        <v>72</v>
      </c>
      <c r="C125" s="4" t="s">
        <v>76</v>
      </c>
      <c r="D125" s="4" t="s">
        <v>57</v>
      </c>
      <c r="E125" s="4" t="s">
        <v>58</v>
      </c>
      <c r="F125" s="4"/>
      <c r="G125" s="4" t="s">
        <v>60</v>
      </c>
      <c r="H125" s="4" t="n">
        <v>1</v>
      </c>
      <c r="I125" s="4" t="n">
        <v>101</v>
      </c>
      <c r="J125" s="4" t="n">
        <v>6905</v>
      </c>
      <c r="K125" s="4" t="s">
        <v>68</v>
      </c>
    </row>
    <row r="126" customFormat="false" ht="15" hidden="false" customHeight="false" outlineLevel="0" collapsed="false">
      <c r="A126" s="4" t="n">
        <v>1923</v>
      </c>
      <c r="B126" s="4" t="s">
        <v>72</v>
      </c>
      <c r="C126" s="4" t="s">
        <v>76</v>
      </c>
      <c r="D126" s="4" t="s">
        <v>57</v>
      </c>
      <c r="E126" s="4" t="s">
        <v>58</v>
      </c>
      <c r="F126" s="4"/>
      <c r="G126" s="4" t="s">
        <v>60</v>
      </c>
      <c r="H126" s="4" t="n">
        <v>1</v>
      </c>
      <c r="I126" s="4" t="n">
        <v>98</v>
      </c>
      <c r="J126" s="4" t="n">
        <v>6885</v>
      </c>
      <c r="K126" s="4" t="s">
        <v>68</v>
      </c>
    </row>
    <row r="127" customFormat="false" ht="15" hidden="false" customHeight="false" outlineLevel="0" collapsed="false">
      <c r="A127" s="4" t="n">
        <v>1923</v>
      </c>
      <c r="B127" s="4" t="s">
        <v>72</v>
      </c>
      <c r="C127" s="4" t="s">
        <v>76</v>
      </c>
      <c r="D127" s="4" t="s">
        <v>57</v>
      </c>
      <c r="E127" s="4" t="s">
        <v>58</v>
      </c>
      <c r="F127" s="4"/>
      <c r="G127" s="4" t="s">
        <v>60</v>
      </c>
      <c r="H127" s="4" t="n">
        <v>1</v>
      </c>
      <c r="I127" s="4" t="n">
        <v>101</v>
      </c>
      <c r="J127" s="4" t="n">
        <v>6836</v>
      </c>
      <c r="K127" s="4" t="s">
        <v>68</v>
      </c>
    </row>
    <row r="128" customFormat="false" ht="15" hidden="false" customHeight="false" outlineLevel="0" collapsed="false">
      <c r="A128" s="4" t="n">
        <v>1923</v>
      </c>
      <c r="B128" s="4" t="s">
        <v>72</v>
      </c>
      <c r="C128" s="4" t="s">
        <v>76</v>
      </c>
      <c r="D128" s="4" t="s">
        <v>57</v>
      </c>
      <c r="E128" s="4" t="s">
        <v>58</v>
      </c>
      <c r="F128" s="4"/>
      <c r="G128" s="4" t="s">
        <v>60</v>
      </c>
      <c r="H128" s="4" t="n">
        <v>1</v>
      </c>
      <c r="I128" s="4" t="n">
        <v>94</v>
      </c>
      <c r="J128" s="4" t="n">
        <v>6638</v>
      </c>
      <c r="K128" s="4" t="s">
        <v>68</v>
      </c>
    </row>
    <row r="129" customFormat="false" ht="15" hidden="false" customHeight="false" outlineLevel="0" collapsed="false">
      <c r="A129" s="4" t="n">
        <v>1923</v>
      </c>
      <c r="B129" s="4" t="s">
        <v>72</v>
      </c>
      <c r="C129" s="4" t="s">
        <v>76</v>
      </c>
      <c r="D129" s="4" t="s">
        <v>57</v>
      </c>
      <c r="E129" s="4" t="s">
        <v>58</v>
      </c>
      <c r="F129" s="4"/>
      <c r="G129" s="4" t="s">
        <v>60</v>
      </c>
      <c r="H129" s="4" t="n">
        <v>1</v>
      </c>
      <c r="I129" s="4" t="n">
        <v>82</v>
      </c>
      <c r="J129" s="4" t="n">
        <v>6635</v>
      </c>
      <c r="K129" s="4" t="s">
        <v>68</v>
      </c>
    </row>
    <row r="130" customFormat="false" ht="15" hidden="false" customHeight="false" outlineLevel="0" collapsed="false">
      <c r="A130" s="4" t="n">
        <v>1923</v>
      </c>
      <c r="B130" s="4" t="s">
        <v>72</v>
      </c>
      <c r="C130" s="4" t="s">
        <v>76</v>
      </c>
      <c r="D130" s="4" t="s">
        <v>57</v>
      </c>
      <c r="E130" s="4" t="s">
        <v>58</v>
      </c>
      <c r="F130" s="4"/>
      <c r="G130" s="4" t="s">
        <v>60</v>
      </c>
      <c r="H130" s="4" t="n">
        <v>1</v>
      </c>
      <c r="I130" s="4" t="n">
        <v>97</v>
      </c>
      <c r="J130" s="4" t="n">
        <v>6620</v>
      </c>
      <c r="K130" s="4" t="s">
        <v>68</v>
      </c>
    </row>
    <row r="131" customFormat="false" ht="15" hidden="false" customHeight="false" outlineLevel="0" collapsed="false">
      <c r="A131" s="4" t="n">
        <v>1923</v>
      </c>
      <c r="B131" s="4" t="s">
        <v>72</v>
      </c>
      <c r="C131" s="4" t="s">
        <v>76</v>
      </c>
      <c r="D131" s="4" t="s">
        <v>57</v>
      </c>
      <c r="E131" s="4" t="s">
        <v>58</v>
      </c>
      <c r="F131" s="4"/>
      <c r="G131" s="4" t="s">
        <v>60</v>
      </c>
      <c r="H131" s="4" t="n">
        <v>1</v>
      </c>
      <c r="I131" s="4" t="n">
        <v>88</v>
      </c>
      <c r="J131" s="4" t="n">
        <v>6586</v>
      </c>
      <c r="K131" s="4" t="s">
        <v>68</v>
      </c>
    </row>
    <row r="132" customFormat="false" ht="15" hidden="false" customHeight="false" outlineLevel="0" collapsed="false">
      <c r="A132" s="4" t="n">
        <v>1923</v>
      </c>
      <c r="B132" s="4" t="s">
        <v>72</v>
      </c>
      <c r="C132" s="4" t="s">
        <v>76</v>
      </c>
      <c r="D132" s="4" t="s">
        <v>57</v>
      </c>
      <c r="E132" s="4" t="s">
        <v>58</v>
      </c>
      <c r="F132" s="4"/>
      <c r="G132" s="4" t="s">
        <v>60</v>
      </c>
      <c r="H132" s="4" t="n">
        <v>1</v>
      </c>
      <c r="I132" s="4" t="n">
        <v>87</v>
      </c>
      <c r="J132" s="4" t="n">
        <v>6347</v>
      </c>
      <c r="K132" s="4" t="s">
        <v>68</v>
      </c>
    </row>
    <row r="133" customFormat="false" ht="15" hidden="false" customHeight="false" outlineLevel="0" collapsed="false">
      <c r="A133" s="4" t="n">
        <v>1923</v>
      </c>
      <c r="B133" s="4" t="s">
        <v>72</v>
      </c>
      <c r="C133" s="4" t="s">
        <v>76</v>
      </c>
      <c r="D133" s="4" t="s">
        <v>57</v>
      </c>
      <c r="E133" s="4" t="s">
        <v>58</v>
      </c>
      <c r="F133" s="4"/>
      <c r="G133" s="4" t="s">
        <v>60</v>
      </c>
      <c r="H133" s="4" t="n">
        <v>1</v>
      </c>
      <c r="I133" s="4" t="n">
        <v>90</v>
      </c>
      <c r="J133" s="4" t="n">
        <v>6345</v>
      </c>
      <c r="K133" s="4" t="s">
        <v>68</v>
      </c>
    </row>
    <row r="134" customFormat="false" ht="15" hidden="false" customHeight="false" outlineLevel="0" collapsed="false">
      <c r="A134" s="4" t="n">
        <v>1923</v>
      </c>
      <c r="B134" s="4" t="s">
        <v>72</v>
      </c>
      <c r="C134" s="4" t="s">
        <v>76</v>
      </c>
      <c r="D134" s="4" t="s">
        <v>57</v>
      </c>
      <c r="E134" s="4" t="s">
        <v>58</v>
      </c>
      <c r="F134" s="4"/>
      <c r="G134" s="4" t="s">
        <v>60</v>
      </c>
      <c r="H134" s="4" t="n">
        <v>1</v>
      </c>
      <c r="I134" s="4" t="n">
        <v>92</v>
      </c>
      <c r="J134" s="4" t="n">
        <v>6209</v>
      </c>
      <c r="K134" s="4" t="s">
        <v>68</v>
      </c>
    </row>
    <row r="135" customFormat="false" ht="15" hidden="false" customHeight="false" outlineLevel="0" collapsed="false">
      <c r="A135" s="4" t="n">
        <v>1923</v>
      </c>
      <c r="B135" s="4" t="s">
        <v>72</v>
      </c>
      <c r="C135" s="4" t="s">
        <v>76</v>
      </c>
      <c r="D135" s="4" t="s">
        <v>57</v>
      </c>
      <c r="E135" s="4" t="s">
        <v>58</v>
      </c>
      <c r="F135" s="4"/>
      <c r="G135" s="4" t="s">
        <v>60</v>
      </c>
      <c r="H135" s="4" t="n">
        <v>1</v>
      </c>
      <c r="I135" s="4" t="n">
        <v>96</v>
      </c>
      <c r="J135" s="4" t="n">
        <v>5978</v>
      </c>
      <c r="K135" s="4" t="s">
        <v>68</v>
      </c>
    </row>
    <row r="136" customFormat="false" ht="15" hidden="false" customHeight="false" outlineLevel="0" collapsed="false">
      <c r="A136" s="4" t="n">
        <v>1923</v>
      </c>
      <c r="B136" s="4" t="s">
        <v>72</v>
      </c>
      <c r="C136" s="4" t="s">
        <v>76</v>
      </c>
      <c r="D136" s="4" t="s">
        <v>57</v>
      </c>
      <c r="E136" s="4" t="s">
        <v>58</v>
      </c>
      <c r="F136" s="4"/>
      <c r="G136" s="4" t="s">
        <v>60</v>
      </c>
      <c r="H136" s="4" t="n">
        <v>1</v>
      </c>
      <c r="I136" s="4" t="n">
        <v>72</v>
      </c>
      <c r="J136" s="4" t="n">
        <v>5939</v>
      </c>
      <c r="K136" s="4" t="s">
        <v>68</v>
      </c>
    </row>
    <row r="137" customFormat="false" ht="15" hidden="false" customHeight="false" outlineLevel="0" collapsed="false">
      <c r="A137" s="4" t="n">
        <v>1923</v>
      </c>
      <c r="B137" s="4" t="s">
        <v>72</v>
      </c>
      <c r="C137" s="4" t="s">
        <v>76</v>
      </c>
      <c r="D137" s="4" t="s">
        <v>57</v>
      </c>
      <c r="E137" s="4" t="s">
        <v>58</v>
      </c>
      <c r="F137" s="4"/>
      <c r="G137" s="4" t="s">
        <v>60</v>
      </c>
      <c r="H137" s="4" t="n">
        <v>1</v>
      </c>
      <c r="I137" s="4" t="n">
        <v>94</v>
      </c>
      <c r="J137" s="4" t="n">
        <v>5890</v>
      </c>
      <c r="K137" s="4" t="s">
        <v>68</v>
      </c>
    </row>
    <row r="138" customFormat="false" ht="15" hidden="false" customHeight="false" outlineLevel="0" collapsed="false">
      <c r="A138" s="4" t="n">
        <v>1923</v>
      </c>
      <c r="B138" s="4" t="s">
        <v>72</v>
      </c>
      <c r="C138" s="4" t="s">
        <v>76</v>
      </c>
      <c r="D138" s="4" t="s">
        <v>57</v>
      </c>
      <c r="E138" s="4" t="s">
        <v>58</v>
      </c>
      <c r="F138" s="4"/>
      <c r="G138" s="4" t="s">
        <v>60</v>
      </c>
      <c r="H138" s="4" t="n">
        <v>1</v>
      </c>
      <c r="I138" s="4" t="n">
        <v>82</v>
      </c>
      <c r="J138" s="4" t="n">
        <v>5808</v>
      </c>
      <c r="K138" s="4" t="s">
        <v>68</v>
      </c>
    </row>
    <row r="139" customFormat="false" ht="15" hidden="false" customHeight="false" outlineLevel="0" collapsed="false">
      <c r="A139" s="4" t="n">
        <v>1923</v>
      </c>
      <c r="B139" s="4" t="s">
        <v>72</v>
      </c>
      <c r="C139" s="4" t="s">
        <v>76</v>
      </c>
      <c r="D139" s="4" t="s">
        <v>57</v>
      </c>
      <c r="E139" s="4" t="s">
        <v>58</v>
      </c>
      <c r="F139" s="4"/>
      <c r="G139" s="4" t="s">
        <v>60</v>
      </c>
      <c r="H139" s="4" t="n">
        <v>1</v>
      </c>
      <c r="I139" s="4" t="n">
        <v>82</v>
      </c>
      <c r="J139" s="4" t="n">
        <v>5587</v>
      </c>
      <c r="K139" s="4" t="s">
        <v>68</v>
      </c>
    </row>
    <row r="140" customFormat="false" ht="15" hidden="false" customHeight="false" outlineLevel="0" collapsed="false">
      <c r="A140" s="4" t="n">
        <v>1923</v>
      </c>
      <c r="B140" s="4" t="s">
        <v>72</v>
      </c>
      <c r="C140" s="4" t="s">
        <v>76</v>
      </c>
      <c r="D140" s="4" t="s">
        <v>57</v>
      </c>
      <c r="E140" s="4" t="s">
        <v>58</v>
      </c>
      <c r="F140" s="4"/>
      <c r="G140" s="4" t="s">
        <v>60</v>
      </c>
      <c r="H140" s="4" t="n">
        <v>1</v>
      </c>
      <c r="I140" s="4" t="n">
        <v>87</v>
      </c>
      <c r="J140" s="4" t="n">
        <v>5564</v>
      </c>
      <c r="K140" s="4" t="s">
        <v>68</v>
      </c>
    </row>
    <row r="141" customFormat="false" ht="15" hidden="false" customHeight="false" outlineLevel="0" collapsed="false">
      <c r="A141" s="4" t="n">
        <v>1923</v>
      </c>
      <c r="B141" s="4" t="s">
        <v>72</v>
      </c>
      <c r="C141" s="4" t="s">
        <v>76</v>
      </c>
      <c r="D141" s="4" t="s">
        <v>57</v>
      </c>
      <c r="E141" s="4" t="s">
        <v>58</v>
      </c>
      <c r="F141" s="4"/>
      <c r="G141" s="4" t="s">
        <v>60</v>
      </c>
      <c r="H141" s="4" t="n">
        <v>1</v>
      </c>
      <c r="I141" s="4" t="n">
        <v>59</v>
      </c>
      <c r="J141" s="4" t="n">
        <v>5398</v>
      </c>
      <c r="K141" s="4" t="s">
        <v>68</v>
      </c>
    </row>
    <row r="142" customFormat="false" ht="15" hidden="false" customHeight="false" outlineLevel="0" collapsed="false">
      <c r="A142" s="4" t="n">
        <v>1923</v>
      </c>
      <c r="B142" s="4" t="s">
        <v>72</v>
      </c>
      <c r="C142" s="4" t="s">
        <v>76</v>
      </c>
      <c r="D142" s="4" t="s">
        <v>57</v>
      </c>
      <c r="E142" s="4" t="s">
        <v>58</v>
      </c>
      <c r="F142" s="4"/>
      <c r="G142" s="4" t="s">
        <v>60</v>
      </c>
      <c r="H142" s="4" t="n">
        <v>1</v>
      </c>
      <c r="I142" s="4" t="n">
        <v>98</v>
      </c>
      <c r="J142" s="4" t="n">
        <v>5329</v>
      </c>
      <c r="K142" s="4" t="s">
        <v>68</v>
      </c>
    </row>
    <row r="143" customFormat="false" ht="15" hidden="false" customHeight="false" outlineLevel="0" collapsed="false">
      <c r="A143" s="4" t="n">
        <v>1923</v>
      </c>
      <c r="B143" s="4" t="s">
        <v>72</v>
      </c>
      <c r="C143" s="4" t="s">
        <v>76</v>
      </c>
      <c r="D143" s="4" t="s">
        <v>57</v>
      </c>
      <c r="E143" s="4" t="s">
        <v>58</v>
      </c>
      <c r="F143" s="4"/>
      <c r="G143" s="4" t="s">
        <v>60</v>
      </c>
      <c r="H143" s="4" t="n">
        <v>1</v>
      </c>
      <c r="I143" s="4" t="n">
        <v>78</v>
      </c>
      <c r="J143" s="4" t="n">
        <v>5153</v>
      </c>
      <c r="K143" s="4" t="s">
        <v>68</v>
      </c>
    </row>
    <row r="144" customFormat="false" ht="15" hidden="false" customHeight="false" outlineLevel="0" collapsed="false">
      <c r="A144" s="4" t="n">
        <v>1923</v>
      </c>
      <c r="B144" s="4" t="s">
        <v>72</v>
      </c>
      <c r="C144" s="4" t="s">
        <v>76</v>
      </c>
      <c r="D144" s="4" t="s">
        <v>57</v>
      </c>
      <c r="E144" s="4" t="s">
        <v>58</v>
      </c>
      <c r="F144" s="4"/>
      <c r="G144" s="4" t="s">
        <v>60</v>
      </c>
      <c r="H144" s="4" t="n">
        <v>1</v>
      </c>
      <c r="I144" s="4" t="n">
        <v>95</v>
      </c>
      <c r="J144" s="4" t="n">
        <v>4795</v>
      </c>
      <c r="K144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J2:J42 C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57"/>
    <col collapsed="false" customWidth="true" hidden="false" outlineLevel="0" max="3" min="3" style="2" width="9.14"/>
    <col collapsed="false" customWidth="true" hidden="false" outlineLevel="0" max="4" min="4" style="2" width="11.57"/>
    <col collapsed="false" customWidth="true" hidden="false" outlineLevel="0" max="1025" min="5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77</v>
      </c>
    </row>
    <row r="2" customFormat="false" ht="15" hidden="false" customHeight="false" outlineLevel="0" collapsed="false">
      <c r="A2" s="4" t="n">
        <v>1959</v>
      </c>
      <c r="B2" s="4" t="s">
        <v>78</v>
      </c>
      <c r="C2" s="4" t="s">
        <v>79</v>
      </c>
      <c r="D2" s="4" t="n">
        <v>0.373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L14" activeCellId="1" sqref="J2:J42 L1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5.57"/>
    <col collapsed="false" customWidth="true" hidden="false" outlineLevel="0" max="10" min="10" style="2" width="13.43"/>
    <col collapsed="false" customWidth="true" hidden="false" outlineLevel="0" max="11" min="11" style="6" width="9.14"/>
    <col collapsed="false" customWidth="false" hidden="false" outlineLevel="0" max="12" min="12" style="6" width="11.43"/>
    <col collapsed="false" customWidth="true" hidden="false" outlineLevel="0" max="15" min="13" style="2" width="8.85"/>
    <col collapsed="false" customWidth="true" hidden="true" outlineLevel="0" max="16" min="16" style="2" width="9.57"/>
    <col collapsed="false" customWidth="true" hidden="false" outlineLevel="0" max="18" min="17" style="2" width="9.57"/>
    <col collapsed="false" customWidth="true" hidden="false" outlineLevel="0" max="1025" min="19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68</v>
      </c>
      <c r="I1" s="5" t="s">
        <v>69</v>
      </c>
      <c r="J1" s="5" t="s">
        <v>80</v>
      </c>
      <c r="K1" s="7" t="s">
        <v>81</v>
      </c>
      <c r="L1" s="7" t="s">
        <v>82</v>
      </c>
    </row>
    <row r="2" customFormat="false" ht="15" hidden="false" customHeight="false" outlineLevel="0" collapsed="false">
      <c r="A2" s="4" t="n">
        <v>2013</v>
      </c>
      <c r="B2" s="4" t="s">
        <v>83</v>
      </c>
      <c r="C2" s="4" t="s">
        <v>84</v>
      </c>
      <c r="D2" s="4" t="s">
        <v>57</v>
      </c>
      <c r="E2" s="4" t="s">
        <v>58</v>
      </c>
      <c r="F2" s="4" t="s">
        <v>85</v>
      </c>
      <c r="G2" s="4" t="s">
        <v>60</v>
      </c>
      <c r="H2" s="4" t="n">
        <v>200</v>
      </c>
      <c r="I2" s="8" t="n">
        <v>16.5</v>
      </c>
      <c r="J2" s="8" t="n">
        <v>1.1</v>
      </c>
      <c r="K2" s="8" t="n">
        <v>46.6</v>
      </c>
      <c r="L2" s="9" t="n">
        <v>9.75</v>
      </c>
    </row>
    <row r="3" customFormat="false" ht="15" hidden="false" customHeight="false" outlineLevel="0" collapsed="false">
      <c r="A3" s="4" t="n">
        <v>2013</v>
      </c>
      <c r="B3" s="4" t="s">
        <v>83</v>
      </c>
      <c r="C3" s="4" t="s">
        <v>84</v>
      </c>
      <c r="D3" s="4" t="s">
        <v>57</v>
      </c>
      <c r="E3" s="4" t="s">
        <v>58</v>
      </c>
      <c r="F3" s="4" t="s">
        <v>85</v>
      </c>
      <c r="G3" s="4" t="s">
        <v>60</v>
      </c>
      <c r="H3" s="4" t="n">
        <v>304</v>
      </c>
      <c r="I3" s="8" t="n">
        <v>16.9</v>
      </c>
      <c r="J3" s="8" t="n">
        <v>1.3</v>
      </c>
      <c r="K3" s="8" t="n">
        <v>52.6</v>
      </c>
      <c r="L3" s="9" t="n">
        <v>13.83</v>
      </c>
    </row>
    <row r="4" customFormat="false" ht="15" hidden="false" customHeight="false" outlineLevel="0" collapsed="false">
      <c r="A4" s="4" t="n">
        <v>2013</v>
      </c>
      <c r="B4" s="4" t="s">
        <v>83</v>
      </c>
      <c r="C4" s="4" t="s">
        <v>84</v>
      </c>
      <c r="D4" s="4" t="s">
        <v>57</v>
      </c>
      <c r="E4" s="4" t="s">
        <v>58</v>
      </c>
      <c r="F4" s="4" t="s">
        <v>85</v>
      </c>
      <c r="G4" s="4" t="s">
        <v>60</v>
      </c>
      <c r="H4" s="4" t="n">
        <v>300</v>
      </c>
      <c r="I4" s="8" t="n">
        <v>15.2</v>
      </c>
      <c r="J4" s="8" t="n">
        <v>0.8</v>
      </c>
      <c r="K4" s="8" t="n">
        <v>38.9</v>
      </c>
      <c r="L4" s="9" t="n">
        <v>7.88</v>
      </c>
    </row>
    <row r="5" customFormat="false" ht="15" hidden="false" customHeight="false" outlineLevel="0" collapsed="false">
      <c r="A5" s="4" t="n">
        <v>2013</v>
      </c>
      <c r="B5" s="4" t="s">
        <v>83</v>
      </c>
      <c r="C5" s="4" t="s">
        <v>84</v>
      </c>
      <c r="D5" s="4" t="s">
        <v>57</v>
      </c>
      <c r="E5" s="4" t="s">
        <v>58</v>
      </c>
      <c r="F5" s="4" t="s">
        <v>85</v>
      </c>
      <c r="G5" s="4" t="s">
        <v>60</v>
      </c>
      <c r="H5" s="4" t="n">
        <v>306</v>
      </c>
      <c r="I5" s="8" t="n">
        <v>15.2</v>
      </c>
      <c r="J5" s="8" t="n">
        <v>1</v>
      </c>
      <c r="K5" s="8" t="n">
        <v>39.3</v>
      </c>
      <c r="L5" s="9" t="n">
        <v>8.83</v>
      </c>
    </row>
    <row r="6" customFormat="false" ht="15" hidden="false" customHeight="false" outlineLevel="0" collapsed="false">
      <c r="A6" s="4" t="n">
        <v>2012</v>
      </c>
      <c r="B6" s="4" t="s">
        <v>86</v>
      </c>
      <c r="C6" s="4" t="s">
        <v>84</v>
      </c>
      <c r="D6" s="4" t="s">
        <v>57</v>
      </c>
      <c r="E6" s="4" t="s">
        <v>58</v>
      </c>
      <c r="F6" s="4" t="s">
        <v>85</v>
      </c>
      <c r="G6" s="4" t="s">
        <v>60</v>
      </c>
      <c r="H6" s="4" t="n">
        <v>200</v>
      </c>
      <c r="I6" s="9" t="n">
        <v>16.46</v>
      </c>
      <c r="J6" s="9" t="n">
        <v>1.13137084989848</v>
      </c>
      <c r="K6" s="9" t="n">
        <v>46.6</v>
      </c>
      <c r="L6" s="9" t="n">
        <v>9.89949493661167</v>
      </c>
    </row>
    <row r="7" customFormat="false" ht="15" hidden="false" customHeight="false" outlineLevel="0" collapsed="false">
      <c r="A7" s="4" t="n">
        <v>2012</v>
      </c>
      <c r="B7" s="4" t="s">
        <v>86</v>
      </c>
      <c r="C7" s="4" t="s">
        <v>84</v>
      </c>
      <c r="D7" s="4" t="s">
        <v>57</v>
      </c>
      <c r="E7" s="4" t="s">
        <v>58</v>
      </c>
      <c r="F7" s="4" t="s">
        <v>85</v>
      </c>
      <c r="G7" s="4" t="s">
        <v>60</v>
      </c>
      <c r="H7" s="4" t="n">
        <v>304</v>
      </c>
      <c r="I7" s="9" t="n">
        <v>16.87</v>
      </c>
      <c r="J7" s="9" t="n">
        <v>1.39484766193302</v>
      </c>
      <c r="K7" s="9" t="n">
        <v>52.6</v>
      </c>
      <c r="L7" s="9" t="n">
        <v>13.9484766193302</v>
      </c>
    </row>
    <row r="8" customFormat="false" ht="15" hidden="false" customHeight="false" outlineLevel="0" collapsed="false">
      <c r="A8" s="4" t="n">
        <v>2012</v>
      </c>
      <c r="B8" s="4" t="s">
        <v>86</v>
      </c>
      <c r="C8" s="4" t="s">
        <v>84</v>
      </c>
      <c r="D8" s="4" t="s">
        <v>57</v>
      </c>
      <c r="E8" s="4" t="s">
        <v>58</v>
      </c>
      <c r="F8" s="4" t="s">
        <v>85</v>
      </c>
      <c r="G8" s="4" t="s">
        <v>60</v>
      </c>
      <c r="H8" s="4" t="n">
        <v>300</v>
      </c>
      <c r="I8" s="9" t="n">
        <v>15.21</v>
      </c>
      <c r="J8" s="9" t="n">
        <v>0.866025403784439</v>
      </c>
      <c r="K8" s="9" t="n">
        <v>38.9</v>
      </c>
      <c r="L8" s="9" t="n">
        <v>8.66025403784439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G4" activeCellId="1" sqref="J2:J42 G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5" min="4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10" width="9.14"/>
    <col collapsed="false" customWidth="true" hidden="false" outlineLevel="0" max="9" min="9" style="6" width="5.85"/>
    <col collapsed="false" customWidth="true" hidden="false" outlineLevel="0" max="12" min="10" style="2" width="8.85"/>
    <col collapsed="false" customWidth="true" hidden="true" outlineLevel="0" max="13" min="13" style="2" width="9.57"/>
    <col collapsed="false" customWidth="true" hidden="false" outlineLevel="0" max="15" min="14" style="2" width="9.57"/>
    <col collapsed="false" customWidth="true" hidden="false" outlineLevel="0" max="1025" min="16" style="2" width="8.85"/>
  </cols>
  <sheetData>
    <row r="1" customFormat="false" ht="15.75" hidden="false" customHeight="false" outlineLevel="0" collapsed="false">
      <c r="A1" s="11" t="s">
        <v>47</v>
      </c>
      <c r="B1" s="12" t="s">
        <v>48</v>
      </c>
      <c r="C1" s="12" t="s">
        <v>63</v>
      </c>
      <c r="D1" s="12" t="s">
        <v>49</v>
      </c>
      <c r="E1" s="12" t="s">
        <v>50</v>
      </c>
      <c r="F1" s="12" t="s">
        <v>52</v>
      </c>
      <c r="G1" s="12" t="s">
        <v>68</v>
      </c>
      <c r="H1" s="13" t="s">
        <v>87</v>
      </c>
      <c r="I1" s="14" t="s">
        <v>88</v>
      </c>
    </row>
    <row r="2" customFormat="false" ht="15" hidden="false" customHeight="false" outlineLevel="0" collapsed="false">
      <c r="A2" s="15" t="n">
        <v>2005</v>
      </c>
      <c r="B2" s="16" t="s">
        <v>89</v>
      </c>
      <c r="C2" s="16" t="s">
        <v>90</v>
      </c>
      <c r="D2" s="16" t="s">
        <v>57</v>
      </c>
      <c r="E2" s="16" t="s">
        <v>58</v>
      </c>
      <c r="F2" s="17" t="s">
        <v>60</v>
      </c>
      <c r="G2" s="16" t="n">
        <v>68</v>
      </c>
      <c r="H2" s="17" t="n">
        <v>0.0049576116660087</v>
      </c>
      <c r="I2" s="16" t="n">
        <v>3.44</v>
      </c>
    </row>
    <row r="3" customFormat="false" ht="15" hidden="false" customHeight="false" outlineLevel="0" collapsed="false">
      <c r="A3" s="18" t="n">
        <v>2005</v>
      </c>
      <c r="B3" s="4" t="s">
        <v>89</v>
      </c>
      <c r="C3" s="4" t="s">
        <v>90</v>
      </c>
      <c r="D3" s="4" t="s">
        <v>57</v>
      </c>
      <c r="E3" s="4" t="s">
        <v>58</v>
      </c>
      <c r="F3" s="19" t="s">
        <v>60</v>
      </c>
      <c r="G3" s="4" t="n">
        <v>2484</v>
      </c>
      <c r="H3" s="19" t="n">
        <v>0.0110427805968007</v>
      </c>
      <c r="I3" s="4" t="n">
        <v>2.99</v>
      </c>
    </row>
    <row r="4" customFormat="false" ht="15" hidden="false" customHeight="false" outlineLevel="0" collapsed="false">
      <c r="A4" s="18" t="n">
        <v>2005</v>
      </c>
      <c r="B4" s="4" t="s">
        <v>89</v>
      </c>
      <c r="C4" s="4" t="s">
        <v>90</v>
      </c>
      <c r="D4" s="4" t="s">
        <v>57</v>
      </c>
      <c r="E4" s="4" t="s">
        <v>58</v>
      </c>
      <c r="F4" s="19" t="s">
        <v>60</v>
      </c>
      <c r="G4" s="4" t="n">
        <v>65</v>
      </c>
      <c r="H4" s="19" t="n">
        <v>0.00747184739982018</v>
      </c>
      <c r="I4" s="4" t="n">
        <v>3.11</v>
      </c>
    </row>
    <row r="5" customFormat="false" ht="15" hidden="false" customHeight="false" outlineLevel="0" collapsed="false">
      <c r="A5" s="18" t="n">
        <v>2001</v>
      </c>
      <c r="B5" s="4" t="s">
        <v>91</v>
      </c>
      <c r="C5" s="4" t="s">
        <v>92</v>
      </c>
      <c r="D5" s="4" t="s">
        <v>57</v>
      </c>
      <c r="E5" s="4" t="s">
        <v>58</v>
      </c>
      <c r="F5" s="19" t="s">
        <v>60</v>
      </c>
      <c r="G5" s="4" t="s">
        <v>93</v>
      </c>
      <c r="H5" s="19" t="n">
        <v>0.00401738406226767</v>
      </c>
      <c r="I5" s="4" t="n">
        <v>3.49</v>
      </c>
    </row>
    <row r="6" customFormat="false" ht="15" hidden="false" customHeight="false" outlineLevel="0" collapsed="false">
      <c r="A6" s="18" t="n">
        <v>2002</v>
      </c>
      <c r="B6" s="4" t="s">
        <v>94</v>
      </c>
      <c r="C6" s="4" t="s">
        <v>95</v>
      </c>
      <c r="D6" s="4" t="s">
        <v>57</v>
      </c>
      <c r="E6" s="4" t="s">
        <v>58</v>
      </c>
      <c r="F6" s="19" t="s">
        <v>60</v>
      </c>
      <c r="G6" s="4" t="n">
        <v>310</v>
      </c>
      <c r="H6" s="19" t="n">
        <v>0.0497876072231269</v>
      </c>
      <c r="I6" s="4" t="n">
        <v>2.22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8" activeCellId="0" sqref="J2:J42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4.57"/>
    <col collapsed="false" customWidth="true" hidden="false" outlineLevel="0" max="5" min="5" style="2" width="21"/>
    <col collapsed="false" customWidth="true" hidden="false" outlineLevel="0" max="6" min="6" style="2" width="20.14"/>
    <col collapsed="false" customWidth="true" hidden="false" outlineLevel="0" max="7" min="7" style="2" width="23.72"/>
    <col collapsed="false" customWidth="true" hidden="false" outlineLevel="0" max="8" min="8" style="2" width="12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20" t="s">
        <v>47</v>
      </c>
      <c r="B1" s="21" t="s">
        <v>48</v>
      </c>
      <c r="C1" s="22" t="s">
        <v>96</v>
      </c>
      <c r="D1" s="22" t="s">
        <v>97</v>
      </c>
      <c r="E1" s="22" t="s">
        <v>98</v>
      </c>
      <c r="F1" s="22" t="s">
        <v>99</v>
      </c>
      <c r="G1" s="23" t="s">
        <v>100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n">
        <v>5000</v>
      </c>
      <c r="D2" s="4" t="n">
        <v>8</v>
      </c>
      <c r="E2" s="4" t="n">
        <v>32.201</v>
      </c>
      <c r="F2" s="4" t="n">
        <v>5.954</v>
      </c>
      <c r="G2" s="4" t="n">
        <f aca="false">LN(C2)</f>
        <v>8.51719319141624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n">
        <v>5000</v>
      </c>
      <c r="D3" s="4" t="n">
        <v>8</v>
      </c>
      <c r="E3" s="4" t="n">
        <v>29.919</v>
      </c>
      <c r="F3" s="4" t="n">
        <v>5.97</v>
      </c>
      <c r="G3" s="4" t="n">
        <f aca="false">LN(C3)</f>
        <v>8.51719319141624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n">
        <v>5000</v>
      </c>
      <c r="D4" s="4" t="n">
        <v>8</v>
      </c>
      <c r="E4" s="4" t="n">
        <v>29.665</v>
      </c>
      <c r="F4" s="4" t="n">
        <v>6.043</v>
      </c>
      <c r="G4" s="4" t="n">
        <f aca="false">LN(C4)</f>
        <v>8.51719319141624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n">
        <v>5000</v>
      </c>
      <c r="D5" s="4" t="n">
        <v>8</v>
      </c>
      <c r="E5" s="4" t="n">
        <v>33.722</v>
      </c>
      <c r="F5" s="4" t="n">
        <v>6.205</v>
      </c>
      <c r="G5" s="4" t="n">
        <f aca="false">LN(C5)</f>
        <v>8.51719319141624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n">
        <v>5000</v>
      </c>
      <c r="D6" s="4" t="n">
        <v>8</v>
      </c>
      <c r="E6" s="4" t="n">
        <v>29.412</v>
      </c>
      <c r="F6" s="4" t="n">
        <v>6.215</v>
      </c>
      <c r="G6" s="4" t="n">
        <f aca="false">LN(C6)</f>
        <v>8.51719319141624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n">
        <v>5000</v>
      </c>
      <c r="D7" s="4" t="n">
        <v>8</v>
      </c>
      <c r="E7" s="4" t="n">
        <v>29.412</v>
      </c>
      <c r="F7" s="4" t="n">
        <v>6.246</v>
      </c>
      <c r="G7" s="4" t="n">
        <f aca="false">LN(C7)</f>
        <v>8.51719319141624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n">
        <v>5000</v>
      </c>
      <c r="D8" s="4" t="n">
        <v>8</v>
      </c>
      <c r="E8" s="4" t="n">
        <v>32.961</v>
      </c>
      <c r="F8" s="4" t="n">
        <v>6.361</v>
      </c>
      <c r="G8" s="4" t="n">
        <f aca="false">LN(C8)</f>
        <v>8.51719319141624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n">
        <v>5000</v>
      </c>
      <c r="D9" s="4" t="n">
        <v>8</v>
      </c>
      <c r="E9" s="4" t="n">
        <v>33.722</v>
      </c>
      <c r="F9" s="4" t="n">
        <v>6.392</v>
      </c>
      <c r="G9" s="4" t="n">
        <f aca="false">LN(C9)</f>
        <v>8.51719319141624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n">
        <v>5000</v>
      </c>
      <c r="D10" s="4" t="n">
        <v>8</v>
      </c>
      <c r="E10" s="4" t="n">
        <v>29.919</v>
      </c>
      <c r="F10" s="4" t="n">
        <v>6.377</v>
      </c>
      <c r="G10" s="4" t="n">
        <f aca="false">LN(C10)</f>
        <v>8.51719319141624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n">
        <v>5000</v>
      </c>
      <c r="D11" s="4" t="n">
        <v>8</v>
      </c>
      <c r="E11" s="4" t="n">
        <v>29.919</v>
      </c>
      <c r="F11" s="4" t="n">
        <v>6.439</v>
      </c>
      <c r="G11" s="4" t="n">
        <f aca="false">LN(C11)</f>
        <v>8.51719319141624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n">
        <v>5000</v>
      </c>
      <c r="D12" s="4" t="n">
        <v>8</v>
      </c>
      <c r="E12" s="4" t="n">
        <v>32.961</v>
      </c>
      <c r="F12" s="4" t="n">
        <v>6.507</v>
      </c>
      <c r="G12" s="4" t="n">
        <f aca="false">LN(C12)</f>
        <v>8.51719319141624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n">
        <v>5000</v>
      </c>
      <c r="D13" s="4" t="n">
        <v>8</v>
      </c>
      <c r="E13" s="4" t="n">
        <v>32.454</v>
      </c>
      <c r="F13" s="4" t="n">
        <v>6.648</v>
      </c>
      <c r="G13" s="4" t="n">
        <f aca="false">LN(C13)</f>
        <v>8.51719319141624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n">
        <v>5000</v>
      </c>
      <c r="D14" s="4" t="n">
        <v>8</v>
      </c>
      <c r="E14" s="4" t="n">
        <v>32.708</v>
      </c>
      <c r="F14" s="4" t="n">
        <v>6.726</v>
      </c>
      <c r="G14" s="4" t="n">
        <f aca="false">LN(C14)</f>
        <v>8.51719319141624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n">
        <v>5000</v>
      </c>
      <c r="D15" s="4" t="n">
        <v>8</v>
      </c>
      <c r="E15" s="4" t="n">
        <v>32.454</v>
      </c>
      <c r="F15" s="4" t="n">
        <v>6.763</v>
      </c>
      <c r="G15" s="4" t="n">
        <f aca="false">LN(C15)</f>
        <v>8.51719319141624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n">
        <v>5000</v>
      </c>
      <c r="D16" s="4" t="n">
        <v>8</v>
      </c>
      <c r="E16" s="4" t="n">
        <v>29.919</v>
      </c>
      <c r="F16" s="4" t="n">
        <v>7.008</v>
      </c>
      <c r="G16" s="4" t="n">
        <f aca="false">LN(C16)</f>
        <v>8.51719319141624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n">
        <v>5000</v>
      </c>
      <c r="D17" s="4" t="n">
        <v>8</v>
      </c>
      <c r="E17" s="4" t="n">
        <v>54.006</v>
      </c>
      <c r="F17" s="4" t="n">
        <v>6.246</v>
      </c>
      <c r="G17" s="4" t="n">
        <f aca="false">LN(C17)</f>
        <v>8.51719319141624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n">
        <v>5000</v>
      </c>
      <c r="D18" s="4" t="n">
        <v>8</v>
      </c>
      <c r="E18" s="4" t="n">
        <v>49.696</v>
      </c>
      <c r="F18" s="4" t="n">
        <v>6.34</v>
      </c>
      <c r="G18" s="4" t="n">
        <f aca="false">LN(C18)</f>
        <v>8.51719319141624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n">
        <v>5000</v>
      </c>
      <c r="D19" s="4" t="n">
        <v>8</v>
      </c>
      <c r="E19" s="4" t="n">
        <v>49.442</v>
      </c>
      <c r="F19" s="4" t="n">
        <v>6.377</v>
      </c>
      <c r="G19" s="4" t="n">
        <f aca="false">LN(C19)</f>
        <v>8.51719319141624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n">
        <v>5000</v>
      </c>
      <c r="D20" s="4" t="n">
        <v>8</v>
      </c>
      <c r="E20" s="4" t="n">
        <v>49.189</v>
      </c>
      <c r="F20" s="4" t="n">
        <v>6.419</v>
      </c>
      <c r="G20" s="4" t="n">
        <f aca="false">LN(C20)</f>
        <v>8.51719319141624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n">
        <v>5000</v>
      </c>
      <c r="D21" s="4" t="n">
        <v>8</v>
      </c>
      <c r="E21" s="4" t="n">
        <v>56.034</v>
      </c>
      <c r="F21" s="4" t="n">
        <v>6.575</v>
      </c>
      <c r="G21" s="4" t="n">
        <f aca="false">LN(C21)</f>
        <v>8.51719319141624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n">
        <v>5000</v>
      </c>
      <c r="D22" s="4" t="n">
        <v>8</v>
      </c>
      <c r="E22" s="4" t="n">
        <v>55.02</v>
      </c>
      <c r="F22" s="4" t="n">
        <v>6.674</v>
      </c>
      <c r="G22" s="4" t="n">
        <f aca="false">LN(C22)</f>
        <v>8.51719319141624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n">
        <v>5000</v>
      </c>
      <c r="D23" s="4" t="n">
        <v>8</v>
      </c>
      <c r="E23" s="4" t="n">
        <v>49.189</v>
      </c>
      <c r="F23" s="4" t="n">
        <v>6.731</v>
      </c>
      <c r="G23" s="4" t="n">
        <f aca="false">LN(C23)</f>
        <v>8.51719319141624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n">
        <v>5000</v>
      </c>
      <c r="D24" s="4" t="n">
        <v>8</v>
      </c>
      <c r="E24" s="4" t="n">
        <v>49.442</v>
      </c>
      <c r="F24" s="4" t="n">
        <v>6.763</v>
      </c>
      <c r="G24" s="4" t="n">
        <f aca="false">LN(C24)</f>
        <v>8.51719319141624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n">
        <v>5000</v>
      </c>
      <c r="D25" s="4" t="n">
        <v>8</v>
      </c>
      <c r="E25" s="4" t="n">
        <v>49.189</v>
      </c>
      <c r="F25" s="4" t="n">
        <v>6.877</v>
      </c>
      <c r="G25" s="4" t="n">
        <f aca="false">LN(C25)</f>
        <v>8.51719319141624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n">
        <v>5000</v>
      </c>
      <c r="D26" s="4" t="n">
        <v>8</v>
      </c>
      <c r="E26" s="4" t="n">
        <v>55.527</v>
      </c>
      <c r="F26" s="4" t="n">
        <v>6.81</v>
      </c>
      <c r="G26" s="4" t="n">
        <f aca="false">LN(C26)</f>
        <v>8.51719319141624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n">
        <v>5000</v>
      </c>
      <c r="D27" s="4" t="n">
        <v>8</v>
      </c>
      <c r="E27" s="4" t="n">
        <v>54.006</v>
      </c>
      <c r="F27" s="4" t="n">
        <v>6.82</v>
      </c>
      <c r="G27" s="4" t="n">
        <f aca="false">LN(C27)</f>
        <v>8.51719319141624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n">
        <v>5000</v>
      </c>
      <c r="D28" s="4" t="n">
        <v>8</v>
      </c>
      <c r="E28" s="4" t="n">
        <v>54.767</v>
      </c>
      <c r="F28" s="4" t="n">
        <v>6.877</v>
      </c>
      <c r="G28" s="4" t="n">
        <f aca="false">LN(C28)</f>
        <v>8.51719319141624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n">
        <v>5000</v>
      </c>
      <c r="D29" s="4" t="n">
        <v>8</v>
      </c>
      <c r="E29" s="4" t="n">
        <v>55.527</v>
      </c>
      <c r="F29" s="4" t="n">
        <v>6.95</v>
      </c>
      <c r="G29" s="4" t="n">
        <f aca="false">LN(C29)</f>
        <v>8.51719319141624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n">
        <v>5000</v>
      </c>
      <c r="D30" s="4" t="n">
        <v>8</v>
      </c>
      <c r="E30" s="4" t="n">
        <v>54.767</v>
      </c>
      <c r="F30" s="4" t="n">
        <v>6.997</v>
      </c>
      <c r="G30" s="4" t="n">
        <f aca="false">LN(C30)</f>
        <v>8.51719319141624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n">
        <v>5000</v>
      </c>
      <c r="D31" s="4" t="n">
        <v>8</v>
      </c>
      <c r="E31" s="4" t="n">
        <v>69.473</v>
      </c>
      <c r="F31" s="4" t="n">
        <v>6.611</v>
      </c>
      <c r="G31" s="4" t="n">
        <f aca="false">LN(C31)</f>
        <v>8.51719319141624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n">
        <v>5000</v>
      </c>
      <c r="D32" s="4" t="n">
        <v>8</v>
      </c>
      <c r="E32" s="4" t="n">
        <v>76.065</v>
      </c>
      <c r="F32" s="4" t="n">
        <v>6.617</v>
      </c>
      <c r="G32" s="4" t="n">
        <f aca="false">LN(C32)</f>
        <v>8.51719319141624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n">
        <v>5000</v>
      </c>
      <c r="D33" s="4" t="n">
        <v>8</v>
      </c>
      <c r="E33" s="4" t="n">
        <v>69.98</v>
      </c>
      <c r="F33" s="4" t="n">
        <v>6.69</v>
      </c>
      <c r="G33" s="4" t="n">
        <f aca="false">LN(C33)</f>
        <v>8.51719319141624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n">
        <v>5000</v>
      </c>
      <c r="D34" s="4" t="n">
        <v>8</v>
      </c>
      <c r="E34" s="4" t="n">
        <v>69.726</v>
      </c>
      <c r="F34" s="4" t="n">
        <v>6.784</v>
      </c>
      <c r="G34" s="4" t="n">
        <f aca="false">LN(C34)</f>
        <v>8.51719319141624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n">
        <v>5000</v>
      </c>
      <c r="D35" s="4" t="n">
        <v>8</v>
      </c>
      <c r="E35" s="4" t="n">
        <v>69.98</v>
      </c>
      <c r="F35" s="4" t="n">
        <v>6.924</v>
      </c>
      <c r="G35" s="4" t="n">
        <f aca="false">LN(C35)</f>
        <v>8.51719319141624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n">
        <v>5000</v>
      </c>
      <c r="D36" s="4" t="n">
        <v>8</v>
      </c>
      <c r="E36" s="4" t="n">
        <v>69.726</v>
      </c>
      <c r="F36" s="4" t="n">
        <v>7.003</v>
      </c>
      <c r="G36" s="4" t="n">
        <f aca="false">LN(C36)</f>
        <v>8.51719319141624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n">
        <v>5000</v>
      </c>
      <c r="D37" s="4" t="n">
        <v>8</v>
      </c>
      <c r="E37" s="4" t="n">
        <v>69.473</v>
      </c>
      <c r="F37" s="4" t="n">
        <v>7.044</v>
      </c>
      <c r="G37" s="4" t="n">
        <f aca="false">LN(C37)</f>
        <v>8.51719319141624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n">
        <v>5000</v>
      </c>
      <c r="D38" s="4" t="n">
        <v>8</v>
      </c>
      <c r="E38" s="4" t="n">
        <v>79.108</v>
      </c>
      <c r="F38" s="4" t="n">
        <v>6.898</v>
      </c>
      <c r="G38" s="4" t="n">
        <f aca="false">LN(C38)</f>
        <v>8.51719319141624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n">
        <v>5000</v>
      </c>
      <c r="D39" s="4" t="n">
        <v>8</v>
      </c>
      <c r="E39" s="4" t="n">
        <v>76.318</v>
      </c>
      <c r="F39" s="4" t="n">
        <v>6.914</v>
      </c>
      <c r="G39" s="4" t="n">
        <f aca="false">LN(C39)</f>
        <v>8.51719319141624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n">
        <v>5000</v>
      </c>
      <c r="D40" s="4" t="n">
        <v>8</v>
      </c>
      <c r="E40" s="4" t="n">
        <v>76.065</v>
      </c>
      <c r="F40" s="4" t="n">
        <v>6.971</v>
      </c>
      <c r="G40" s="4" t="n">
        <f aca="false">LN(C40)</f>
        <v>8.51719319141624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n">
        <v>5000</v>
      </c>
      <c r="D41" s="4" t="n">
        <v>8</v>
      </c>
      <c r="E41" s="4" t="n">
        <v>77.586</v>
      </c>
      <c r="F41" s="4" t="n">
        <v>6.997</v>
      </c>
      <c r="G41" s="4" t="n">
        <f aca="false">LN(C41)</f>
        <v>8.51719319141624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n">
        <v>5000</v>
      </c>
      <c r="D42" s="4" t="n">
        <v>8</v>
      </c>
      <c r="E42" s="4" t="n">
        <v>76.572</v>
      </c>
      <c r="F42" s="4" t="n">
        <v>7.107</v>
      </c>
      <c r="G42" s="4" t="n">
        <f aca="false">LN(C42)</f>
        <v>8.51719319141624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n">
        <v>5000</v>
      </c>
      <c r="D43" s="4" t="n">
        <v>8</v>
      </c>
      <c r="E43" s="4" t="n">
        <v>76.826</v>
      </c>
      <c r="F43" s="4" t="n">
        <v>7.305</v>
      </c>
      <c r="G43" s="4" t="n">
        <f aca="false">LN(C43)</f>
        <v>8.51719319141624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n">
        <v>5000</v>
      </c>
      <c r="D44" s="4" t="n">
        <v>8</v>
      </c>
      <c r="E44" s="4" t="n">
        <v>78.093</v>
      </c>
      <c r="F44" s="4" t="n">
        <v>7.446</v>
      </c>
      <c r="G44" s="4" t="n">
        <f aca="false">LN(C44)</f>
        <v>8.51719319141624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n">
        <v>5000</v>
      </c>
      <c r="D45" s="4" t="n">
        <v>8</v>
      </c>
      <c r="E45" s="4" t="n">
        <v>97.363</v>
      </c>
      <c r="F45" s="4" t="n">
        <v>6.977</v>
      </c>
      <c r="G45" s="4" t="n">
        <f aca="false">LN(C45)</f>
        <v>8.51719319141624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n">
        <v>5000</v>
      </c>
      <c r="D46" s="4" t="n">
        <v>8</v>
      </c>
      <c r="E46" s="4" t="n">
        <v>89.757</v>
      </c>
      <c r="F46" s="4" t="n">
        <v>7.06</v>
      </c>
      <c r="G46" s="4" t="n">
        <f aca="false">LN(C46)</f>
        <v>8.51719319141624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n">
        <v>5000</v>
      </c>
      <c r="D47" s="4" t="n">
        <v>8</v>
      </c>
      <c r="E47" s="4" t="n">
        <v>89.757</v>
      </c>
      <c r="F47" s="4" t="n">
        <v>7.096</v>
      </c>
      <c r="G47" s="4" t="n">
        <f aca="false">LN(C47)</f>
        <v>8.51719319141624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n">
        <v>5000</v>
      </c>
      <c r="D48" s="4" t="n">
        <v>8</v>
      </c>
      <c r="E48" s="4" t="n">
        <v>89.503</v>
      </c>
      <c r="F48" s="4" t="n">
        <v>7.138</v>
      </c>
      <c r="G48" s="4" t="n">
        <f aca="false">LN(C48)</f>
        <v>8.51719319141624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n">
        <v>5000</v>
      </c>
      <c r="D49" s="4" t="n">
        <v>8</v>
      </c>
      <c r="E49" s="4" t="n">
        <v>90.01</v>
      </c>
      <c r="F49" s="4" t="n">
        <v>7.196</v>
      </c>
      <c r="G49" s="4" t="n">
        <f aca="false">LN(C49)</f>
        <v>8.51719319141624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n">
        <v>5000</v>
      </c>
      <c r="D50" s="4" t="n">
        <v>8</v>
      </c>
      <c r="E50" s="4" t="n">
        <v>90.264</v>
      </c>
      <c r="F50" s="4" t="n">
        <v>7.305</v>
      </c>
      <c r="G50" s="4" t="n">
        <f aca="false">LN(C50)</f>
        <v>8.51719319141624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n">
        <v>5000</v>
      </c>
      <c r="D51" s="4" t="n">
        <v>8</v>
      </c>
      <c r="E51" s="4" t="n">
        <v>89.757</v>
      </c>
      <c r="F51" s="4" t="n">
        <v>7.383</v>
      </c>
      <c r="G51" s="4" t="n">
        <f aca="false">LN(C51)</f>
        <v>8.51719319141624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n">
        <v>5000</v>
      </c>
      <c r="D52" s="4" t="n">
        <v>8</v>
      </c>
      <c r="E52" s="4" t="n">
        <v>98.377</v>
      </c>
      <c r="F52" s="4" t="n">
        <v>7.201</v>
      </c>
      <c r="G52" s="4" t="n">
        <f aca="false">LN(C52)</f>
        <v>8.51719319141624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n">
        <v>5000</v>
      </c>
      <c r="D53" s="4" t="n">
        <v>8</v>
      </c>
      <c r="E53" s="4" t="n">
        <v>101.166</v>
      </c>
      <c r="F53" s="4" t="n">
        <v>7.133</v>
      </c>
      <c r="G53" s="4" t="n">
        <f aca="false">LN(C53)</f>
        <v>8.51719319141624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n">
        <v>5000</v>
      </c>
      <c r="D54" s="4" t="n">
        <v>8</v>
      </c>
      <c r="E54" s="4" t="n">
        <v>99.899</v>
      </c>
      <c r="F54" s="4" t="n">
        <v>7.342</v>
      </c>
      <c r="G54" s="4" t="n">
        <f aca="false">LN(C54)</f>
        <v>8.51719319141624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n">
        <v>5000</v>
      </c>
      <c r="D55" s="4" t="n">
        <v>8</v>
      </c>
      <c r="E55" s="4" t="n">
        <v>98.631</v>
      </c>
      <c r="F55" s="4" t="n">
        <v>7.383</v>
      </c>
      <c r="G55" s="4" t="n">
        <f aca="false">LN(C55)</f>
        <v>8.51719319141624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n">
        <v>5000</v>
      </c>
      <c r="D56" s="4" t="n">
        <v>8</v>
      </c>
      <c r="E56" s="4" t="n">
        <v>98.377</v>
      </c>
      <c r="F56" s="4" t="n">
        <v>7.519</v>
      </c>
      <c r="G56" s="4" t="n">
        <f aca="false">LN(C56)</f>
        <v>8.51719319141624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n">
        <v>5000</v>
      </c>
      <c r="D57" s="4" t="n">
        <v>8</v>
      </c>
      <c r="E57" s="4" t="n">
        <v>100.406</v>
      </c>
      <c r="F57" s="4" t="n">
        <v>7.754</v>
      </c>
      <c r="G57" s="4" t="n">
        <f aca="false">LN(C57)</f>
        <v>8.51719319141624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n">
        <v>5000</v>
      </c>
      <c r="D58" s="4" t="n">
        <v>8</v>
      </c>
      <c r="E58" s="4" t="n">
        <v>109.787</v>
      </c>
      <c r="F58" s="4" t="n">
        <v>7.279</v>
      </c>
      <c r="G58" s="4" t="n">
        <f aca="false">LN(C58)</f>
        <v>8.51719319141624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n">
        <v>5000</v>
      </c>
      <c r="D59" s="4" t="n">
        <v>8</v>
      </c>
      <c r="E59" s="4" t="n">
        <v>109.787</v>
      </c>
      <c r="F59" s="4" t="n">
        <v>7.347</v>
      </c>
      <c r="G59" s="4" t="n">
        <f aca="false">LN(C59)</f>
        <v>8.51719319141624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n">
        <v>5000</v>
      </c>
      <c r="D60" s="4" t="n">
        <v>8</v>
      </c>
      <c r="E60" s="4" t="n">
        <v>109.533</v>
      </c>
      <c r="F60" s="4" t="n">
        <v>7.498</v>
      </c>
      <c r="G60" s="4" t="n">
        <f aca="false">LN(C60)</f>
        <v>8.51719319141624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n">
        <v>5000</v>
      </c>
      <c r="D61" s="4" t="n">
        <v>8</v>
      </c>
      <c r="E61" s="4" t="n">
        <v>109.533</v>
      </c>
      <c r="F61" s="4" t="n">
        <v>7.529</v>
      </c>
      <c r="G61" s="4" t="n">
        <f aca="false">LN(C61)</f>
        <v>8.51719319141624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n">
        <v>5000</v>
      </c>
      <c r="D62" s="4" t="n">
        <v>8</v>
      </c>
      <c r="E62" s="4" t="n">
        <v>109.787</v>
      </c>
      <c r="F62" s="4" t="n">
        <v>7.649</v>
      </c>
      <c r="G62" s="4" t="n">
        <f aca="false">LN(C62)</f>
        <v>8.51719319141624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n">
        <v>5000</v>
      </c>
      <c r="D63" s="4" t="n">
        <v>8</v>
      </c>
      <c r="E63" s="4" t="n">
        <v>110.041</v>
      </c>
      <c r="F63" s="4" t="n">
        <v>7.733</v>
      </c>
      <c r="G63" s="4" t="n">
        <f aca="false">LN(C63)</f>
        <v>8.51719319141624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n">
        <v>5000</v>
      </c>
      <c r="D64" s="4" t="n">
        <v>8</v>
      </c>
      <c r="E64" s="4" t="n">
        <v>119.422</v>
      </c>
      <c r="F64" s="4" t="n">
        <v>7.295</v>
      </c>
      <c r="G64" s="4" t="n">
        <f aca="false">LN(C64)</f>
        <v>8.51719319141624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n">
        <v>5000</v>
      </c>
      <c r="D65" s="4" t="n">
        <v>8</v>
      </c>
      <c r="E65" s="4" t="n">
        <v>124.239</v>
      </c>
      <c r="F65" s="4" t="n">
        <v>7.493</v>
      </c>
      <c r="G65" s="4" t="n">
        <f aca="false">LN(C65)</f>
        <v>8.51719319141624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n">
        <v>5000</v>
      </c>
      <c r="D66" s="4" t="n">
        <v>8</v>
      </c>
      <c r="E66" s="4" t="n">
        <v>121.45</v>
      </c>
      <c r="F66" s="4" t="n">
        <v>7.503</v>
      </c>
      <c r="G66" s="4" t="n">
        <f aca="false">LN(C66)</f>
        <v>8.51719319141624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n">
        <v>5000</v>
      </c>
      <c r="D67" s="4" t="n">
        <v>8</v>
      </c>
      <c r="E67" s="4" t="n">
        <v>120.436</v>
      </c>
      <c r="F67" s="4" t="n">
        <v>7.54</v>
      </c>
      <c r="G67" s="4" t="n">
        <f aca="false">LN(C67)</f>
        <v>8.51719319141624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n">
        <v>5000</v>
      </c>
      <c r="D68" s="4" t="n">
        <v>8</v>
      </c>
      <c r="E68" s="4" t="n">
        <v>120.943</v>
      </c>
      <c r="F68" s="4" t="n">
        <v>7.675</v>
      </c>
      <c r="G68" s="4" t="n">
        <f aca="false">LN(C68)</f>
        <v>8.51719319141624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n">
        <v>5000</v>
      </c>
      <c r="D69" s="4" t="n">
        <v>8</v>
      </c>
      <c r="E69" s="4" t="n">
        <v>120.943</v>
      </c>
      <c r="F69" s="4" t="n">
        <v>7.78</v>
      </c>
      <c r="G69" s="4" t="n">
        <f aca="false">LN(C69)</f>
        <v>8.51719319141624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n">
        <v>5000</v>
      </c>
      <c r="D70" s="4" t="n">
        <v>8</v>
      </c>
      <c r="E70" s="4" t="n">
        <v>123.479</v>
      </c>
      <c r="F70" s="4" t="n">
        <v>8.108</v>
      </c>
      <c r="G70" s="4" t="n">
        <f aca="false">LN(C70)</f>
        <v>8.51719319141624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n">
        <v>5000</v>
      </c>
      <c r="D71" s="4" t="n">
        <v>8</v>
      </c>
      <c r="E71" s="4" t="n">
        <v>130.071</v>
      </c>
      <c r="F71" s="4" t="n">
        <v>8.129</v>
      </c>
      <c r="G71" s="4" t="n">
        <f aca="false">LN(C71)</f>
        <v>8.51719319141624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n">
        <v>5000</v>
      </c>
      <c r="D72" s="4" t="n">
        <v>8</v>
      </c>
      <c r="E72" s="4" t="n">
        <v>130.325</v>
      </c>
      <c r="F72" s="4" t="n">
        <v>7.55</v>
      </c>
      <c r="G72" s="4" t="n">
        <f aca="false">LN(C72)</f>
        <v>8.51719319141624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n">
        <v>5000</v>
      </c>
      <c r="D73" s="4" t="n">
        <v>8</v>
      </c>
      <c r="E73" s="4" t="n">
        <v>130.071</v>
      </c>
      <c r="F73" s="4" t="n">
        <v>7.634</v>
      </c>
      <c r="G73" s="4" t="n">
        <f aca="false">LN(C73)</f>
        <v>8.51719319141624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n">
        <v>5000</v>
      </c>
      <c r="D74" s="4" t="n">
        <v>8</v>
      </c>
      <c r="E74" s="4" t="n">
        <v>130.071</v>
      </c>
      <c r="F74" s="4" t="n">
        <v>7.675</v>
      </c>
      <c r="G74" s="4" t="n">
        <f aca="false">LN(C74)</f>
        <v>8.51719319141624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n">
        <v>5000</v>
      </c>
      <c r="D75" s="4" t="n">
        <v>8</v>
      </c>
      <c r="E75" s="4" t="n">
        <v>130.071</v>
      </c>
      <c r="F75" s="4" t="n">
        <v>7.801</v>
      </c>
      <c r="G75" s="4" t="n">
        <f aca="false">LN(C75)</f>
        <v>8.51719319141624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n">
        <v>5000</v>
      </c>
      <c r="D76" s="4" t="n">
        <v>8</v>
      </c>
      <c r="E76" s="4" t="n">
        <v>130.325</v>
      </c>
      <c r="F76" s="4" t="n">
        <v>7.847</v>
      </c>
      <c r="G76" s="4" t="n">
        <f aca="false">LN(C76)</f>
        <v>8.51719319141624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n">
        <v>5000</v>
      </c>
      <c r="D77" s="4" t="n">
        <v>8</v>
      </c>
      <c r="E77" s="4" t="n">
        <v>141.481</v>
      </c>
      <c r="F77" s="4" t="n">
        <v>7.602</v>
      </c>
      <c r="G77" s="4" t="n">
        <f aca="false">LN(C77)</f>
        <v>8.51719319141624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n">
        <v>5000</v>
      </c>
      <c r="D78" s="4" t="n">
        <v>8</v>
      </c>
      <c r="E78" s="4" t="n">
        <v>142.748</v>
      </c>
      <c r="F78" s="4" t="n">
        <v>7.686</v>
      </c>
      <c r="G78" s="4" t="n">
        <f aca="false">LN(C78)</f>
        <v>8.51719319141624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n">
        <v>5000</v>
      </c>
      <c r="D79" s="4" t="n">
        <v>8</v>
      </c>
      <c r="E79" s="4" t="n">
        <v>143.002</v>
      </c>
      <c r="F79" s="4" t="n">
        <v>7.754</v>
      </c>
      <c r="G79" s="4" t="n">
        <f aca="false">LN(C79)</f>
        <v>8.51719319141624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n">
        <v>5000</v>
      </c>
      <c r="D80" s="4" t="n">
        <v>8</v>
      </c>
      <c r="E80" s="4" t="n">
        <v>144.016</v>
      </c>
      <c r="F80" s="4" t="n">
        <v>7.874</v>
      </c>
      <c r="G80" s="4" t="n">
        <f aca="false">LN(C80)</f>
        <v>8.51719319141624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n">
        <v>5000</v>
      </c>
      <c r="D81" s="4" t="n">
        <v>8</v>
      </c>
      <c r="E81" s="4" t="n">
        <v>147.312</v>
      </c>
      <c r="F81" s="4" t="n">
        <v>7.853</v>
      </c>
      <c r="G81" s="4" t="n">
        <f aca="false">LN(C81)</f>
        <v>8.51719319141624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n">
        <v>5000</v>
      </c>
      <c r="D82" s="4" t="n">
        <v>8</v>
      </c>
      <c r="E82" s="4" t="n">
        <v>150.101</v>
      </c>
      <c r="F82" s="4" t="n">
        <v>8.03</v>
      </c>
      <c r="G82" s="4" t="n">
        <f aca="false">LN(C82)</f>
        <v>8.51719319141624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n">
        <v>5000</v>
      </c>
      <c r="D83" s="4" t="n">
        <v>8</v>
      </c>
      <c r="E83" s="4" t="n">
        <v>142.748</v>
      </c>
      <c r="F83" s="4" t="n">
        <v>8.04</v>
      </c>
      <c r="G83" s="4" t="n">
        <f aca="false">LN(C83)</f>
        <v>8.51719319141624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n">
        <v>5000</v>
      </c>
      <c r="D84" s="4" t="n">
        <v>8</v>
      </c>
      <c r="E84" s="4" t="n">
        <v>145.284</v>
      </c>
      <c r="F84" s="4" t="n">
        <v>8.197</v>
      </c>
      <c r="G84" s="4" t="n">
        <f aca="false">LN(C84)</f>
        <v>8.51719319141624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n">
        <v>5000</v>
      </c>
      <c r="D85" s="4" t="n">
        <v>8</v>
      </c>
      <c r="E85" s="4" t="n">
        <v>149.848</v>
      </c>
      <c r="F85" s="4" t="n">
        <v>7.832</v>
      </c>
      <c r="G85" s="4" t="n">
        <f aca="false">LN(C85)</f>
        <v>8.51719319141624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n">
        <v>5000</v>
      </c>
      <c r="D86" s="4" t="n">
        <v>8</v>
      </c>
      <c r="E86" s="4" t="n">
        <v>149.848</v>
      </c>
      <c r="F86" s="4" t="n">
        <v>7.754</v>
      </c>
      <c r="G86" s="4" t="n">
        <f aca="false">LN(C86)</f>
        <v>8.51719319141624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n">
        <v>5000</v>
      </c>
      <c r="D87" s="4" t="n">
        <v>8</v>
      </c>
      <c r="E87" s="4" t="n">
        <v>150.101</v>
      </c>
      <c r="F87" s="4" t="n">
        <v>7.696</v>
      </c>
      <c r="G87" s="4" t="n">
        <f aca="false">LN(C87)</f>
        <v>8.51719319141624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n">
        <v>5000</v>
      </c>
      <c r="D88" s="4" t="n">
        <v>8</v>
      </c>
      <c r="E88" s="4" t="n">
        <v>149.848</v>
      </c>
      <c r="F88" s="4" t="n">
        <v>7.634</v>
      </c>
      <c r="G88" s="4" t="n">
        <f aca="false">LN(C88)</f>
        <v>8.51719319141624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n">
        <v>5000</v>
      </c>
      <c r="D89" s="4" t="n">
        <v>8</v>
      </c>
      <c r="E89" s="4" t="n">
        <v>163.286</v>
      </c>
      <c r="F89" s="4" t="n">
        <v>7.597</v>
      </c>
      <c r="G89" s="4" t="n">
        <f aca="false">LN(C89)</f>
        <v>8.51719319141624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n">
        <v>5000</v>
      </c>
      <c r="D90" s="4" t="n">
        <v>8</v>
      </c>
      <c r="E90" s="4" t="n">
        <v>170.132</v>
      </c>
      <c r="F90" s="4" t="n">
        <v>7.717</v>
      </c>
      <c r="G90" s="4" t="n">
        <f aca="false">LN(C90)</f>
        <v>8.51719319141624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n">
        <v>5000</v>
      </c>
      <c r="D91" s="4" t="n">
        <v>8</v>
      </c>
      <c r="E91" s="4" t="n">
        <v>170.132</v>
      </c>
      <c r="F91" s="4" t="n">
        <v>7.816</v>
      </c>
      <c r="G91" s="4" t="n">
        <f aca="false">LN(C91)</f>
        <v>8.51719319141624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n">
        <v>5000</v>
      </c>
      <c r="D92" s="4" t="n">
        <v>8</v>
      </c>
      <c r="E92" s="4" t="n">
        <v>169.878</v>
      </c>
      <c r="F92" s="4" t="n">
        <v>7.915</v>
      </c>
      <c r="G92" s="4" t="n">
        <f aca="false">LN(C92)</f>
        <v>8.51719319141624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n">
        <v>5000</v>
      </c>
      <c r="D93" s="4" t="n">
        <v>8</v>
      </c>
      <c r="E93" s="4" t="n">
        <v>169.625</v>
      </c>
      <c r="F93" s="4" t="n">
        <v>7.993</v>
      </c>
      <c r="G93" s="4" t="n">
        <f aca="false">LN(C93)</f>
        <v>8.51719319141624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n">
        <v>5000</v>
      </c>
      <c r="D94" s="4" t="n">
        <v>8</v>
      </c>
      <c r="E94" s="4" t="n">
        <v>164.807</v>
      </c>
      <c r="F94" s="4" t="n">
        <v>7.879</v>
      </c>
      <c r="G94" s="4" t="n">
        <f aca="false">LN(C94)</f>
        <v>8.51719319141624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n">
        <v>5000</v>
      </c>
      <c r="D95" s="4" t="n">
        <v>8</v>
      </c>
      <c r="E95" s="4" t="n">
        <v>165.314</v>
      </c>
      <c r="F95" s="4" t="n">
        <v>7.926</v>
      </c>
      <c r="G95" s="4" t="n">
        <f aca="false">LN(C95)</f>
        <v>8.51719319141624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n">
        <v>5000</v>
      </c>
      <c r="D96" s="4" t="n">
        <v>8</v>
      </c>
      <c r="E96" s="4" t="n">
        <v>166.836</v>
      </c>
      <c r="F96" s="4" t="n">
        <v>7.978</v>
      </c>
      <c r="G96" s="4" t="n">
        <f aca="false">LN(C96)</f>
        <v>8.51719319141624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n">
        <v>5000</v>
      </c>
      <c r="D97" s="4" t="n">
        <v>8</v>
      </c>
      <c r="E97" s="4" t="n">
        <v>164.807</v>
      </c>
      <c r="F97" s="4" t="n">
        <v>8.035</v>
      </c>
      <c r="G97" s="4" t="n">
        <f aca="false">LN(C97)</f>
        <v>8.51719319141624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n">
        <v>5000</v>
      </c>
      <c r="D98" s="4" t="n">
        <v>8</v>
      </c>
      <c r="E98" s="4" t="n">
        <v>164.807</v>
      </c>
      <c r="F98" s="4" t="n">
        <v>8.087</v>
      </c>
      <c r="G98" s="4" t="n">
        <f aca="false">LN(C98)</f>
        <v>8.51719319141624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n">
        <v>5000</v>
      </c>
      <c r="D99" s="4" t="n">
        <v>8</v>
      </c>
      <c r="E99" s="4" t="n">
        <v>167.85</v>
      </c>
      <c r="F99" s="4" t="n">
        <v>8.244</v>
      </c>
      <c r="G99" s="4" t="n">
        <f aca="false">LN(C99)</f>
        <v>8.51719319141624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n">
        <v>5000</v>
      </c>
      <c r="D100" s="4" t="n">
        <v>8</v>
      </c>
      <c r="E100" s="4" t="n">
        <v>186.613</v>
      </c>
      <c r="F100" s="4" t="n">
        <v>8.145</v>
      </c>
      <c r="G100" s="4" t="n">
        <f aca="false">LN(C100)</f>
        <v>8.51719319141624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n">
        <v>5000</v>
      </c>
      <c r="D101" s="4" t="n">
        <v>8</v>
      </c>
      <c r="E101" s="4" t="n">
        <v>186.613</v>
      </c>
      <c r="F101" s="4" t="n">
        <v>8.098</v>
      </c>
      <c r="G101" s="4" t="n">
        <f aca="false">LN(C101)</f>
        <v>8.51719319141624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n">
        <v>5000</v>
      </c>
      <c r="D102" s="4" t="n">
        <v>8</v>
      </c>
      <c r="E102" s="4" t="n">
        <v>186.613</v>
      </c>
      <c r="F102" s="4" t="n">
        <v>8.056</v>
      </c>
      <c r="G102" s="4" t="n">
        <f aca="false">LN(C102)</f>
        <v>8.51719319141624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n">
        <v>5000</v>
      </c>
      <c r="D103" s="4" t="n">
        <v>8</v>
      </c>
      <c r="E103" s="4" t="n">
        <v>189.655</v>
      </c>
      <c r="F103" s="4" t="n">
        <v>7.894</v>
      </c>
      <c r="G103" s="4" t="n">
        <f aca="false">LN(C103)</f>
        <v>8.51719319141624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n">
        <v>5000</v>
      </c>
      <c r="D104" s="4" t="n">
        <v>8</v>
      </c>
      <c r="E104" s="4" t="n">
        <v>191.937</v>
      </c>
      <c r="F104" s="4" t="n">
        <v>8.072</v>
      </c>
      <c r="G104" s="4" t="n">
        <f aca="false">LN(C104)</f>
        <v>8.51719319141624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n">
        <v>5000</v>
      </c>
      <c r="D105" s="4" t="n">
        <v>8</v>
      </c>
      <c r="E105" s="4" t="n">
        <v>190.162</v>
      </c>
      <c r="F105" s="4" t="n">
        <v>8.218</v>
      </c>
      <c r="G105" s="4" t="n">
        <f aca="false">LN(C105)</f>
        <v>8.51719319141624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n">
        <v>5000</v>
      </c>
      <c r="D106" s="4" t="n">
        <v>8</v>
      </c>
      <c r="E106" s="4" t="n">
        <v>209.432</v>
      </c>
      <c r="F106" s="4" t="n">
        <v>8.025</v>
      </c>
      <c r="G106" s="4" t="n">
        <f aca="false">LN(C106)</f>
        <v>8.51719319141624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n">
        <v>5000</v>
      </c>
      <c r="D107" s="4" t="n">
        <v>8</v>
      </c>
      <c r="E107" s="4" t="n">
        <v>214.757</v>
      </c>
      <c r="F107" s="4" t="n">
        <v>7.988</v>
      </c>
      <c r="G107" s="4" t="n">
        <f aca="false">LN(C107)</f>
        <v>8.51719319141624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n">
        <v>5000</v>
      </c>
      <c r="D108" s="4" t="n">
        <v>8</v>
      </c>
      <c r="E108" s="4" t="n">
        <v>209.178</v>
      </c>
      <c r="F108" s="4" t="n">
        <v>8.166</v>
      </c>
      <c r="G108" s="4" t="n">
        <f aca="false">LN(C108)</f>
        <v>8.51719319141624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n">
        <v>5000</v>
      </c>
      <c r="D109" s="4" t="n">
        <v>8</v>
      </c>
      <c r="E109" s="4" t="n">
        <v>212.982</v>
      </c>
      <c r="F109" s="4" t="n">
        <v>8.218</v>
      </c>
      <c r="G109" s="4" t="n">
        <f aca="false">LN(C109)</f>
        <v>8.51719319141624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n">
        <v>5000</v>
      </c>
      <c r="D110" s="4" t="n">
        <v>12.5</v>
      </c>
      <c r="E110" s="4" t="n">
        <v>29.457</v>
      </c>
      <c r="F110" s="4" t="n">
        <v>5.962</v>
      </c>
      <c r="G110" s="4" t="n">
        <f aca="false">LN(C110)</f>
        <v>8.51719319141624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n">
        <v>5000</v>
      </c>
      <c r="D111" s="4" t="n">
        <v>12.5</v>
      </c>
      <c r="E111" s="4" t="n">
        <v>29.457</v>
      </c>
      <c r="F111" s="4" t="n">
        <v>6.308</v>
      </c>
      <c r="G111" s="4" t="n">
        <f aca="false">LN(C111)</f>
        <v>8.51719319141624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n">
        <v>5000</v>
      </c>
      <c r="D112" s="4" t="n">
        <v>12.5</v>
      </c>
      <c r="E112" s="4" t="n">
        <v>29.457</v>
      </c>
      <c r="F112" s="4" t="n">
        <v>6.337</v>
      </c>
      <c r="G112" s="4" t="n">
        <f aca="false">LN(C112)</f>
        <v>8.51719319141624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n">
        <v>5000</v>
      </c>
      <c r="D113" s="4" t="n">
        <v>12.5</v>
      </c>
      <c r="E113" s="4" t="n">
        <v>29.201</v>
      </c>
      <c r="F113" s="4" t="n">
        <v>6.375</v>
      </c>
      <c r="G113" s="4" t="n">
        <f aca="false">LN(C113)</f>
        <v>8.51719319141624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n">
        <v>5000</v>
      </c>
      <c r="D114" s="4" t="n">
        <v>12.5</v>
      </c>
      <c r="E114" s="4" t="n">
        <v>33.811</v>
      </c>
      <c r="F114" s="4" t="n">
        <v>6.37</v>
      </c>
      <c r="G114" s="4" t="n">
        <f aca="false">LN(C114)</f>
        <v>8.51719319141624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n">
        <v>5000</v>
      </c>
      <c r="D115" s="4" t="n">
        <v>12.5</v>
      </c>
      <c r="E115" s="4" t="n">
        <v>33.043</v>
      </c>
      <c r="F115" s="4" t="n">
        <v>6.505</v>
      </c>
      <c r="G115" s="4" t="n">
        <f aca="false">LN(C115)</f>
        <v>8.51719319141624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n">
        <v>5000</v>
      </c>
      <c r="D116" s="4" t="n">
        <v>12.5</v>
      </c>
      <c r="E116" s="4" t="n">
        <v>28.689</v>
      </c>
      <c r="F116" s="4" t="n">
        <v>6.572</v>
      </c>
      <c r="G116" s="4" t="n">
        <f aca="false">LN(C116)</f>
        <v>8.51719319141624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n">
        <v>5000</v>
      </c>
      <c r="D117" s="4" t="n">
        <v>12.5</v>
      </c>
      <c r="E117" s="4" t="n">
        <v>33.299</v>
      </c>
      <c r="F117" s="4" t="n">
        <v>6.639</v>
      </c>
      <c r="G117" s="4" t="n">
        <f aca="false">LN(C117)</f>
        <v>8.51719319141624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n">
        <v>5000</v>
      </c>
      <c r="D118" s="4" t="n">
        <v>12.5</v>
      </c>
      <c r="E118" s="4" t="n">
        <v>33.299</v>
      </c>
      <c r="F118" s="4" t="n">
        <v>6.716</v>
      </c>
      <c r="G118" s="4" t="n">
        <f aca="false">LN(C118)</f>
        <v>8.51719319141624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n">
        <v>5000</v>
      </c>
      <c r="D119" s="4" t="n">
        <v>12.5</v>
      </c>
      <c r="E119" s="4" t="n">
        <v>33.299</v>
      </c>
      <c r="F119" s="4" t="n">
        <v>6.76</v>
      </c>
      <c r="G119" s="4" t="n">
        <f aca="false">LN(C119)</f>
        <v>8.51719319141624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n">
        <v>5000</v>
      </c>
      <c r="D120" s="4" t="n">
        <v>12.5</v>
      </c>
      <c r="E120" s="4" t="n">
        <v>29.457</v>
      </c>
      <c r="F120" s="4" t="n">
        <v>6.774</v>
      </c>
      <c r="G120" s="4" t="n">
        <f aca="false">LN(C120)</f>
        <v>8.51719319141624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n">
        <v>5000</v>
      </c>
      <c r="D121" s="4" t="n">
        <v>12.5</v>
      </c>
      <c r="E121" s="4" t="n">
        <v>49.949</v>
      </c>
      <c r="F121" s="4" t="n">
        <v>6.481</v>
      </c>
      <c r="G121" s="4" t="n">
        <f aca="false">LN(C121)</f>
        <v>8.51719319141624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n">
        <v>5000</v>
      </c>
      <c r="D122" s="4" t="n">
        <v>12.5</v>
      </c>
      <c r="E122" s="4" t="n">
        <v>49.949</v>
      </c>
      <c r="F122" s="4" t="n">
        <v>6.534</v>
      </c>
      <c r="G122" s="4" t="n">
        <f aca="false">LN(C122)</f>
        <v>8.51719319141624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n">
        <v>5000</v>
      </c>
      <c r="D123" s="4" t="n">
        <v>12.5</v>
      </c>
      <c r="E123" s="4" t="n">
        <v>49.693</v>
      </c>
      <c r="F123" s="4" t="n">
        <v>6.606</v>
      </c>
      <c r="G123" s="4" t="n">
        <f aca="false">LN(C123)</f>
        <v>8.51719319141624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n">
        <v>5000</v>
      </c>
      <c r="D124" s="4" t="n">
        <v>12.5</v>
      </c>
      <c r="E124" s="4" t="n">
        <v>49.949</v>
      </c>
      <c r="F124" s="4" t="n">
        <v>6.692</v>
      </c>
      <c r="G124" s="4" t="n">
        <f aca="false">LN(C124)</f>
        <v>8.51719319141624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n">
        <v>5000</v>
      </c>
      <c r="D125" s="4" t="n">
        <v>12.5</v>
      </c>
      <c r="E125" s="4" t="n">
        <v>49.949</v>
      </c>
      <c r="F125" s="4" t="n">
        <v>6.755</v>
      </c>
      <c r="G125" s="4" t="n">
        <f aca="false">LN(C125)</f>
        <v>8.51719319141624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n">
        <v>5000</v>
      </c>
      <c r="D126" s="4" t="n">
        <v>12.5</v>
      </c>
      <c r="E126" s="4" t="n">
        <v>55.328</v>
      </c>
      <c r="F126" s="4" t="n">
        <v>6.697</v>
      </c>
      <c r="G126" s="4" t="n">
        <f aca="false">LN(C126)</f>
        <v>8.51719319141624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n">
        <v>5000</v>
      </c>
      <c r="D127" s="4" t="n">
        <v>12.5</v>
      </c>
      <c r="E127" s="4" t="n">
        <v>55.328</v>
      </c>
      <c r="F127" s="4" t="n">
        <v>6.75</v>
      </c>
      <c r="G127" s="4" t="n">
        <f aca="false">LN(C127)</f>
        <v>8.51719319141624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n">
        <v>5000</v>
      </c>
      <c r="D128" s="4" t="n">
        <v>12.5</v>
      </c>
      <c r="E128" s="4" t="n">
        <v>54.047</v>
      </c>
      <c r="F128" s="4" t="n">
        <v>6.827</v>
      </c>
      <c r="G128" s="4" t="n">
        <f aca="false">LN(C128)</f>
        <v>8.51719319141624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n">
        <v>5000</v>
      </c>
      <c r="D129" s="4" t="n">
        <v>12.5</v>
      </c>
      <c r="E129" s="4" t="n">
        <v>55.584</v>
      </c>
      <c r="F129" s="4" t="n">
        <v>6.846</v>
      </c>
      <c r="G129" s="4" t="n">
        <f aca="false">LN(C129)</f>
        <v>8.51719319141624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n">
        <v>5000</v>
      </c>
      <c r="D130" s="4" t="n">
        <v>12.5</v>
      </c>
      <c r="E130" s="4" t="n">
        <v>55.584</v>
      </c>
      <c r="F130" s="4" t="n">
        <v>6.909</v>
      </c>
      <c r="G130" s="4" t="n">
        <f aca="false">LN(C130)</f>
        <v>8.51719319141624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n">
        <v>5000</v>
      </c>
      <c r="D131" s="4" t="n">
        <v>12.5</v>
      </c>
      <c r="E131" s="4" t="n">
        <v>55.072</v>
      </c>
      <c r="F131" s="4" t="n">
        <v>7.01</v>
      </c>
      <c r="G131" s="4" t="n">
        <f aca="false">LN(C131)</f>
        <v>8.51719319141624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n">
        <v>5000</v>
      </c>
      <c r="D132" s="4" t="n">
        <v>12.5</v>
      </c>
      <c r="E132" s="4" t="n">
        <v>69.416</v>
      </c>
      <c r="F132" s="4" t="n">
        <v>6.774</v>
      </c>
      <c r="G132" s="4" t="n">
        <f aca="false">LN(C132)</f>
        <v>8.51719319141624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n">
        <v>5000</v>
      </c>
      <c r="D133" s="4" t="n">
        <v>12.5</v>
      </c>
      <c r="E133" s="4" t="n">
        <v>69.416</v>
      </c>
      <c r="F133" s="4" t="n">
        <v>6.817</v>
      </c>
      <c r="G133" s="4" t="n">
        <f aca="false">LN(C133)</f>
        <v>8.51719319141624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n">
        <v>5000</v>
      </c>
      <c r="D134" s="4" t="n">
        <v>12.5</v>
      </c>
      <c r="E134" s="4" t="n">
        <v>69.672</v>
      </c>
      <c r="F134" s="4" t="n">
        <v>6.942</v>
      </c>
      <c r="G134" s="4" t="n">
        <f aca="false">LN(C134)</f>
        <v>8.51719319141624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n">
        <v>5000</v>
      </c>
      <c r="D135" s="4" t="n">
        <v>12.5</v>
      </c>
      <c r="E135" s="4" t="n">
        <v>69.672</v>
      </c>
      <c r="F135" s="4" t="n">
        <v>6.981</v>
      </c>
      <c r="G135" s="4" t="n">
        <f aca="false">LN(C135)</f>
        <v>8.51719319141624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n">
        <v>5000</v>
      </c>
      <c r="D136" s="4" t="n">
        <v>12.5</v>
      </c>
      <c r="E136" s="4" t="n">
        <v>77.613</v>
      </c>
      <c r="F136" s="4" t="n">
        <v>6.976</v>
      </c>
      <c r="G136" s="4" t="n">
        <f aca="false">LN(C136)</f>
        <v>8.51719319141624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n">
        <v>5000</v>
      </c>
      <c r="D137" s="4" t="n">
        <v>12.5</v>
      </c>
      <c r="E137" s="4" t="n">
        <v>76.588</v>
      </c>
      <c r="F137" s="4" t="n">
        <v>7.043</v>
      </c>
      <c r="G137" s="4" t="n">
        <f aca="false">LN(C137)</f>
        <v>8.51719319141624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n">
        <v>5000</v>
      </c>
      <c r="D138" s="4" t="n">
        <v>12.5</v>
      </c>
      <c r="E138" s="4" t="n">
        <v>78.637</v>
      </c>
      <c r="F138" s="4" t="n">
        <v>7.159</v>
      </c>
      <c r="G138" s="4" t="n">
        <f aca="false">LN(C138)</f>
        <v>8.51719319141624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n">
        <v>5000</v>
      </c>
      <c r="D139" s="4" t="n">
        <v>12.5</v>
      </c>
      <c r="E139" s="4" t="n">
        <v>77.1</v>
      </c>
      <c r="F139" s="4" t="n">
        <v>7.231</v>
      </c>
      <c r="G139" s="4" t="n">
        <f aca="false">LN(C139)</f>
        <v>8.51719319141624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n">
        <v>5000</v>
      </c>
      <c r="D140" s="4" t="n">
        <v>12.5</v>
      </c>
      <c r="E140" s="4" t="n">
        <v>77.1</v>
      </c>
      <c r="F140" s="4" t="n">
        <v>7.26</v>
      </c>
      <c r="G140" s="4" t="n">
        <f aca="false">LN(C140)</f>
        <v>8.51719319141624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n">
        <v>5000</v>
      </c>
      <c r="D141" s="4" t="n">
        <v>12.5</v>
      </c>
      <c r="E141" s="4" t="n">
        <v>77.1</v>
      </c>
      <c r="F141" s="4" t="n">
        <v>7.303</v>
      </c>
      <c r="G141" s="4" t="n">
        <f aca="false">LN(C141)</f>
        <v>8.51719319141624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n">
        <v>5000</v>
      </c>
      <c r="D142" s="4" t="n">
        <v>12.5</v>
      </c>
      <c r="E142" s="4" t="n">
        <v>77.1</v>
      </c>
      <c r="F142" s="4" t="n">
        <v>7.375</v>
      </c>
      <c r="G142" s="4" t="n">
        <f aca="false">LN(C142)</f>
        <v>8.51719319141624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n">
        <v>5000</v>
      </c>
      <c r="D143" s="4" t="n">
        <v>12.5</v>
      </c>
      <c r="E143" s="4" t="n">
        <v>89.652</v>
      </c>
      <c r="F143" s="4" t="n">
        <v>7.058</v>
      </c>
      <c r="G143" s="4" t="n">
        <f aca="false">LN(C143)</f>
        <v>8.51719319141624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n">
        <v>5000</v>
      </c>
      <c r="D144" s="4" t="n">
        <v>12.5</v>
      </c>
      <c r="E144" s="4" t="n">
        <v>89.908</v>
      </c>
      <c r="F144" s="4" t="n">
        <v>7.111</v>
      </c>
      <c r="G144" s="4" t="n">
        <f aca="false">LN(C144)</f>
        <v>8.51719319141624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n">
        <v>5000</v>
      </c>
      <c r="D145" s="4" t="n">
        <v>12.5</v>
      </c>
      <c r="E145" s="4" t="n">
        <v>89.908</v>
      </c>
      <c r="F145" s="4" t="n">
        <v>7.159</v>
      </c>
      <c r="G145" s="4" t="n">
        <f aca="false">LN(C145)</f>
        <v>8.51719319141624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n">
        <v>5000</v>
      </c>
      <c r="D146" s="4" t="n">
        <v>12.5</v>
      </c>
      <c r="E146" s="4" t="n">
        <v>89.908</v>
      </c>
      <c r="F146" s="4" t="n">
        <v>7.202</v>
      </c>
      <c r="G146" s="4" t="n">
        <f aca="false">LN(C146)</f>
        <v>8.51719319141624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n">
        <v>5000</v>
      </c>
      <c r="D147" s="4" t="n">
        <v>12.5</v>
      </c>
      <c r="E147" s="4" t="n">
        <v>89.395</v>
      </c>
      <c r="F147" s="4" t="n">
        <v>7.288</v>
      </c>
      <c r="G147" s="4" t="n">
        <f aca="false">LN(C147)</f>
        <v>8.51719319141624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n">
        <v>5000</v>
      </c>
      <c r="D148" s="4" t="n">
        <v>12.5</v>
      </c>
      <c r="E148" s="4" t="n">
        <v>89.395</v>
      </c>
      <c r="F148" s="4" t="n">
        <v>7.351</v>
      </c>
      <c r="G148" s="4" t="n">
        <f aca="false">LN(C148)</f>
        <v>8.51719319141624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n">
        <v>5000</v>
      </c>
      <c r="D149" s="4" t="n">
        <v>12.5</v>
      </c>
      <c r="E149" s="4" t="n">
        <v>99.898</v>
      </c>
      <c r="F149" s="4" t="n">
        <v>7.322</v>
      </c>
      <c r="G149" s="4" t="n">
        <f aca="false">LN(C149)</f>
        <v>8.51719319141624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n">
        <v>5000</v>
      </c>
      <c r="D150" s="4" t="n">
        <v>12.5</v>
      </c>
      <c r="E150" s="4" t="n">
        <v>99.898</v>
      </c>
      <c r="F150" s="4" t="n">
        <v>7.389</v>
      </c>
      <c r="G150" s="4" t="n">
        <f aca="false">LN(C150)</f>
        <v>8.51719319141624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n">
        <v>5000</v>
      </c>
      <c r="D151" s="4" t="n">
        <v>12.5</v>
      </c>
      <c r="E151" s="4" t="n">
        <v>97.848</v>
      </c>
      <c r="F151" s="4" t="n">
        <v>7.447</v>
      </c>
      <c r="G151" s="4" t="n">
        <f aca="false">LN(C151)</f>
        <v>8.51719319141624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n">
        <v>5000</v>
      </c>
      <c r="D152" s="4" t="n">
        <v>12.5</v>
      </c>
      <c r="E152" s="4" t="n">
        <v>101.434</v>
      </c>
      <c r="F152" s="4" t="n">
        <v>7.471</v>
      </c>
      <c r="G152" s="4" t="n">
        <f aca="false">LN(C152)</f>
        <v>8.51719319141624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n">
        <v>5000</v>
      </c>
      <c r="D153" s="4" t="n">
        <v>12.5</v>
      </c>
      <c r="E153" s="4" t="n">
        <v>99.385</v>
      </c>
      <c r="F153" s="4" t="n">
        <v>7.548</v>
      </c>
      <c r="G153" s="4" t="n">
        <f aca="false">LN(C153)</f>
        <v>8.51719319141624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n">
        <v>5000</v>
      </c>
      <c r="D154" s="4" t="n">
        <v>12.5</v>
      </c>
      <c r="E154" s="4" t="n">
        <v>109.631</v>
      </c>
      <c r="F154" s="4" t="n">
        <v>7.462</v>
      </c>
      <c r="G154" s="4" t="n">
        <f aca="false">LN(C154)</f>
        <v>8.51719319141624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n">
        <v>5000</v>
      </c>
      <c r="D155" s="4" t="n">
        <v>12.5</v>
      </c>
      <c r="E155" s="4" t="n">
        <v>109.375</v>
      </c>
      <c r="F155" s="4" t="n">
        <v>7.51</v>
      </c>
      <c r="G155" s="4" t="n">
        <f aca="false">LN(C155)</f>
        <v>8.51719319141624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n">
        <v>5000</v>
      </c>
      <c r="D156" s="4" t="n">
        <v>12.5</v>
      </c>
      <c r="E156" s="4" t="n">
        <v>109.119</v>
      </c>
      <c r="F156" s="4" t="n">
        <v>7.582</v>
      </c>
      <c r="G156" s="4" t="n">
        <f aca="false">LN(C156)</f>
        <v>8.51719319141624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n">
        <v>5000</v>
      </c>
      <c r="D157" s="4" t="n">
        <v>12.5</v>
      </c>
      <c r="E157" s="4" t="n">
        <v>108.607</v>
      </c>
      <c r="F157" s="4" t="n">
        <v>7.644</v>
      </c>
      <c r="G157" s="4" t="n">
        <f aca="false">LN(C157)</f>
        <v>8.51719319141624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n">
        <v>5000</v>
      </c>
      <c r="D158" s="4" t="n">
        <v>12.5</v>
      </c>
      <c r="E158" s="4" t="n">
        <v>119.877</v>
      </c>
      <c r="F158" s="4" t="n">
        <v>7.793</v>
      </c>
      <c r="G158" s="4" t="n">
        <f aca="false">LN(C158)</f>
        <v>8.51719319141624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n">
        <v>5000</v>
      </c>
      <c r="D159" s="4" t="n">
        <v>12.5</v>
      </c>
      <c r="E159" s="4" t="n">
        <v>122.951</v>
      </c>
      <c r="F159" s="4" t="n">
        <v>7.798</v>
      </c>
      <c r="G159" s="4" t="n">
        <f aca="false">LN(C159)</f>
        <v>8.51719319141624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n">
        <v>5000</v>
      </c>
      <c r="D160" s="4" t="n">
        <v>12.5</v>
      </c>
      <c r="E160" s="4" t="n">
        <v>121.414</v>
      </c>
      <c r="F160" s="4" t="n">
        <v>7.875</v>
      </c>
      <c r="G160" s="4" t="n">
        <f aca="false">LN(C160)</f>
        <v>8.51719319141624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n">
        <v>5000</v>
      </c>
      <c r="D161" s="4" t="n">
        <v>12.5</v>
      </c>
      <c r="E161" s="4" t="n">
        <v>121.414</v>
      </c>
      <c r="F161" s="4" t="n">
        <v>7.913</v>
      </c>
      <c r="G161" s="4" t="n">
        <f aca="false">LN(C161)</f>
        <v>8.51719319141624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n">
        <v>5000</v>
      </c>
      <c r="D162" s="4" t="n">
        <v>12.5</v>
      </c>
      <c r="E162" s="4" t="n">
        <v>121.414</v>
      </c>
      <c r="F162" s="4" t="n">
        <v>7.957</v>
      </c>
      <c r="G162" s="4" t="n">
        <f aca="false">LN(C162)</f>
        <v>8.51719319141624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n">
        <v>5000</v>
      </c>
      <c r="D163" s="4" t="n">
        <v>12.5</v>
      </c>
      <c r="E163" s="4" t="n">
        <v>123.719</v>
      </c>
      <c r="F163" s="4" t="n">
        <v>8.014</v>
      </c>
      <c r="G163" s="4" t="n">
        <f aca="false">LN(C163)</f>
        <v>8.51719319141624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n">
        <v>5000</v>
      </c>
      <c r="D164" s="4" t="n">
        <v>12.5</v>
      </c>
      <c r="E164" s="4" t="n">
        <v>129.867</v>
      </c>
      <c r="F164" s="4" t="n">
        <v>7.986</v>
      </c>
      <c r="G164" s="4" t="n">
        <f aca="false">LN(C164)</f>
        <v>8.51719319141624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n">
        <v>5000</v>
      </c>
      <c r="D165" s="4" t="n">
        <v>12.5</v>
      </c>
      <c r="E165" s="4" t="n">
        <v>130.123</v>
      </c>
      <c r="F165" s="4" t="n">
        <v>7.928</v>
      </c>
      <c r="G165" s="4" t="n">
        <f aca="false">LN(C165)</f>
        <v>8.51719319141624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n">
        <v>5000</v>
      </c>
      <c r="D166" s="4" t="n">
        <v>12.5</v>
      </c>
      <c r="E166" s="4" t="n">
        <v>130.891</v>
      </c>
      <c r="F166" s="4" t="n">
        <v>7.841</v>
      </c>
      <c r="G166" s="4" t="n">
        <f aca="false">LN(C166)</f>
        <v>8.51719319141624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n">
        <v>5000</v>
      </c>
      <c r="D167" s="4" t="n">
        <v>12.5</v>
      </c>
      <c r="E167" s="4" t="n">
        <v>130.123</v>
      </c>
      <c r="F167" s="4" t="n">
        <v>7.803</v>
      </c>
      <c r="G167" s="4" t="n">
        <f aca="false">LN(C167)</f>
        <v>8.51719319141624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n">
        <v>5000</v>
      </c>
      <c r="D168" s="4" t="n">
        <v>12.5</v>
      </c>
      <c r="E168" s="4" t="n">
        <v>129.611</v>
      </c>
      <c r="F168" s="4" t="n">
        <v>7.764</v>
      </c>
      <c r="G168" s="4" t="n">
        <f aca="false">LN(C168)</f>
        <v>8.51719319141624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n">
        <v>5000</v>
      </c>
      <c r="D169" s="4" t="n">
        <v>12.5</v>
      </c>
      <c r="E169" s="4" t="n">
        <v>143.955</v>
      </c>
      <c r="F169" s="4" t="n">
        <v>7.913</v>
      </c>
      <c r="G169" s="4" t="n">
        <f aca="false">LN(C169)</f>
        <v>8.51719319141624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n">
        <v>5000</v>
      </c>
      <c r="D170" s="4" t="n">
        <v>12.5</v>
      </c>
      <c r="E170" s="4" t="n">
        <v>143.955</v>
      </c>
      <c r="F170" s="4" t="n">
        <v>7.971</v>
      </c>
      <c r="G170" s="4" t="n">
        <f aca="false">LN(C170)</f>
        <v>8.51719319141624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n">
        <v>5000</v>
      </c>
      <c r="D171" s="4" t="n">
        <v>12.5</v>
      </c>
      <c r="E171" s="4" t="n">
        <v>143.955</v>
      </c>
      <c r="F171" s="4" t="n">
        <v>8.019</v>
      </c>
      <c r="G171" s="4" t="n">
        <f aca="false">LN(C171)</f>
        <v>8.51719319141624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n">
        <v>5000</v>
      </c>
      <c r="D172" s="4" t="n">
        <v>12.5</v>
      </c>
      <c r="E172" s="4" t="n">
        <v>141.65</v>
      </c>
      <c r="F172" s="4" t="n">
        <v>7.952</v>
      </c>
      <c r="G172" s="4" t="n">
        <f aca="false">LN(C172)</f>
        <v>8.51719319141624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n">
        <v>5000</v>
      </c>
      <c r="D173" s="4" t="n">
        <v>12.5</v>
      </c>
      <c r="E173" s="4" t="n">
        <v>143.955</v>
      </c>
      <c r="F173" s="4" t="n">
        <v>8.111</v>
      </c>
      <c r="G173" s="4" t="n">
        <f aca="false">LN(C173)</f>
        <v>8.51719319141624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n">
        <v>5000</v>
      </c>
      <c r="D174" s="4" t="n">
        <v>12.5</v>
      </c>
      <c r="E174" s="4" t="n">
        <v>144.211</v>
      </c>
      <c r="F174" s="4" t="n">
        <v>7.769</v>
      </c>
      <c r="G174" s="4" t="n">
        <f aca="false">LN(C174)</f>
        <v>8.51719319141624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n">
        <v>5000</v>
      </c>
      <c r="D175" s="4" t="n">
        <v>12.5</v>
      </c>
      <c r="E175" s="4" t="n">
        <v>146.773</v>
      </c>
      <c r="F175" s="4" t="n">
        <v>8.236</v>
      </c>
      <c r="G175" s="4" t="n">
        <f aca="false">LN(C175)</f>
        <v>8.51719319141624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n">
        <v>5000</v>
      </c>
      <c r="D176" s="4" t="n">
        <v>12.5</v>
      </c>
      <c r="E176" s="4" t="n">
        <v>149.846</v>
      </c>
      <c r="F176" s="4" t="n">
        <v>8.154</v>
      </c>
      <c r="G176" s="4" t="n">
        <f aca="false">LN(C176)</f>
        <v>8.51719319141624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n">
        <v>5000</v>
      </c>
      <c r="D177" s="4" t="n">
        <v>12.5</v>
      </c>
      <c r="E177" s="4" t="n">
        <v>149.59</v>
      </c>
      <c r="F177" s="4" t="n">
        <v>8.062</v>
      </c>
      <c r="G177" s="4" t="n">
        <f aca="false">LN(C177)</f>
        <v>8.51719319141624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n">
        <v>5000</v>
      </c>
      <c r="D178" s="4" t="n">
        <v>12.5</v>
      </c>
      <c r="E178" s="4" t="n">
        <v>149.334</v>
      </c>
      <c r="F178" s="4" t="n">
        <v>8.005</v>
      </c>
      <c r="G178" s="4" t="n">
        <f aca="false">LN(C178)</f>
        <v>8.51719319141624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n">
        <v>5000</v>
      </c>
      <c r="D179" s="4" t="n">
        <v>12.5</v>
      </c>
      <c r="E179" s="4" t="n">
        <v>150.102</v>
      </c>
      <c r="F179" s="4" t="n">
        <v>7.918</v>
      </c>
      <c r="G179" s="4" t="n">
        <f aca="false">LN(C179)</f>
        <v>8.51719319141624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n">
        <v>5000</v>
      </c>
      <c r="D180" s="4" t="n">
        <v>12.5</v>
      </c>
      <c r="E180" s="4" t="n">
        <v>150.102</v>
      </c>
      <c r="F180" s="4" t="n">
        <v>7.865</v>
      </c>
      <c r="G180" s="4" t="n">
        <f aca="false">LN(C180)</f>
        <v>8.51719319141624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n">
        <v>5000</v>
      </c>
      <c r="D181" s="4" t="n">
        <v>12.5</v>
      </c>
      <c r="E181" s="4" t="n">
        <v>150.102</v>
      </c>
      <c r="F181" s="4" t="n">
        <v>7.808</v>
      </c>
      <c r="G181" s="4" t="n">
        <f aca="false">LN(C181)</f>
        <v>8.51719319141624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n">
        <v>5000</v>
      </c>
      <c r="D182" s="4" t="n">
        <v>12.5</v>
      </c>
      <c r="E182" s="4" t="n">
        <v>169.57</v>
      </c>
      <c r="F182" s="4" t="n">
        <v>7.822</v>
      </c>
      <c r="G182" s="4" t="n">
        <f aca="false">LN(C182)</f>
        <v>8.51719319141624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n">
        <v>5000</v>
      </c>
      <c r="D183" s="4" t="n">
        <v>12.5</v>
      </c>
      <c r="E183" s="4" t="n">
        <v>169.314</v>
      </c>
      <c r="F183" s="4" t="n">
        <v>7.899</v>
      </c>
      <c r="G183" s="4" t="n">
        <f aca="false">LN(C183)</f>
        <v>8.51719319141624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n">
        <v>5000</v>
      </c>
      <c r="D184" s="4" t="n">
        <v>12.5</v>
      </c>
      <c r="E184" s="4" t="n">
        <v>169.314</v>
      </c>
      <c r="F184" s="4" t="n">
        <v>7.942</v>
      </c>
      <c r="G184" s="4" t="n">
        <f aca="false">LN(C184)</f>
        <v>8.51719319141624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n">
        <v>5000</v>
      </c>
      <c r="D185" s="4" t="n">
        <v>12.5</v>
      </c>
      <c r="E185" s="4" t="n">
        <v>169.314</v>
      </c>
      <c r="F185" s="4" t="n">
        <v>8.014</v>
      </c>
      <c r="G185" s="4" t="n">
        <f aca="false">LN(C185)</f>
        <v>8.51719319141624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n">
        <v>5000</v>
      </c>
      <c r="D186" s="4" t="n">
        <v>12.5</v>
      </c>
      <c r="E186" s="4" t="n">
        <v>166.24</v>
      </c>
      <c r="F186" s="4" t="n">
        <v>8.101</v>
      </c>
      <c r="G186" s="4" t="n">
        <f aca="false">LN(C186)</f>
        <v>8.51719319141624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n">
        <v>5000</v>
      </c>
      <c r="D187" s="4" t="n">
        <v>12.5</v>
      </c>
      <c r="E187" s="4" t="n">
        <v>164.959</v>
      </c>
      <c r="F187" s="4" t="n">
        <v>8.183</v>
      </c>
      <c r="G187" s="4" t="n">
        <f aca="false">LN(C187)</f>
        <v>8.51719319141624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n">
        <v>5000</v>
      </c>
      <c r="D188" s="4" t="n">
        <v>12.5</v>
      </c>
      <c r="E188" s="4" t="n">
        <v>169.826</v>
      </c>
      <c r="F188" s="4" t="n">
        <v>8.178</v>
      </c>
      <c r="G188" s="4" t="n">
        <f aca="false">LN(C188)</f>
        <v>8.51719319141624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n">
        <v>5000</v>
      </c>
      <c r="D189" s="4" t="n">
        <v>12.5</v>
      </c>
      <c r="E189" s="4" t="n">
        <v>170.082</v>
      </c>
      <c r="F189" s="4" t="n">
        <v>8.135</v>
      </c>
      <c r="G189" s="4" t="n">
        <f aca="false">LN(C189)</f>
        <v>8.51719319141624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n">
        <v>5000</v>
      </c>
      <c r="D190" s="4" t="n">
        <v>12.5</v>
      </c>
      <c r="E190" s="4" t="n">
        <v>168.033</v>
      </c>
      <c r="F190" s="4" t="n">
        <v>8.149</v>
      </c>
      <c r="G190" s="4" t="n">
        <f aca="false">LN(C190)</f>
        <v>8.51719319141624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n">
        <v>5000</v>
      </c>
      <c r="D191" s="4" t="n">
        <v>12.5</v>
      </c>
      <c r="E191" s="4" t="n">
        <v>165.215</v>
      </c>
      <c r="F191" s="4" t="n">
        <v>8.337</v>
      </c>
      <c r="G191" s="4" t="n">
        <f aca="false">LN(C191)</f>
        <v>8.51719319141624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n">
        <v>5000</v>
      </c>
      <c r="D192" s="4" t="n">
        <v>12.5</v>
      </c>
      <c r="E192" s="4" t="n">
        <v>169.314</v>
      </c>
      <c r="F192" s="4" t="n">
        <v>8.322</v>
      </c>
      <c r="G192" s="4" t="n">
        <f aca="false">LN(C192)</f>
        <v>8.51719319141624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n">
        <v>5000</v>
      </c>
      <c r="D193" s="4" t="n">
        <v>12.5</v>
      </c>
      <c r="E193" s="4" t="n">
        <v>189.549</v>
      </c>
      <c r="F193" s="4" t="n">
        <v>8.149</v>
      </c>
      <c r="G193" s="4" t="n">
        <f aca="false">LN(C193)</f>
        <v>8.51719319141624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n">
        <v>5000</v>
      </c>
      <c r="D194" s="4" t="n">
        <v>12.5</v>
      </c>
      <c r="E194" s="4" t="n">
        <v>189.549</v>
      </c>
      <c r="F194" s="4" t="n">
        <v>8.188</v>
      </c>
      <c r="G194" s="4" t="n">
        <f aca="false">LN(C194)</f>
        <v>8.51719319141624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n">
        <v>5000</v>
      </c>
      <c r="D195" s="4" t="n">
        <v>12.5</v>
      </c>
      <c r="E195" s="4" t="n">
        <v>188.525</v>
      </c>
      <c r="F195" s="4" t="n">
        <v>8.245</v>
      </c>
      <c r="G195" s="4" t="n">
        <f aca="false">LN(C195)</f>
        <v>8.51719319141624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n">
        <v>5000</v>
      </c>
      <c r="D196" s="4" t="n">
        <v>12.5</v>
      </c>
      <c r="E196" s="4" t="n">
        <v>188.012</v>
      </c>
      <c r="F196" s="4" t="n">
        <v>8.303</v>
      </c>
      <c r="G196" s="4" t="n">
        <f aca="false">LN(C196)</f>
        <v>8.51719319141624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n">
        <v>5000</v>
      </c>
      <c r="D197" s="4" t="n">
        <v>12.5</v>
      </c>
      <c r="E197" s="4" t="n">
        <v>191.598</v>
      </c>
      <c r="F197" s="4" t="n">
        <v>8.317</v>
      </c>
      <c r="G197" s="4" t="n">
        <f aca="false">LN(C197)</f>
        <v>8.51719319141624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n">
        <v>5000</v>
      </c>
      <c r="D198" s="4" t="n">
        <v>12.5</v>
      </c>
      <c r="E198" s="4" t="n">
        <v>214.908</v>
      </c>
      <c r="F198" s="4" t="n">
        <v>8.394</v>
      </c>
      <c r="G198" s="4" t="n">
        <f aca="false">LN(C198)</f>
        <v>8.51719319141624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n">
        <v>5000</v>
      </c>
      <c r="D199" s="4" t="n">
        <v>17</v>
      </c>
      <c r="E199" s="4" t="n">
        <v>28.885</v>
      </c>
      <c r="F199" s="4" t="n">
        <v>6.151</v>
      </c>
      <c r="G199" s="4" t="n">
        <f aca="false">LN(C199)</f>
        <v>8.51719319141624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n">
        <v>5000</v>
      </c>
      <c r="D200" s="4" t="n">
        <v>17</v>
      </c>
      <c r="E200" s="4" t="n">
        <v>32.209</v>
      </c>
      <c r="F200" s="4" t="n">
        <v>6.203</v>
      </c>
      <c r="G200" s="4" t="n">
        <f aca="false">LN(C200)</f>
        <v>8.51719319141624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n">
        <v>5000</v>
      </c>
      <c r="D201" s="4" t="n">
        <v>17</v>
      </c>
      <c r="E201" s="4" t="n">
        <v>28.63</v>
      </c>
      <c r="F201" s="4" t="n">
        <v>6.306</v>
      </c>
      <c r="G201" s="4" t="n">
        <f aca="false">LN(C201)</f>
        <v>8.51719319141624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n">
        <v>5000</v>
      </c>
      <c r="D202" s="4" t="n">
        <v>17</v>
      </c>
      <c r="E202" s="4" t="n">
        <v>33.231</v>
      </c>
      <c r="F202" s="4" t="n">
        <v>6.348</v>
      </c>
      <c r="G202" s="4" t="n">
        <f aca="false">LN(C202)</f>
        <v>8.51719319141624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n">
        <v>5000</v>
      </c>
      <c r="D203" s="4" t="n">
        <v>17</v>
      </c>
      <c r="E203" s="4" t="n">
        <v>33.487</v>
      </c>
      <c r="F203" s="4" t="n">
        <v>6.492</v>
      </c>
      <c r="G203" s="4" t="n">
        <f aca="false">LN(C203)</f>
        <v>8.51719319141624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n">
        <v>5000</v>
      </c>
      <c r="D204" s="4" t="n">
        <v>17</v>
      </c>
      <c r="E204" s="4" t="n">
        <v>33.487</v>
      </c>
      <c r="F204" s="4" t="n">
        <v>6.554</v>
      </c>
      <c r="G204" s="4" t="n">
        <f aca="false">LN(C204)</f>
        <v>8.51719319141624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n">
        <v>5000</v>
      </c>
      <c r="D205" s="4" t="n">
        <v>17</v>
      </c>
      <c r="E205" s="4" t="n">
        <v>28.119</v>
      </c>
      <c r="F205" s="4" t="n">
        <v>6.544</v>
      </c>
      <c r="G205" s="4" t="n">
        <f aca="false">LN(C205)</f>
        <v>8.51719319141624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n">
        <v>5000</v>
      </c>
      <c r="D206" s="4" t="n">
        <v>17</v>
      </c>
      <c r="E206" s="4" t="n">
        <v>32.975</v>
      </c>
      <c r="F206" s="4" t="n">
        <v>6.642</v>
      </c>
      <c r="G206" s="4" t="n">
        <f aca="false">LN(C206)</f>
        <v>8.51719319141624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n">
        <v>5000</v>
      </c>
      <c r="D207" s="4" t="n">
        <v>17</v>
      </c>
      <c r="E207" s="4" t="n">
        <v>28.885</v>
      </c>
      <c r="F207" s="4" t="n">
        <v>6.657</v>
      </c>
      <c r="G207" s="4" t="n">
        <f aca="false">LN(C207)</f>
        <v>8.51719319141624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n">
        <v>5000</v>
      </c>
      <c r="D208" s="4" t="n">
        <v>17</v>
      </c>
      <c r="E208" s="4" t="n">
        <v>29.141</v>
      </c>
      <c r="F208" s="4" t="n">
        <v>6.699</v>
      </c>
      <c r="G208" s="4" t="n">
        <f aca="false">LN(C208)</f>
        <v>8.51719319141624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n">
        <v>5000</v>
      </c>
      <c r="D209" s="4" t="n">
        <v>17</v>
      </c>
      <c r="E209" s="4" t="n">
        <v>32.209</v>
      </c>
      <c r="F209" s="4" t="n">
        <v>6.704</v>
      </c>
      <c r="G209" s="4" t="n">
        <f aca="false">LN(C209)</f>
        <v>8.51719319141624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n">
        <v>5000</v>
      </c>
      <c r="D210" s="4" t="n">
        <v>17</v>
      </c>
      <c r="E210" s="4" t="n">
        <v>29.141</v>
      </c>
      <c r="F210" s="4" t="n">
        <v>6.802</v>
      </c>
      <c r="G210" s="4" t="n">
        <f aca="false">LN(C210)</f>
        <v>8.51719319141624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n">
        <v>5000</v>
      </c>
      <c r="D211" s="4" t="n">
        <v>17</v>
      </c>
      <c r="E211" s="4" t="n">
        <v>29.141</v>
      </c>
      <c r="F211" s="4" t="n">
        <v>6.843</v>
      </c>
      <c r="G211" s="4" t="n">
        <f aca="false">LN(C211)</f>
        <v>8.51719319141624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n">
        <v>5000</v>
      </c>
      <c r="D212" s="4" t="n">
        <v>17</v>
      </c>
      <c r="E212" s="4" t="n">
        <v>33.998</v>
      </c>
      <c r="F212" s="4" t="n">
        <v>6.869</v>
      </c>
      <c r="G212" s="4" t="n">
        <f aca="false">LN(C212)</f>
        <v>8.51719319141624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n">
        <v>5000</v>
      </c>
      <c r="D213" s="4" t="n">
        <v>17</v>
      </c>
      <c r="E213" s="4" t="n">
        <v>49.847</v>
      </c>
      <c r="F213" s="4" t="n">
        <v>6.43</v>
      </c>
      <c r="G213" s="4" t="n">
        <f aca="false">LN(C213)</f>
        <v>8.51719319141624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n">
        <v>5000</v>
      </c>
      <c r="D214" s="4" t="n">
        <v>17</v>
      </c>
      <c r="E214" s="4" t="n">
        <v>54.448</v>
      </c>
      <c r="F214" s="4" t="n">
        <v>6.446</v>
      </c>
      <c r="G214" s="4" t="n">
        <f aca="false">LN(C214)</f>
        <v>8.51719319141624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n">
        <v>5000</v>
      </c>
      <c r="D215" s="4" t="n">
        <v>17</v>
      </c>
      <c r="E215" s="4" t="n">
        <v>49.591</v>
      </c>
      <c r="F215" s="4" t="n">
        <v>6.673</v>
      </c>
      <c r="G215" s="4" t="n">
        <f aca="false">LN(C215)</f>
        <v>8.51719319141624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n">
        <v>5000</v>
      </c>
      <c r="D216" s="4" t="n">
        <v>17</v>
      </c>
      <c r="E216" s="4" t="n">
        <v>49.847</v>
      </c>
      <c r="F216" s="4" t="n">
        <v>6.75</v>
      </c>
      <c r="G216" s="4" t="n">
        <f aca="false">LN(C216)</f>
        <v>8.51719319141624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n">
        <v>5000</v>
      </c>
      <c r="D217" s="4" t="n">
        <v>17</v>
      </c>
      <c r="E217" s="4" t="n">
        <v>49.847</v>
      </c>
      <c r="F217" s="4" t="n">
        <v>6.781</v>
      </c>
      <c r="G217" s="4" t="n">
        <f aca="false">LN(C217)</f>
        <v>8.51719319141624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n">
        <v>5000</v>
      </c>
      <c r="D218" s="4" t="n">
        <v>17</v>
      </c>
      <c r="E218" s="4" t="n">
        <v>54.959</v>
      </c>
      <c r="F218" s="4" t="n">
        <v>6.761</v>
      </c>
      <c r="G218" s="4" t="n">
        <f aca="false">LN(C218)</f>
        <v>8.51719319141624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n">
        <v>5000</v>
      </c>
      <c r="D219" s="4" t="n">
        <v>17</v>
      </c>
      <c r="E219" s="4" t="n">
        <v>54.703</v>
      </c>
      <c r="F219" s="4" t="n">
        <v>6.797</v>
      </c>
      <c r="G219" s="4" t="n">
        <f aca="false">LN(C219)</f>
        <v>8.51719319141624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n">
        <v>5000</v>
      </c>
      <c r="D220" s="4" t="n">
        <v>17</v>
      </c>
      <c r="E220" s="4" t="n">
        <v>56.237</v>
      </c>
      <c r="F220" s="4" t="n">
        <v>6.818</v>
      </c>
      <c r="G220" s="4" t="n">
        <f aca="false">LN(C220)</f>
        <v>8.51719319141624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n">
        <v>5000</v>
      </c>
      <c r="D221" s="4" t="n">
        <v>17</v>
      </c>
      <c r="E221" s="4" t="n">
        <v>54.448</v>
      </c>
      <c r="F221" s="4" t="n">
        <v>6.849</v>
      </c>
      <c r="G221" s="4" t="n">
        <f aca="false">LN(C221)</f>
        <v>8.51719319141624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n">
        <v>5000</v>
      </c>
      <c r="D222" s="4" t="n">
        <v>17</v>
      </c>
      <c r="E222" s="4" t="n">
        <v>49.847</v>
      </c>
      <c r="F222" s="4" t="n">
        <v>6.957</v>
      </c>
      <c r="G222" s="4" t="n">
        <f aca="false">LN(C222)</f>
        <v>8.51719319141624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n">
        <v>5000</v>
      </c>
      <c r="D223" s="4" t="n">
        <v>17</v>
      </c>
      <c r="E223" s="4" t="n">
        <v>49.847</v>
      </c>
      <c r="F223" s="4" t="n">
        <v>7.091</v>
      </c>
      <c r="G223" s="4" t="n">
        <f aca="false">LN(C223)</f>
        <v>8.51719319141624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n">
        <v>5000</v>
      </c>
      <c r="D224" s="4" t="n">
        <v>17</v>
      </c>
      <c r="E224" s="4" t="n">
        <v>55.726</v>
      </c>
      <c r="F224" s="4" t="n">
        <v>7.019</v>
      </c>
      <c r="G224" s="4" t="n">
        <f aca="false">LN(C224)</f>
        <v>8.51719319141624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n">
        <v>5000</v>
      </c>
      <c r="D225" s="4" t="n">
        <v>17</v>
      </c>
      <c r="E225" s="4" t="n">
        <v>50.102</v>
      </c>
      <c r="F225" s="4" t="n">
        <v>7.411</v>
      </c>
      <c r="G225" s="4" t="n">
        <f aca="false">LN(C225)</f>
        <v>8.51719319141624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n">
        <v>5000</v>
      </c>
      <c r="D226" s="4" t="n">
        <v>17</v>
      </c>
      <c r="E226" s="4" t="n">
        <v>54.192</v>
      </c>
      <c r="F226" s="4" t="n">
        <v>7.365</v>
      </c>
      <c r="G226" s="4" t="n">
        <f aca="false">LN(C226)</f>
        <v>8.51719319141624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n">
        <v>5000</v>
      </c>
      <c r="D227" s="4" t="n">
        <v>17</v>
      </c>
      <c r="E227" s="4" t="n">
        <v>55.982</v>
      </c>
      <c r="F227" s="4" t="n">
        <v>7.267</v>
      </c>
      <c r="G227" s="4" t="n">
        <f aca="false">LN(C227)</f>
        <v>8.51719319141624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n">
        <v>5000</v>
      </c>
      <c r="D228" s="4" t="n">
        <v>17</v>
      </c>
      <c r="E228" s="4" t="n">
        <v>69.785</v>
      </c>
      <c r="F228" s="4" t="n">
        <v>6.766</v>
      </c>
      <c r="G228" s="4" t="n">
        <f aca="false">LN(C228)</f>
        <v>8.51719319141624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n">
        <v>5000</v>
      </c>
      <c r="D229" s="4" t="n">
        <v>17</v>
      </c>
      <c r="E229" s="4" t="n">
        <v>69.785</v>
      </c>
      <c r="F229" s="4" t="n">
        <v>6.957</v>
      </c>
      <c r="G229" s="4" t="n">
        <f aca="false">LN(C229)</f>
        <v>8.51719319141624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n">
        <v>5000</v>
      </c>
      <c r="D230" s="4" t="n">
        <v>17</v>
      </c>
      <c r="E230" s="4" t="n">
        <v>69.53</v>
      </c>
      <c r="F230" s="4" t="n">
        <v>6.993</v>
      </c>
      <c r="G230" s="4" t="n">
        <f aca="false">LN(C230)</f>
        <v>8.51719319141624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n">
        <v>5000</v>
      </c>
      <c r="D231" s="4" t="n">
        <v>17</v>
      </c>
      <c r="E231" s="4" t="n">
        <v>70.041</v>
      </c>
      <c r="F231" s="4" t="n">
        <v>7.127</v>
      </c>
      <c r="G231" s="4" t="n">
        <f aca="false">LN(C231)</f>
        <v>8.51719319141624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n">
        <v>5000</v>
      </c>
      <c r="D232" s="4" t="n">
        <v>17</v>
      </c>
      <c r="E232" s="4" t="n">
        <v>69.53</v>
      </c>
      <c r="F232" s="4" t="n">
        <v>7.179</v>
      </c>
      <c r="G232" s="4" t="n">
        <f aca="false">LN(C232)</f>
        <v>8.51719319141624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n">
        <v>5000</v>
      </c>
      <c r="D233" s="4" t="n">
        <v>17</v>
      </c>
      <c r="E233" s="4" t="n">
        <v>69.785</v>
      </c>
      <c r="F233" s="4" t="n">
        <v>7.427</v>
      </c>
      <c r="G233" s="4" t="n">
        <f aca="false">LN(C233)</f>
        <v>8.51719319141624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n">
        <v>5000</v>
      </c>
      <c r="D234" s="4" t="n">
        <v>17</v>
      </c>
      <c r="E234" s="4" t="n">
        <v>69.53</v>
      </c>
      <c r="F234" s="4" t="n">
        <v>7.561</v>
      </c>
      <c r="G234" s="4" t="n">
        <f aca="false">LN(C234)</f>
        <v>8.51719319141624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n">
        <v>5000</v>
      </c>
      <c r="D235" s="4" t="n">
        <v>17</v>
      </c>
      <c r="E235" s="4" t="n">
        <v>76.431</v>
      </c>
      <c r="F235" s="4" t="n">
        <v>7.582</v>
      </c>
      <c r="G235" s="4" t="n">
        <f aca="false">LN(C235)</f>
        <v>8.51719319141624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n">
        <v>5000</v>
      </c>
      <c r="D236" s="4" t="n">
        <v>17</v>
      </c>
      <c r="E236" s="4" t="n">
        <v>77.965</v>
      </c>
      <c r="F236" s="4" t="n">
        <v>7.468</v>
      </c>
      <c r="G236" s="4" t="n">
        <f aca="false">LN(C236)</f>
        <v>8.51719319141624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n">
        <v>5000</v>
      </c>
      <c r="D237" s="4" t="n">
        <v>17</v>
      </c>
      <c r="E237" s="4" t="n">
        <v>77.71</v>
      </c>
      <c r="F237" s="4" t="n">
        <v>7.174</v>
      </c>
      <c r="G237" s="4" t="n">
        <f aca="false">LN(C237)</f>
        <v>8.51719319141624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n">
        <v>5000</v>
      </c>
      <c r="D238" s="4" t="n">
        <v>17</v>
      </c>
      <c r="E238" s="4" t="n">
        <v>75.665</v>
      </c>
      <c r="F238" s="4" t="n">
        <v>7.164</v>
      </c>
      <c r="G238" s="4" t="n">
        <f aca="false">LN(C238)</f>
        <v>8.51719319141624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n">
        <v>5000</v>
      </c>
      <c r="D239" s="4" t="n">
        <v>17</v>
      </c>
      <c r="E239" s="4" t="n">
        <v>78.476</v>
      </c>
      <c r="F239" s="4" t="n">
        <v>7.133</v>
      </c>
      <c r="G239" s="4" t="n">
        <f aca="false">LN(C239)</f>
        <v>8.51719319141624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n">
        <v>5000</v>
      </c>
      <c r="D240" s="4" t="n">
        <v>17</v>
      </c>
      <c r="E240" s="4" t="n">
        <v>77.71</v>
      </c>
      <c r="F240" s="4" t="n">
        <v>7.06</v>
      </c>
      <c r="G240" s="4" t="n">
        <f aca="false">LN(C240)</f>
        <v>8.51719319141624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n">
        <v>5000</v>
      </c>
      <c r="D241" s="4" t="n">
        <v>17</v>
      </c>
      <c r="E241" s="4" t="n">
        <v>75.92</v>
      </c>
      <c r="F241" s="4" t="n">
        <v>7.034</v>
      </c>
      <c r="G241" s="4" t="n">
        <f aca="false">LN(C241)</f>
        <v>8.51719319141624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n">
        <v>5000</v>
      </c>
      <c r="D242" s="4" t="n">
        <v>17</v>
      </c>
      <c r="E242" s="4" t="n">
        <v>75.665</v>
      </c>
      <c r="F242" s="4" t="n">
        <v>7.065</v>
      </c>
      <c r="G242" s="4" t="n">
        <f aca="false">LN(C242)</f>
        <v>8.51719319141624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n">
        <v>5000</v>
      </c>
      <c r="D243" s="4" t="n">
        <v>17</v>
      </c>
      <c r="E243" s="4" t="n">
        <v>88.701</v>
      </c>
      <c r="F243" s="4" t="n">
        <v>7.076</v>
      </c>
      <c r="G243" s="4" t="n">
        <f aca="false">LN(C243)</f>
        <v>8.51719319141624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n">
        <v>5000</v>
      </c>
      <c r="D244" s="4" t="n">
        <v>17</v>
      </c>
      <c r="E244" s="4" t="n">
        <v>88.701</v>
      </c>
      <c r="F244" s="4" t="n">
        <v>7.205</v>
      </c>
      <c r="G244" s="4" t="n">
        <f aca="false">LN(C244)</f>
        <v>8.51719319141624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n">
        <v>5000</v>
      </c>
      <c r="D245" s="4" t="n">
        <v>17</v>
      </c>
      <c r="E245" s="4" t="n">
        <v>88.957</v>
      </c>
      <c r="F245" s="4" t="n">
        <v>7.37</v>
      </c>
      <c r="G245" s="4" t="n">
        <f aca="false">LN(C245)</f>
        <v>8.51719319141624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n">
        <v>5000</v>
      </c>
      <c r="D246" s="4" t="n">
        <v>17</v>
      </c>
      <c r="E246" s="4" t="n">
        <v>89.468</v>
      </c>
      <c r="F246" s="4" t="n">
        <v>7.422</v>
      </c>
      <c r="G246" s="4" t="n">
        <f aca="false">LN(C246)</f>
        <v>8.51719319141624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n">
        <v>5000</v>
      </c>
      <c r="D247" s="4" t="n">
        <v>17</v>
      </c>
      <c r="E247" s="4" t="n">
        <v>88.957</v>
      </c>
      <c r="F247" s="4" t="n">
        <v>7.484</v>
      </c>
      <c r="G247" s="4" t="n">
        <f aca="false">LN(C247)</f>
        <v>8.51719319141624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n">
        <v>5000</v>
      </c>
      <c r="D248" s="4" t="n">
        <v>17</v>
      </c>
      <c r="E248" s="4" t="n">
        <v>88.957</v>
      </c>
      <c r="F248" s="4" t="n">
        <v>7.53</v>
      </c>
      <c r="G248" s="4" t="n">
        <f aca="false">LN(C248)</f>
        <v>8.51719319141624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n">
        <v>5000</v>
      </c>
      <c r="D249" s="4" t="n">
        <v>17</v>
      </c>
      <c r="E249" s="4" t="n">
        <v>89.213</v>
      </c>
      <c r="F249" s="4" t="n">
        <v>7.587</v>
      </c>
      <c r="G249" s="4" t="n">
        <f aca="false">LN(C249)</f>
        <v>8.51719319141624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n">
        <v>5000</v>
      </c>
      <c r="D250" s="4" t="n">
        <v>17</v>
      </c>
      <c r="E250" s="4" t="n">
        <v>97.393</v>
      </c>
      <c r="F250" s="4" t="n">
        <v>7.246</v>
      </c>
      <c r="G250" s="4" t="n">
        <f aca="false">LN(C250)</f>
        <v>8.51719319141624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n">
        <v>5000</v>
      </c>
      <c r="D251" s="4" t="n">
        <v>17</v>
      </c>
      <c r="E251" s="4" t="n">
        <v>109.918</v>
      </c>
      <c r="F251" s="4" t="n">
        <v>7.2</v>
      </c>
      <c r="G251" s="4" t="n">
        <f aca="false">LN(C251)</f>
        <v>8.51719319141624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n">
        <v>5000</v>
      </c>
      <c r="D252" s="4" t="n">
        <v>17</v>
      </c>
      <c r="E252" s="4" t="n">
        <v>109.918</v>
      </c>
      <c r="F252" s="4" t="n">
        <v>7.375</v>
      </c>
      <c r="G252" s="4" t="n">
        <f aca="false">LN(C252)</f>
        <v>8.51719319141624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n">
        <v>5000</v>
      </c>
      <c r="D253" s="4" t="n">
        <v>17</v>
      </c>
      <c r="E253" s="4" t="n">
        <v>99.182</v>
      </c>
      <c r="F253" s="4" t="n">
        <v>7.36</v>
      </c>
      <c r="G253" s="4" t="n">
        <f aca="false">LN(C253)</f>
        <v>8.51719319141624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n">
        <v>5000</v>
      </c>
      <c r="D254" s="4" t="n">
        <v>17</v>
      </c>
      <c r="E254" s="4" t="n">
        <v>99.182</v>
      </c>
      <c r="F254" s="4" t="n">
        <v>7.401</v>
      </c>
      <c r="G254" s="4" t="n">
        <f aca="false">LN(C254)</f>
        <v>8.51719319141624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n">
        <v>5000</v>
      </c>
      <c r="D255" s="4" t="n">
        <v>17</v>
      </c>
      <c r="E255" s="4" t="n">
        <v>101.994</v>
      </c>
      <c r="F255" s="4" t="n">
        <v>7.489</v>
      </c>
      <c r="G255" s="4" t="n">
        <f aca="false">LN(C255)</f>
        <v>8.51719319141624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n">
        <v>5000</v>
      </c>
      <c r="D256" s="4" t="n">
        <v>17</v>
      </c>
      <c r="E256" s="4" t="n">
        <v>100.204</v>
      </c>
      <c r="F256" s="4" t="n">
        <v>7.52</v>
      </c>
      <c r="G256" s="4" t="n">
        <f aca="false">LN(C256)</f>
        <v>8.51719319141624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n">
        <v>5000</v>
      </c>
      <c r="D257" s="4" t="n">
        <v>17</v>
      </c>
      <c r="E257" s="4" t="n">
        <v>97.904</v>
      </c>
      <c r="F257" s="4" t="n">
        <v>7.546</v>
      </c>
      <c r="G257" s="4" t="n">
        <f aca="false">LN(C257)</f>
        <v>8.51719319141624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n">
        <v>5000</v>
      </c>
      <c r="D258" s="4" t="n">
        <v>17</v>
      </c>
      <c r="E258" s="4" t="n">
        <v>98.415</v>
      </c>
      <c r="F258" s="4" t="n">
        <v>7.742</v>
      </c>
      <c r="G258" s="4" t="n">
        <f aca="false">LN(C258)</f>
        <v>8.51719319141624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n">
        <v>5000</v>
      </c>
      <c r="D259" s="4" t="n">
        <v>17</v>
      </c>
      <c r="E259" s="4" t="n">
        <v>101.227</v>
      </c>
      <c r="F259" s="4" t="n">
        <v>7.752</v>
      </c>
      <c r="G259" s="4" t="n">
        <f aca="false">LN(C259)</f>
        <v>8.51719319141624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n">
        <v>5000</v>
      </c>
      <c r="D260" s="4" t="n">
        <v>17</v>
      </c>
      <c r="E260" s="4" t="n">
        <v>109.663</v>
      </c>
      <c r="F260" s="4" t="n">
        <v>7.995</v>
      </c>
      <c r="G260" s="4" t="n">
        <f aca="false">LN(C260)</f>
        <v>8.51719319141624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n">
        <v>5000</v>
      </c>
      <c r="D261" s="4" t="n">
        <v>17</v>
      </c>
      <c r="E261" s="4" t="n">
        <v>109.407</v>
      </c>
      <c r="F261" s="4" t="n">
        <v>7.933</v>
      </c>
      <c r="G261" s="4" t="n">
        <f aca="false">LN(C261)</f>
        <v>8.51719319141624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n">
        <v>5000</v>
      </c>
      <c r="D262" s="4" t="n">
        <v>17</v>
      </c>
      <c r="E262" s="4" t="n">
        <v>110.174</v>
      </c>
      <c r="F262" s="4" t="n">
        <v>7.752</v>
      </c>
      <c r="G262" s="4" t="n">
        <f aca="false">LN(C262)</f>
        <v>8.51719319141624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n">
        <v>5000</v>
      </c>
      <c r="D263" s="4" t="n">
        <v>17</v>
      </c>
      <c r="E263" s="4" t="n">
        <v>109.918</v>
      </c>
      <c r="F263" s="4" t="n">
        <v>7.716</v>
      </c>
      <c r="G263" s="4" t="n">
        <f aca="false">LN(C263)</f>
        <v>8.51719319141624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n">
        <v>5000</v>
      </c>
      <c r="D264" s="4" t="n">
        <v>17</v>
      </c>
      <c r="E264" s="4" t="n">
        <v>120.143</v>
      </c>
      <c r="F264" s="4" t="n">
        <v>7.587</v>
      </c>
      <c r="G264" s="4" t="n">
        <f aca="false">LN(C264)</f>
        <v>8.51719319141624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n">
        <v>5000</v>
      </c>
      <c r="D265" s="4" t="n">
        <v>17</v>
      </c>
      <c r="E265" s="4" t="n">
        <v>122.444</v>
      </c>
      <c r="F265" s="4" t="n">
        <v>7.633</v>
      </c>
      <c r="G265" s="4" t="n">
        <f aca="false">LN(C265)</f>
        <v>8.51719319141624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n">
        <v>5000</v>
      </c>
      <c r="D266" s="4" t="n">
        <v>17</v>
      </c>
      <c r="E266" s="4" t="n">
        <v>130.112</v>
      </c>
      <c r="F266" s="4" t="n">
        <v>7.69</v>
      </c>
      <c r="G266" s="4" t="n">
        <f aca="false">LN(C266)</f>
        <v>8.51719319141624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n">
        <v>5000</v>
      </c>
      <c r="D267" s="4" t="n">
        <v>17</v>
      </c>
      <c r="E267" s="4" t="n">
        <v>129.601</v>
      </c>
      <c r="F267" s="4" t="n">
        <v>7.52</v>
      </c>
      <c r="G267" s="4" t="n">
        <f aca="false">LN(C267)</f>
        <v>8.51719319141624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n">
        <v>5000</v>
      </c>
      <c r="D268" s="4" t="n">
        <v>17</v>
      </c>
      <c r="E268" s="4" t="n">
        <v>122.955</v>
      </c>
      <c r="F268" s="4" t="n">
        <v>7.747</v>
      </c>
      <c r="G268" s="4" t="n">
        <f aca="false">LN(C268)</f>
        <v>8.51719319141624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n">
        <v>5000</v>
      </c>
      <c r="D269" s="4" t="n">
        <v>17</v>
      </c>
      <c r="E269" s="4" t="n">
        <v>120.143</v>
      </c>
      <c r="F269" s="4" t="n">
        <v>7.788</v>
      </c>
      <c r="G269" s="4" t="n">
        <f aca="false">LN(C269)</f>
        <v>8.51719319141624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n">
        <v>5000</v>
      </c>
      <c r="D270" s="4" t="n">
        <v>17</v>
      </c>
      <c r="E270" s="4" t="n">
        <v>120.143</v>
      </c>
      <c r="F270" s="4" t="n">
        <v>7.83</v>
      </c>
      <c r="G270" s="4" t="n">
        <f aca="false">LN(C270)</f>
        <v>8.51719319141624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n">
        <v>5000</v>
      </c>
      <c r="D271" s="4" t="n">
        <v>17</v>
      </c>
      <c r="E271" s="4" t="n">
        <v>121.677</v>
      </c>
      <c r="F271" s="4" t="n">
        <v>7.876</v>
      </c>
      <c r="G271" s="4" t="n">
        <f aca="false">LN(C271)</f>
        <v>8.51719319141624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n">
        <v>5000</v>
      </c>
      <c r="D272" s="4" t="n">
        <v>17</v>
      </c>
      <c r="E272" s="4" t="n">
        <v>129.601</v>
      </c>
      <c r="F272" s="4" t="n">
        <v>7.912</v>
      </c>
      <c r="G272" s="4" t="n">
        <f aca="false">LN(C272)</f>
        <v>8.51719319141624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n">
        <v>5000</v>
      </c>
      <c r="D273" s="4" t="n">
        <v>17</v>
      </c>
      <c r="E273" s="4" t="n">
        <v>129.601</v>
      </c>
      <c r="F273" s="4" t="n">
        <v>7.995</v>
      </c>
      <c r="G273" s="4" t="n">
        <f aca="false">LN(C273)</f>
        <v>8.51719319141624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n">
        <v>5000</v>
      </c>
      <c r="D274" s="4" t="n">
        <v>17</v>
      </c>
      <c r="E274" s="4" t="n">
        <v>129.857</v>
      </c>
      <c r="F274" s="4" t="n">
        <v>8.124</v>
      </c>
      <c r="G274" s="4" t="n">
        <f aca="false">LN(C274)</f>
        <v>8.51719319141624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n">
        <v>5000</v>
      </c>
      <c r="D275" s="4" t="n">
        <v>17</v>
      </c>
      <c r="E275" s="4" t="n">
        <v>122.699</v>
      </c>
      <c r="F275" s="4" t="n">
        <v>8.119</v>
      </c>
      <c r="G275" s="4" t="n">
        <f aca="false">LN(C275)</f>
        <v>8.51719319141624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n">
        <v>5000</v>
      </c>
      <c r="D276" s="4" t="n">
        <v>17</v>
      </c>
      <c r="E276" s="4" t="n">
        <v>140.849</v>
      </c>
      <c r="F276" s="4" t="n">
        <v>7.608</v>
      </c>
      <c r="G276" s="4" t="n">
        <f aca="false">LN(C276)</f>
        <v>8.51719319141624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n">
        <v>5000</v>
      </c>
      <c r="D277" s="4" t="n">
        <v>17</v>
      </c>
      <c r="E277" s="4" t="n">
        <v>149.796</v>
      </c>
      <c r="F277" s="4" t="n">
        <v>7.706</v>
      </c>
      <c r="G277" s="4" t="n">
        <f aca="false">LN(C277)</f>
        <v>8.51719319141624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n">
        <v>5000</v>
      </c>
      <c r="D278" s="4" t="n">
        <v>17</v>
      </c>
      <c r="E278" s="4" t="n">
        <v>149.796</v>
      </c>
      <c r="F278" s="4" t="n">
        <v>7.778</v>
      </c>
      <c r="G278" s="4" t="n">
        <f aca="false">LN(C278)</f>
        <v>8.51719319141624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n">
        <v>5000</v>
      </c>
      <c r="D279" s="4" t="n">
        <v>17</v>
      </c>
      <c r="E279" s="4" t="n">
        <v>144.172</v>
      </c>
      <c r="F279" s="4" t="n">
        <v>7.799</v>
      </c>
      <c r="G279" s="4" t="n">
        <f aca="false">LN(C279)</f>
        <v>8.51719319141624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n">
        <v>5000</v>
      </c>
      <c r="D280" s="4" t="n">
        <v>17</v>
      </c>
      <c r="E280" s="4" t="n">
        <v>144.172</v>
      </c>
      <c r="F280" s="4" t="n">
        <v>7.861</v>
      </c>
      <c r="G280" s="4" t="n">
        <f aca="false">LN(C280)</f>
        <v>8.51719319141624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n">
        <v>5000</v>
      </c>
      <c r="D281" s="4" t="n">
        <v>17</v>
      </c>
      <c r="E281" s="4" t="n">
        <v>143.149</v>
      </c>
      <c r="F281" s="4" t="n">
        <v>7.938</v>
      </c>
      <c r="G281" s="4" t="n">
        <f aca="false">LN(C281)</f>
        <v>8.51719319141624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n">
        <v>5000</v>
      </c>
      <c r="D282" s="4" t="n">
        <v>17</v>
      </c>
      <c r="E282" s="4" t="n">
        <v>142.382</v>
      </c>
      <c r="F282" s="4" t="n">
        <v>8.005</v>
      </c>
      <c r="G282" s="4" t="n">
        <f aca="false">LN(C282)</f>
        <v>8.51719319141624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n">
        <v>5000</v>
      </c>
      <c r="D283" s="4" t="n">
        <v>17</v>
      </c>
      <c r="E283" s="4" t="n">
        <v>145.45</v>
      </c>
      <c r="F283" s="4" t="n">
        <v>8.026</v>
      </c>
      <c r="G283" s="4" t="n">
        <f aca="false">LN(C283)</f>
        <v>8.51719319141624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n">
        <v>5000</v>
      </c>
      <c r="D284" s="4" t="n">
        <v>17</v>
      </c>
      <c r="E284" s="4" t="n">
        <v>149.796</v>
      </c>
      <c r="F284" s="4" t="n">
        <v>8.052</v>
      </c>
      <c r="G284" s="4" t="n">
        <f aca="false">LN(C284)</f>
        <v>8.51719319141624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n">
        <v>5000</v>
      </c>
      <c r="D285" s="4" t="n">
        <v>17</v>
      </c>
      <c r="E285" s="4" t="n">
        <v>150.051</v>
      </c>
      <c r="F285" s="4" t="n">
        <v>8.108</v>
      </c>
      <c r="G285" s="4" t="n">
        <f aca="false">LN(C285)</f>
        <v>8.51719319141624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n">
        <v>5000</v>
      </c>
      <c r="D286" s="4" t="n">
        <v>17</v>
      </c>
      <c r="E286" s="4" t="n">
        <v>144.172</v>
      </c>
      <c r="F286" s="4" t="n">
        <v>8.103</v>
      </c>
      <c r="G286" s="4" t="n">
        <f aca="false">LN(C286)</f>
        <v>8.51719319141624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n">
        <v>5000</v>
      </c>
      <c r="D287" s="4" t="n">
        <v>17</v>
      </c>
      <c r="E287" s="4" t="n">
        <v>145.45</v>
      </c>
      <c r="F287" s="4" t="n">
        <v>8.248</v>
      </c>
      <c r="G287" s="4" t="n">
        <f aca="false">LN(C287)</f>
        <v>8.51719319141624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n">
        <v>5000</v>
      </c>
      <c r="D288" s="4" t="n">
        <v>17</v>
      </c>
      <c r="E288" s="4" t="n">
        <v>148.773</v>
      </c>
      <c r="F288" s="4" t="n">
        <v>8.212</v>
      </c>
      <c r="G288" s="4" t="n">
        <f aca="false">LN(C288)</f>
        <v>8.51719319141624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n">
        <v>5000</v>
      </c>
      <c r="D289" s="4" t="n">
        <v>17</v>
      </c>
      <c r="E289" s="4" t="n">
        <v>170.245</v>
      </c>
      <c r="F289" s="4" t="n">
        <v>7.793</v>
      </c>
      <c r="G289" s="4" t="n">
        <f aca="false">LN(C289)</f>
        <v>8.51719319141624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n">
        <v>5000</v>
      </c>
      <c r="D290" s="4" t="n">
        <v>17</v>
      </c>
      <c r="E290" s="4" t="n">
        <v>163.599</v>
      </c>
      <c r="F290" s="4" t="n">
        <v>7.938</v>
      </c>
      <c r="G290" s="4" t="n">
        <f aca="false">LN(C290)</f>
        <v>8.51719319141624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n">
        <v>5000</v>
      </c>
      <c r="D291" s="4" t="n">
        <v>17</v>
      </c>
      <c r="E291" s="4" t="n">
        <v>164.877</v>
      </c>
      <c r="F291" s="4" t="n">
        <v>8.015</v>
      </c>
      <c r="G291" s="4" t="n">
        <f aca="false">LN(C291)</f>
        <v>8.51719319141624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n">
        <v>5000</v>
      </c>
      <c r="D292" s="4" t="n">
        <v>17</v>
      </c>
      <c r="E292" s="4" t="n">
        <v>166.411</v>
      </c>
      <c r="F292" s="4" t="n">
        <v>8.021</v>
      </c>
      <c r="G292" s="4" t="n">
        <f aca="false">LN(C292)</f>
        <v>8.51719319141624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n">
        <v>5000</v>
      </c>
      <c r="D293" s="4" t="n">
        <v>17</v>
      </c>
      <c r="E293" s="4" t="n">
        <v>169.734</v>
      </c>
      <c r="F293" s="4" t="n">
        <v>8</v>
      </c>
      <c r="G293" s="4" t="n">
        <f aca="false">LN(C293)</f>
        <v>8.51719319141624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n">
        <v>5000</v>
      </c>
      <c r="D294" s="4" t="n">
        <v>17</v>
      </c>
      <c r="E294" s="4" t="n">
        <v>164.622</v>
      </c>
      <c r="F294" s="4" t="n">
        <v>8.052</v>
      </c>
      <c r="G294" s="4" t="n">
        <f aca="false">LN(C294)</f>
        <v>8.51719319141624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n">
        <v>5000</v>
      </c>
      <c r="D295" s="4" t="n">
        <v>17</v>
      </c>
      <c r="E295" s="4" t="n">
        <v>170.757</v>
      </c>
      <c r="F295" s="4" t="n">
        <v>8.103</v>
      </c>
      <c r="G295" s="4" t="n">
        <f aca="false">LN(C295)</f>
        <v>8.51719319141624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n">
        <v>5000</v>
      </c>
      <c r="D296" s="4" t="n">
        <v>17</v>
      </c>
      <c r="E296" s="4" t="n">
        <v>167.689</v>
      </c>
      <c r="F296" s="4" t="n">
        <v>8.186</v>
      </c>
      <c r="G296" s="4" t="n">
        <f aca="false">LN(C296)</f>
        <v>8.51719319141624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n">
        <v>5000</v>
      </c>
      <c r="D297" s="4" t="n">
        <v>17</v>
      </c>
      <c r="E297" s="4" t="n">
        <v>170.501</v>
      </c>
      <c r="F297" s="4" t="n">
        <v>8.258</v>
      </c>
      <c r="G297" s="4" t="n">
        <f aca="false">LN(C297)</f>
        <v>8.51719319141624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n">
        <v>5000</v>
      </c>
      <c r="D298" s="4" t="n">
        <v>17</v>
      </c>
      <c r="E298" s="4" t="n">
        <v>167.945</v>
      </c>
      <c r="F298" s="4" t="n">
        <v>8.32</v>
      </c>
      <c r="G298" s="4" t="n">
        <f aca="false">LN(C298)</f>
        <v>8.51719319141624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n">
        <v>5000</v>
      </c>
      <c r="D299" s="4" t="n">
        <v>17</v>
      </c>
      <c r="E299" s="4" t="n">
        <v>185.583</v>
      </c>
      <c r="F299" s="4" t="n">
        <v>7.881</v>
      </c>
      <c r="G299" s="4" t="n">
        <f aca="false">LN(C299)</f>
        <v>8.51719319141624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n">
        <v>5000</v>
      </c>
      <c r="D300" s="4" t="n">
        <v>17</v>
      </c>
      <c r="E300" s="4" t="n">
        <v>189.417</v>
      </c>
      <c r="F300" s="4" t="n">
        <v>7.912</v>
      </c>
      <c r="G300" s="4" t="n">
        <f aca="false">LN(C300)</f>
        <v>8.51719319141624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n">
        <v>5000</v>
      </c>
      <c r="D301" s="4" t="n">
        <v>17</v>
      </c>
      <c r="E301" s="4" t="n">
        <v>186.861</v>
      </c>
      <c r="F301" s="4" t="n">
        <v>8.176</v>
      </c>
      <c r="G301" s="4" t="n">
        <f aca="false">LN(C301)</f>
        <v>8.51719319141624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n">
        <v>5000</v>
      </c>
      <c r="D302" s="4" t="n">
        <v>17</v>
      </c>
      <c r="E302" s="4" t="n">
        <v>190.44</v>
      </c>
      <c r="F302" s="4" t="n">
        <v>8.15</v>
      </c>
      <c r="G302" s="4" t="n">
        <f aca="false">LN(C302)</f>
        <v>8.51719319141624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n">
        <v>5000</v>
      </c>
      <c r="D303" s="4" t="n">
        <v>17</v>
      </c>
      <c r="E303" s="4" t="n">
        <v>190.695</v>
      </c>
      <c r="F303" s="4" t="n">
        <v>8.196</v>
      </c>
      <c r="G303" s="4" t="n">
        <f aca="false">LN(C303)</f>
        <v>8.51719319141624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n">
        <v>5000</v>
      </c>
      <c r="D304" s="4" t="n">
        <v>17</v>
      </c>
      <c r="E304" s="4" t="n">
        <v>189.417</v>
      </c>
      <c r="F304" s="4" t="n">
        <v>8.253</v>
      </c>
      <c r="G304" s="4" t="n">
        <f aca="false">LN(C304)</f>
        <v>8.51719319141624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n">
        <v>5000</v>
      </c>
      <c r="D305" s="4" t="n">
        <v>17</v>
      </c>
      <c r="E305" s="4" t="n">
        <v>208.589</v>
      </c>
      <c r="F305" s="4" t="n">
        <v>8.248</v>
      </c>
      <c r="G305" s="4" t="n">
        <f aca="false">LN(C305)</f>
        <v>8.51719319141624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n">
        <v>5000</v>
      </c>
      <c r="D306" s="4" t="n">
        <v>17</v>
      </c>
      <c r="E306" s="4" t="n">
        <v>212.679</v>
      </c>
      <c r="F306" s="4" t="n">
        <v>8.289</v>
      </c>
      <c r="G306" s="4" t="n">
        <f aca="false">LN(C306)</f>
        <v>8.51719319141624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n">
        <v>520</v>
      </c>
      <c r="D307" s="4" t="n">
        <v>10</v>
      </c>
      <c r="E307" s="4" t="n">
        <v>10.037</v>
      </c>
      <c r="F307" s="4" t="n">
        <v>3.20807233273643</v>
      </c>
      <c r="G307" s="4" t="n">
        <f aca="false">LN(C307)</f>
        <v>6.25382881157547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n">
        <v>520</v>
      </c>
      <c r="D308" s="4" t="n">
        <v>10</v>
      </c>
      <c r="E308" s="4" t="n">
        <v>10.135</v>
      </c>
      <c r="F308" s="4" t="n">
        <v>4.03936008484548</v>
      </c>
      <c r="G308" s="4" t="n">
        <f aca="false">LN(C308)</f>
        <v>6.25382881157547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n">
        <v>520</v>
      </c>
      <c r="D309" s="4" t="n">
        <v>10</v>
      </c>
      <c r="E309" s="4" t="n">
        <v>24.207</v>
      </c>
      <c r="F309" s="4" t="n">
        <v>3.80403846335566</v>
      </c>
      <c r="G309" s="4" t="n">
        <f aca="false">LN(C309)</f>
        <v>6.25382881157547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n">
        <v>520</v>
      </c>
      <c r="D310" s="4" t="n">
        <v>10</v>
      </c>
      <c r="E310" s="4" t="n">
        <v>24.108</v>
      </c>
      <c r="F310" s="4" t="n">
        <v>4.48176278721282</v>
      </c>
      <c r="G310" s="4" t="n">
        <f aca="false">LN(C310)</f>
        <v>6.25382881157547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n">
        <v>520</v>
      </c>
      <c r="D311" s="4" t="n">
        <v>10</v>
      </c>
      <c r="E311" s="4" t="n">
        <v>32.177</v>
      </c>
      <c r="F311" s="4" t="n">
        <v>4.38955851868813</v>
      </c>
      <c r="G311" s="4" t="n">
        <f aca="false">LN(C311)</f>
        <v>6.25382881157547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n">
        <v>520</v>
      </c>
      <c r="D312" s="4" t="n">
        <v>10</v>
      </c>
      <c r="E312" s="4" t="n">
        <v>32.177</v>
      </c>
      <c r="F312" s="4" t="n">
        <v>4.02308947671459</v>
      </c>
      <c r="G312" s="4" t="n">
        <f aca="false">LN(C312)</f>
        <v>6.25382881157547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n">
        <v>520</v>
      </c>
      <c r="D313" s="4" t="n">
        <v>10</v>
      </c>
      <c r="E313" s="4" t="n">
        <v>39.164</v>
      </c>
      <c r="F313" s="4" t="n">
        <v>4.03125787200114</v>
      </c>
      <c r="G313" s="4" t="n">
        <f aca="false">LN(C313)</f>
        <v>6.25382881157547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n">
        <v>520</v>
      </c>
      <c r="D314" s="4" t="n">
        <v>10</v>
      </c>
      <c r="E314" s="4" t="n">
        <v>39.065</v>
      </c>
      <c r="F314" s="4" t="n">
        <v>4.52238054093428</v>
      </c>
      <c r="G314" s="4" t="n">
        <f aca="false">LN(C314)</f>
        <v>6.25382881157547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n">
        <v>520</v>
      </c>
      <c r="D315" s="4" t="n">
        <v>10</v>
      </c>
      <c r="E315" s="4" t="n">
        <v>45.953</v>
      </c>
      <c r="F315" s="4" t="n">
        <v>4.46609833504506</v>
      </c>
      <c r="G315" s="4" t="n">
        <f aca="false">LN(C315)</f>
        <v>6.25382881157547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n">
        <v>520</v>
      </c>
      <c r="D316" s="4" t="n">
        <v>10</v>
      </c>
      <c r="E316" s="4" t="n">
        <v>46.052</v>
      </c>
      <c r="F316" s="4" t="n">
        <v>4.75246293530255</v>
      </c>
      <c r="G316" s="4" t="n">
        <f aca="false">LN(C316)</f>
        <v>6.25382881157547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n">
        <v>520</v>
      </c>
      <c r="D317" s="4" t="n">
        <v>10</v>
      </c>
      <c r="E317" s="4" t="n">
        <v>48.02</v>
      </c>
      <c r="F317" s="4" t="n">
        <v>4.58971335833068</v>
      </c>
      <c r="G317" s="4" t="n">
        <f aca="false">LN(C317)</f>
        <v>6.25382881157547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n">
        <v>520</v>
      </c>
      <c r="D318" s="4" t="n">
        <v>10</v>
      </c>
      <c r="E318" s="4" t="n">
        <v>48.118</v>
      </c>
      <c r="F318" s="4" t="n">
        <v>4.89239532206034</v>
      </c>
      <c r="G318" s="4" t="n">
        <f aca="false">LN(C318)</f>
        <v>6.25382881157547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n">
        <v>520</v>
      </c>
      <c r="D319" s="4" t="n">
        <v>10</v>
      </c>
      <c r="E319" s="4" t="n">
        <v>54.121</v>
      </c>
      <c r="F319" s="4" t="n">
        <v>4.75246293530255</v>
      </c>
      <c r="G319" s="4" t="n">
        <f aca="false">LN(C319)</f>
        <v>6.25382881157547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n">
        <v>520</v>
      </c>
      <c r="D320" s="4" t="n">
        <v>10</v>
      </c>
      <c r="E320" s="4" t="n">
        <v>54.121</v>
      </c>
      <c r="F320" s="4" t="n">
        <v>5.21053708893917</v>
      </c>
      <c r="G320" s="4" t="n">
        <f aca="false">LN(C320)</f>
        <v>6.25382881157547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n">
        <v>520</v>
      </c>
      <c r="D321" s="4" t="n">
        <v>10</v>
      </c>
      <c r="E321" s="4" t="n">
        <v>61.107</v>
      </c>
      <c r="F321" s="4" t="n">
        <v>5.11622485232183</v>
      </c>
      <c r="G321" s="4" t="n">
        <f aca="false">LN(C321)</f>
        <v>6.25382881157547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n">
        <v>520</v>
      </c>
      <c r="D322" s="4" t="n">
        <v>10</v>
      </c>
      <c r="E322" s="4" t="n">
        <v>60.123</v>
      </c>
      <c r="F322" s="4" t="n">
        <v>5.18778252713645</v>
      </c>
      <c r="G322" s="4" t="n">
        <f aca="false">LN(C322)</f>
        <v>6.25382881157547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n">
        <v>520</v>
      </c>
      <c r="D323" s="4" t="n">
        <v>10</v>
      </c>
      <c r="E323" s="4" t="n">
        <v>60.221</v>
      </c>
      <c r="F323" s="4" t="n">
        <v>5.40322244410968</v>
      </c>
      <c r="G323" s="4" t="n">
        <f aca="false">LN(C323)</f>
        <v>6.25382881157547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n">
        <v>520</v>
      </c>
      <c r="D324" s="4" t="n">
        <v>10</v>
      </c>
      <c r="E324" s="4" t="n">
        <v>65.141</v>
      </c>
      <c r="F324" s="4" t="n">
        <v>5.33717161256044</v>
      </c>
      <c r="G324" s="4" t="n">
        <f aca="false">LN(C324)</f>
        <v>6.25382881157547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n">
        <v>520</v>
      </c>
      <c r="D325" s="4" t="n">
        <v>10</v>
      </c>
      <c r="E325" s="4" t="n">
        <v>65.338</v>
      </c>
      <c r="F325" s="4" t="n">
        <v>5.50693243916853</v>
      </c>
      <c r="G325" s="4" t="n">
        <f aca="false">LN(C325)</f>
        <v>6.25382881157547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n">
        <v>520</v>
      </c>
      <c r="D326" s="4" t="n">
        <v>10</v>
      </c>
      <c r="E326" s="4" t="n">
        <v>66.125</v>
      </c>
      <c r="F326" s="4" t="n">
        <v>5.37605392911189</v>
      </c>
      <c r="G326" s="4" t="n">
        <f aca="false">LN(C326)</f>
        <v>6.25382881157547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n">
        <v>520</v>
      </c>
      <c r="D327" s="4" t="n">
        <v>10</v>
      </c>
      <c r="E327" s="4" t="n">
        <v>70.258</v>
      </c>
      <c r="F327" s="4" t="n">
        <v>5.47865423515068</v>
      </c>
      <c r="G327" s="4" t="n">
        <f aca="false">LN(C327)</f>
        <v>6.25382881157547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n">
        <v>520</v>
      </c>
      <c r="D328" s="4" t="n">
        <v>10</v>
      </c>
      <c r="E328" s="4" t="n">
        <v>74.096</v>
      </c>
      <c r="F328" s="4" t="n">
        <v>5.503209793946</v>
      </c>
      <c r="G328" s="4" t="n">
        <f aca="false">LN(C328)</f>
        <v>6.25382881157547</v>
      </c>
    </row>
    <row r="329" customFormat="false" ht="15" hidden="false" customHeight="false" outlineLevel="0" collapsed="false">
      <c r="A329" s="4" t="n">
        <v>1999</v>
      </c>
      <c r="B329" s="4" t="s">
        <v>103</v>
      </c>
      <c r="C329" s="4" t="n">
        <v>15.7</v>
      </c>
      <c r="D329" s="4" t="n">
        <v>19</v>
      </c>
      <c r="E329" s="4" t="n">
        <v>0</v>
      </c>
      <c r="F329" s="4" t="n">
        <v>0.470003629245736</v>
      </c>
      <c r="G329" s="4" t="n">
        <f aca="false">LN(C329)</f>
        <v>2.75366071235426</v>
      </c>
    </row>
    <row r="330" customFormat="false" ht="15" hidden="false" customHeight="false" outlineLevel="0" collapsed="false">
      <c r="A330" s="4" t="n">
        <v>1999</v>
      </c>
      <c r="B330" s="4" t="s">
        <v>103</v>
      </c>
      <c r="C330" s="4" t="n">
        <v>3.8</v>
      </c>
      <c r="D330" s="4" t="n">
        <v>19</v>
      </c>
      <c r="E330" s="4" t="n">
        <v>0</v>
      </c>
      <c r="F330" s="4" t="n">
        <v>0.904218150639886</v>
      </c>
      <c r="G330" s="4" t="n">
        <f aca="false">LN(C330)</f>
        <v>1.33500106673234</v>
      </c>
    </row>
    <row r="331" customFormat="false" ht="15" hidden="false" customHeight="false" outlineLevel="0" collapsed="false">
      <c r="A331" s="4" t="n">
        <v>1973</v>
      </c>
      <c r="B331" s="4" t="s">
        <v>104</v>
      </c>
      <c r="C331" s="4" t="n">
        <v>4.32</v>
      </c>
      <c r="D331" s="4" t="n">
        <v>16</v>
      </c>
      <c r="E331" s="4" t="n">
        <v>7</v>
      </c>
      <c r="F331" s="4" t="n">
        <v>0</v>
      </c>
      <c r="G331" s="4" t="n">
        <f aca="false">LN(C331)</f>
        <v>1.46325540225602</v>
      </c>
    </row>
    <row r="332" customFormat="false" ht="15" hidden="false" customHeight="false" outlineLevel="0" collapsed="false">
      <c r="A332" s="4" t="n">
        <v>1973</v>
      </c>
      <c r="B332" s="4" t="s">
        <v>104</v>
      </c>
      <c r="C332" s="4" t="n">
        <v>4.75</v>
      </c>
      <c r="D332" s="4" t="n">
        <v>16</v>
      </c>
      <c r="E332" s="4" t="n">
        <v>14</v>
      </c>
      <c r="F332" s="4" t="n">
        <v>0.104360015324243</v>
      </c>
      <c r="G332" s="4" t="n">
        <f aca="false">LN(C332)</f>
        <v>1.55814461804655</v>
      </c>
    </row>
    <row r="333" customFormat="false" ht="15" hidden="false" customHeight="false" outlineLevel="0" collapsed="false">
      <c r="A333" s="4" t="n">
        <v>1991</v>
      </c>
      <c r="B333" s="4" t="s">
        <v>105</v>
      </c>
      <c r="C333" s="24" t="n">
        <v>1.06387176325524</v>
      </c>
      <c r="D333" s="4" t="n">
        <v>12</v>
      </c>
      <c r="E333" s="4" t="n">
        <v>0</v>
      </c>
      <c r="F333" s="4" t="n">
        <v>-0.728569305952826</v>
      </c>
      <c r="G333" s="4" t="n">
        <f aca="false">LN(C333)</f>
        <v>0.0619148603995879</v>
      </c>
    </row>
    <row r="334" customFormat="false" ht="15" hidden="false" customHeight="false" outlineLevel="0" collapsed="false">
      <c r="A334" s="4" t="n">
        <v>1991</v>
      </c>
      <c r="B334" s="4" t="s">
        <v>105</v>
      </c>
      <c r="C334" s="24" t="n">
        <v>0.865598027127003</v>
      </c>
      <c r="D334" s="4" t="n">
        <v>12</v>
      </c>
      <c r="E334" s="4" t="n">
        <v>0</v>
      </c>
      <c r="F334" s="4" t="n">
        <v>-1.05752084508682</v>
      </c>
      <c r="G334" s="4" t="n">
        <f aca="false">LN(C334)</f>
        <v>-0.144334650089603</v>
      </c>
    </row>
    <row r="335" customFormat="false" ht="15" hidden="false" customHeight="false" outlineLevel="0" collapsed="false">
      <c r="A335" s="4" t="n">
        <v>1991</v>
      </c>
      <c r="B335" s="4" t="s">
        <v>105</v>
      </c>
      <c r="C335" s="24" t="n">
        <v>0.88557336621455</v>
      </c>
      <c r="D335" s="4" t="n">
        <v>12</v>
      </c>
      <c r="E335" s="4" t="n">
        <v>0</v>
      </c>
      <c r="F335" s="4" t="n">
        <v>-1.21088792359133</v>
      </c>
      <c r="G335" s="4" t="n">
        <f aca="false">LN(C335)</f>
        <v>-0.12151997232343</v>
      </c>
    </row>
    <row r="336" customFormat="false" ht="15" hidden="false" customHeight="false" outlineLevel="0" collapsed="false">
      <c r="A336" s="4" t="n">
        <v>1991</v>
      </c>
      <c r="B336" s="4" t="s">
        <v>105</v>
      </c>
      <c r="C336" s="24" t="n">
        <v>0.992848335388409</v>
      </c>
      <c r="D336" s="4" t="n">
        <v>12</v>
      </c>
      <c r="E336" s="4" t="n">
        <v>0</v>
      </c>
      <c r="F336" s="4" t="n">
        <v>-1.2325632829554</v>
      </c>
      <c r="G336" s="4" t="n">
        <f aca="false">LN(C336)</f>
        <v>-0.00717736034977677</v>
      </c>
    </row>
    <row r="337" customFormat="false" ht="15" hidden="false" customHeight="false" outlineLevel="0" collapsed="false">
      <c r="A337" s="4" t="n">
        <v>1991</v>
      </c>
      <c r="B337" s="4" t="s">
        <v>105</v>
      </c>
      <c r="C337" s="24" t="n">
        <v>0.890012330456227</v>
      </c>
      <c r="D337" s="4" t="n">
        <v>12</v>
      </c>
      <c r="E337" s="4" t="n">
        <v>0</v>
      </c>
      <c r="F337" s="4" t="n">
        <v>-1.39862344374526</v>
      </c>
      <c r="G337" s="4" t="n">
        <f aca="false">LN(C337)</f>
        <v>-0.116519961906725</v>
      </c>
    </row>
    <row r="338" customFormat="false" ht="15" hidden="false" customHeight="false" outlineLevel="0" collapsed="false">
      <c r="A338" s="4" t="n">
        <v>1991</v>
      </c>
      <c r="B338" s="4" t="s">
        <v>105</v>
      </c>
      <c r="C338" s="24" t="n">
        <v>0.87521578298397</v>
      </c>
      <c r="D338" s="4" t="n">
        <v>12</v>
      </c>
      <c r="E338" s="4" t="n">
        <v>0</v>
      </c>
      <c r="F338" s="4" t="n">
        <v>-1.65524093659116</v>
      </c>
      <c r="G338" s="4" t="n">
        <f aca="false">LN(C338)</f>
        <v>-0.133284813903017</v>
      </c>
    </row>
    <row r="339" customFormat="false" ht="15" hidden="false" customHeight="false" outlineLevel="0" collapsed="false">
      <c r="A339" s="4" t="n">
        <v>1991</v>
      </c>
      <c r="B339" s="4" t="s">
        <v>105</v>
      </c>
      <c r="C339" s="24" t="n">
        <v>0.781257706535141</v>
      </c>
      <c r="D339" s="4" t="n">
        <v>12</v>
      </c>
      <c r="E339" s="4" t="n">
        <v>0</v>
      </c>
      <c r="F339" s="4" t="n">
        <v>-1.76796493758214</v>
      </c>
      <c r="G339" s="4" t="n">
        <f aca="false">LN(C339)</f>
        <v>-0.246850213615198</v>
      </c>
    </row>
    <row r="340" customFormat="false" ht="15" hidden="false" customHeight="false" outlineLevel="0" collapsed="false">
      <c r="A340" s="4" t="n">
        <v>1991</v>
      </c>
      <c r="B340" s="4" t="s">
        <v>105</v>
      </c>
      <c r="C340" s="24" t="n">
        <v>0.740567200986436</v>
      </c>
      <c r="D340" s="4" t="n">
        <v>12</v>
      </c>
      <c r="E340" s="4" t="n">
        <v>0</v>
      </c>
      <c r="F340" s="4" t="n">
        <v>-1.77472488189537</v>
      </c>
      <c r="G340" s="4" t="n">
        <f aca="false">LN(C340)</f>
        <v>-0.300338898566184</v>
      </c>
    </row>
    <row r="341" customFormat="false" ht="15" hidden="false" customHeight="false" outlineLevel="0" collapsed="false">
      <c r="A341" s="4" t="n">
        <v>1991</v>
      </c>
      <c r="B341" s="4" t="s">
        <v>105</v>
      </c>
      <c r="C341" s="24" t="n">
        <v>0.71023427866831</v>
      </c>
      <c r="D341" s="4" t="n">
        <v>12</v>
      </c>
      <c r="E341" s="4" t="n">
        <v>0</v>
      </c>
      <c r="F341" s="4" t="n">
        <v>-1.72239107607181</v>
      </c>
      <c r="G341" s="4" t="n">
        <f aca="false">LN(C341)</f>
        <v>-0.342160393419523</v>
      </c>
    </row>
    <row r="342" customFormat="false" ht="15" hidden="false" customHeight="false" outlineLevel="0" collapsed="false">
      <c r="A342" s="4" t="n">
        <v>1991</v>
      </c>
      <c r="B342" s="4" t="s">
        <v>105</v>
      </c>
      <c r="C342" s="24" t="n">
        <v>0.662145499383477</v>
      </c>
      <c r="D342" s="4" t="n">
        <v>12</v>
      </c>
      <c r="E342" s="4" t="n">
        <v>0</v>
      </c>
      <c r="F342" s="4" t="n">
        <v>-1.87841102683134</v>
      </c>
      <c r="G342" s="4" t="n">
        <f aca="false">LN(C342)</f>
        <v>-0.412269959606549</v>
      </c>
    </row>
    <row r="343" customFormat="false" ht="15" hidden="false" customHeight="false" outlineLevel="0" collapsed="false">
      <c r="A343" s="4" t="n">
        <v>1991</v>
      </c>
      <c r="B343" s="4" t="s">
        <v>105</v>
      </c>
      <c r="C343" s="24" t="n">
        <v>0.675462392108508</v>
      </c>
      <c r="D343" s="4" t="n">
        <v>12</v>
      </c>
      <c r="E343" s="4" t="n">
        <v>0</v>
      </c>
      <c r="F343" s="4" t="n">
        <v>-1.65094826050713</v>
      </c>
      <c r="G343" s="4" t="n">
        <f aca="false">LN(C343)</f>
        <v>-0.392357797286435</v>
      </c>
    </row>
    <row r="344" customFormat="false" ht="15" hidden="false" customHeight="false" outlineLevel="0" collapsed="false">
      <c r="A344" s="4" t="n">
        <v>1991</v>
      </c>
      <c r="B344" s="4" t="s">
        <v>105</v>
      </c>
      <c r="C344" s="24" t="n">
        <v>0.72059186189889</v>
      </c>
      <c r="D344" s="4" t="n">
        <v>12</v>
      </c>
      <c r="E344" s="4" t="n">
        <v>0</v>
      </c>
      <c r="F344" s="4" t="n">
        <v>-1.54572780660884</v>
      </c>
      <c r="G344" s="4" t="n">
        <f aca="false">LN(C344)</f>
        <v>-0.327682374238869</v>
      </c>
    </row>
    <row r="345" customFormat="false" ht="15" hidden="false" customHeight="false" outlineLevel="0" collapsed="false">
      <c r="A345" s="4" t="n">
        <v>1991</v>
      </c>
      <c r="B345" s="4" t="s">
        <v>105</v>
      </c>
      <c r="C345" s="24" t="n">
        <v>0.767940813810111</v>
      </c>
      <c r="D345" s="4" t="n">
        <v>12</v>
      </c>
      <c r="E345" s="4" t="n">
        <v>0</v>
      </c>
      <c r="F345" s="4" t="n">
        <v>-1.47003305624129</v>
      </c>
      <c r="G345" s="4" t="n">
        <f aca="false">LN(C345)</f>
        <v>-0.264042614155569</v>
      </c>
    </row>
    <row r="346" customFormat="false" ht="15" hidden="false" customHeight="false" outlineLevel="0" collapsed="false">
      <c r="A346" s="4" t="n">
        <v>1991</v>
      </c>
      <c r="B346" s="4" t="s">
        <v>105</v>
      </c>
      <c r="C346" s="24" t="n">
        <v>0.695437731196054</v>
      </c>
      <c r="D346" s="4" t="n">
        <v>12</v>
      </c>
      <c r="E346" s="4" t="n">
        <v>0</v>
      </c>
      <c r="F346" s="4" t="n">
        <v>-1.2151052488175</v>
      </c>
      <c r="G346" s="4" t="n">
        <f aca="false">LN(C346)</f>
        <v>-0.363213802617354</v>
      </c>
    </row>
    <row r="347" customFormat="false" ht="15" hidden="false" customHeight="false" outlineLevel="0" collapsed="false">
      <c r="A347" s="4" t="n">
        <v>1991</v>
      </c>
      <c r="B347" s="4" t="s">
        <v>105</v>
      </c>
      <c r="C347" s="24" t="n">
        <v>0.48754623921085</v>
      </c>
      <c r="D347" s="4" t="n">
        <v>12</v>
      </c>
      <c r="E347" s="4" t="n">
        <v>0</v>
      </c>
      <c r="F347" s="4" t="n">
        <v>-2.07431565937192</v>
      </c>
      <c r="G347" s="4" t="n">
        <f aca="false">LN(C347)</f>
        <v>-0.718370143378898</v>
      </c>
    </row>
    <row r="348" customFormat="false" ht="15" hidden="false" customHeight="false" outlineLevel="0" collapsed="false">
      <c r="A348" s="4" t="n">
        <v>1991</v>
      </c>
      <c r="B348" s="4" t="s">
        <v>105</v>
      </c>
      <c r="C348" s="24" t="n">
        <v>0.49272503082614</v>
      </c>
      <c r="D348" s="4" t="n">
        <v>12</v>
      </c>
      <c r="E348" s="4" t="n">
        <v>0</v>
      </c>
      <c r="F348" s="4" t="n">
        <v>-2.04219527505359</v>
      </c>
      <c r="G348" s="4" t="n">
        <f aca="false">LN(C348)</f>
        <v>-0.707804007341016</v>
      </c>
    </row>
    <row r="349" customFormat="false" ht="15" hidden="false" customHeight="false" outlineLevel="0" collapsed="false">
      <c r="A349" s="4" t="n">
        <v>1991</v>
      </c>
      <c r="B349" s="4" t="s">
        <v>105</v>
      </c>
      <c r="C349" s="24" t="n">
        <v>0.548212083847102</v>
      </c>
      <c r="D349" s="4" t="n">
        <v>12</v>
      </c>
      <c r="E349" s="4" t="n">
        <v>0</v>
      </c>
      <c r="F349" s="4" t="n">
        <v>-1.96676232833382</v>
      </c>
      <c r="G349" s="4" t="n">
        <f aca="false">LN(C349)</f>
        <v>-0.601093052585317</v>
      </c>
    </row>
    <row r="350" customFormat="false" ht="15" hidden="false" customHeight="false" outlineLevel="0" collapsed="false">
      <c r="A350" s="4" t="n">
        <v>1991</v>
      </c>
      <c r="B350" s="4" t="s">
        <v>105</v>
      </c>
      <c r="C350" s="24" t="n">
        <v>0.500863131935881</v>
      </c>
      <c r="D350" s="4" t="n">
        <v>12</v>
      </c>
      <c r="E350" s="4" t="n">
        <v>0</v>
      </c>
      <c r="F350" s="4" t="n">
        <v>-1.87356279322434</v>
      </c>
      <c r="G350" s="4" t="n">
        <f aca="false">LN(C350)</f>
        <v>-0.69142240496913</v>
      </c>
    </row>
    <row r="351" customFormat="false" ht="15" hidden="false" customHeight="false" outlineLevel="0" collapsed="false">
      <c r="A351" s="4" t="n">
        <v>1991</v>
      </c>
      <c r="B351" s="4" t="s">
        <v>105</v>
      </c>
      <c r="C351" s="24" t="n">
        <v>0.525277435265105</v>
      </c>
      <c r="D351" s="4" t="n">
        <v>12</v>
      </c>
      <c r="E351" s="4" t="n">
        <v>0</v>
      </c>
      <c r="F351" s="4" t="n">
        <v>-1.79413000825737</v>
      </c>
      <c r="G351" s="4" t="n">
        <f aca="false">LN(C351)</f>
        <v>-0.643828707846042</v>
      </c>
    </row>
    <row r="352" customFormat="false" ht="15" hidden="false" customHeight="false" outlineLevel="0" collapsed="false">
      <c r="A352" s="4" t="n">
        <v>1991</v>
      </c>
      <c r="B352" s="4" t="s">
        <v>105</v>
      </c>
      <c r="C352" s="24" t="n">
        <v>0.592601726263871</v>
      </c>
      <c r="D352" s="4" t="n">
        <v>12</v>
      </c>
      <c r="E352" s="4" t="n">
        <v>0</v>
      </c>
      <c r="F352" s="4" t="n">
        <v>-1.70281597456611</v>
      </c>
      <c r="G352" s="4" t="n">
        <f aca="false">LN(C352)</f>
        <v>-0.523232730813046</v>
      </c>
    </row>
    <row r="353" customFormat="false" ht="15" hidden="false" customHeight="false" outlineLevel="0" collapsed="false">
      <c r="A353" s="4" t="n">
        <v>1991</v>
      </c>
      <c r="B353" s="4" t="s">
        <v>105</v>
      </c>
      <c r="C353" s="24" t="n">
        <v>0.370653514180024</v>
      </c>
      <c r="D353" s="4" t="n">
        <v>12</v>
      </c>
      <c r="E353" s="4" t="n">
        <v>0</v>
      </c>
      <c r="F353" s="4" t="n">
        <v>-2.29054141168416</v>
      </c>
      <c r="G353" s="4" t="n">
        <f aca="false">LN(C353)</f>
        <v>-0.992487576796541</v>
      </c>
    </row>
    <row r="354" customFormat="false" ht="15" hidden="false" customHeight="false" outlineLevel="0" collapsed="false">
      <c r="A354" s="4" t="n">
        <v>1991</v>
      </c>
      <c r="B354" s="4" t="s">
        <v>105</v>
      </c>
      <c r="C354" s="24" t="n">
        <v>0.392848335388409</v>
      </c>
      <c r="D354" s="4" t="n">
        <v>12</v>
      </c>
      <c r="E354" s="4" t="n">
        <v>0</v>
      </c>
      <c r="F354" s="4" t="n">
        <v>-2.19421848137936</v>
      </c>
      <c r="G354" s="4" t="n">
        <f aca="false">LN(C354)</f>
        <v>-0.934331656639466</v>
      </c>
    </row>
    <row r="355" customFormat="false" ht="15" hidden="false" customHeight="false" outlineLevel="0" collapsed="false">
      <c r="A355" s="4" t="n">
        <v>1991</v>
      </c>
      <c r="B355" s="4" t="s">
        <v>105</v>
      </c>
      <c r="C355" s="24" t="n">
        <v>0.406905055487053</v>
      </c>
      <c r="D355" s="4" t="n">
        <v>12</v>
      </c>
      <c r="E355" s="4" t="n">
        <v>0</v>
      </c>
      <c r="F355" s="4" t="n">
        <v>-2.1689723287533</v>
      </c>
      <c r="G355" s="4" t="n">
        <f aca="false">LN(C355)</f>
        <v>-0.899175399654887</v>
      </c>
    </row>
    <row r="356" customFormat="false" ht="15" hidden="false" customHeight="false" outlineLevel="0" collapsed="false">
      <c r="A356" s="4" t="n">
        <v>1991</v>
      </c>
      <c r="B356" s="4" t="s">
        <v>105</v>
      </c>
      <c r="C356" s="24" t="n">
        <v>0.429099876695437</v>
      </c>
      <c r="D356" s="4" t="n">
        <v>12</v>
      </c>
      <c r="E356" s="4" t="n">
        <v>0</v>
      </c>
      <c r="F356" s="4" t="n">
        <v>-2.19858631594473</v>
      </c>
      <c r="G356" s="4" t="n">
        <f aca="false">LN(C356)</f>
        <v>-0.84606557434094</v>
      </c>
    </row>
    <row r="357" customFormat="false" ht="15" hidden="false" customHeight="false" outlineLevel="0" collapsed="false">
      <c r="A357" s="4" t="n">
        <v>1991</v>
      </c>
      <c r="B357" s="4" t="s">
        <v>105</v>
      </c>
      <c r="C357" s="24" t="n">
        <v>0.426880394574599</v>
      </c>
      <c r="D357" s="4" t="n">
        <v>12</v>
      </c>
      <c r="E357" s="4" t="n">
        <v>0</v>
      </c>
      <c r="F357" s="4" t="n">
        <v>-2.03799154010111</v>
      </c>
      <c r="G357" s="4" t="n">
        <f aca="false">LN(C357)</f>
        <v>-0.851251411373305</v>
      </c>
    </row>
    <row r="358" customFormat="false" ht="15" hidden="false" customHeight="false" outlineLevel="0" collapsed="false">
      <c r="A358" s="4" t="n">
        <v>1991</v>
      </c>
      <c r="B358" s="4" t="s">
        <v>105</v>
      </c>
      <c r="C358" s="24" t="n">
        <v>0.418742293464858</v>
      </c>
      <c r="D358" s="4" t="n">
        <v>12</v>
      </c>
      <c r="E358" s="4" t="n">
        <v>0</v>
      </c>
      <c r="F358" s="4" t="n">
        <v>-2.073190434662</v>
      </c>
      <c r="G358" s="4" t="n">
        <f aca="false">LN(C358)</f>
        <v>-0.870499599678221</v>
      </c>
    </row>
    <row r="359" customFormat="false" ht="15" hidden="false" customHeight="false" outlineLevel="0" collapsed="false">
      <c r="A359" s="4" t="n">
        <v>1991</v>
      </c>
      <c r="B359" s="4" t="s">
        <v>105</v>
      </c>
      <c r="C359" s="24" t="n">
        <v>0.405425400739827</v>
      </c>
      <c r="D359" s="4" t="n">
        <v>12</v>
      </c>
      <c r="E359" s="4" t="n">
        <v>0</v>
      </c>
      <c r="F359" s="4" t="n">
        <v>-2.04716265264131</v>
      </c>
      <c r="G359" s="4" t="n">
        <f aca="false">LN(C359)</f>
        <v>-0.902818390933389</v>
      </c>
    </row>
    <row r="360" customFormat="false" ht="15" hidden="false" customHeight="false" outlineLevel="0" collapsed="false">
      <c r="A360" s="4" t="n">
        <v>1991</v>
      </c>
      <c r="B360" s="4" t="s">
        <v>105</v>
      </c>
      <c r="C360" s="24" t="n">
        <v>0.389889025893958</v>
      </c>
      <c r="D360" s="4" t="n">
        <v>12</v>
      </c>
      <c r="E360" s="4" t="n">
        <v>0</v>
      </c>
      <c r="F360" s="4" t="n">
        <v>-2.10593900986403</v>
      </c>
      <c r="G360" s="4" t="n">
        <f aca="false">LN(C360)</f>
        <v>-0.941893129340041</v>
      </c>
    </row>
    <row r="361" customFormat="false" ht="15" hidden="false" customHeight="false" outlineLevel="0" collapsed="false">
      <c r="A361" s="4" t="n">
        <v>1991</v>
      </c>
      <c r="B361" s="4" t="s">
        <v>105</v>
      </c>
      <c r="C361" s="24" t="n">
        <v>0.342540073982737</v>
      </c>
      <c r="D361" s="4" t="n">
        <v>12</v>
      </c>
      <c r="E361" s="4" t="n">
        <v>0</v>
      </c>
      <c r="F361" s="4" t="n">
        <v>-2.1255981221338</v>
      </c>
      <c r="G361" s="4" t="n">
        <f aca="false">LN(C361)</f>
        <v>-1.07136662379517</v>
      </c>
    </row>
    <row r="362" customFormat="false" ht="15" hidden="false" customHeight="false" outlineLevel="0" collapsed="false">
      <c r="A362" s="4" t="n">
        <v>1991</v>
      </c>
      <c r="B362" s="4" t="s">
        <v>105</v>
      </c>
      <c r="C362" s="24" t="n">
        <v>0.352157829839704</v>
      </c>
      <c r="D362" s="4" t="n">
        <v>12</v>
      </c>
      <c r="E362" s="4" t="n">
        <v>0</v>
      </c>
      <c r="F362" s="4" t="n">
        <v>-1.96095930359029</v>
      </c>
      <c r="G362" s="4" t="n">
        <f aca="false">LN(C362)</f>
        <v>-1.04367582364998</v>
      </c>
    </row>
    <row r="363" customFormat="false" ht="15" hidden="false" customHeight="false" outlineLevel="0" collapsed="false">
      <c r="A363" s="4" t="n">
        <v>1991</v>
      </c>
      <c r="B363" s="4" t="s">
        <v>105</v>
      </c>
      <c r="C363" s="24" t="n">
        <v>0.417262638717632</v>
      </c>
      <c r="D363" s="4" t="n">
        <v>12</v>
      </c>
      <c r="E363" s="4" t="n">
        <v>0</v>
      </c>
      <c r="F363" s="4" t="n">
        <v>-1.81527301819895</v>
      </c>
      <c r="G363" s="4" t="n">
        <f aca="false">LN(C363)</f>
        <v>-0.874039426383346</v>
      </c>
    </row>
    <row r="364" customFormat="false" ht="15" hidden="false" customHeight="false" outlineLevel="0" collapsed="false">
      <c r="A364" s="4" t="n">
        <v>1991</v>
      </c>
      <c r="B364" s="4" t="s">
        <v>105</v>
      </c>
      <c r="C364" s="24" t="n">
        <v>0.389149198520345</v>
      </c>
      <c r="D364" s="4" t="n">
        <v>12</v>
      </c>
      <c r="E364" s="4" t="n">
        <v>0</v>
      </c>
      <c r="F364" s="4" t="n">
        <v>-1.68266703946715</v>
      </c>
      <c r="G364" s="4" t="n">
        <f aca="false">LN(C364)</f>
        <v>-0.943792465143694</v>
      </c>
    </row>
    <row r="365" customFormat="false" ht="15" hidden="false" customHeight="false" outlineLevel="0" collapsed="false">
      <c r="A365" s="4" t="n">
        <v>1991</v>
      </c>
      <c r="B365" s="4" t="s">
        <v>105</v>
      </c>
      <c r="C365" s="24" t="n">
        <v>0.259679408138101</v>
      </c>
      <c r="D365" s="4" t="n">
        <v>12</v>
      </c>
      <c r="E365" s="4" t="n">
        <v>0</v>
      </c>
      <c r="F365" s="4" t="n">
        <v>-2.80806863121216</v>
      </c>
      <c r="G365" s="4" t="n">
        <f aca="false">LN(C365)</f>
        <v>-1.34830745441554</v>
      </c>
    </row>
    <row r="366" customFormat="false" ht="15" hidden="false" customHeight="false" outlineLevel="0" collapsed="false">
      <c r="A366" s="4" t="n">
        <v>1991</v>
      </c>
      <c r="B366" s="4" t="s">
        <v>105</v>
      </c>
      <c r="C366" s="24" t="n">
        <v>0.231565967940813</v>
      </c>
      <c r="D366" s="4" t="n">
        <v>12</v>
      </c>
      <c r="E366" s="4" t="n">
        <v>0</v>
      </c>
      <c r="F366" s="4" t="n">
        <v>-2.71604566848265</v>
      </c>
      <c r="G366" s="4" t="n">
        <f aca="false">LN(C366)</f>
        <v>-1.46289048734125</v>
      </c>
    </row>
    <row r="367" customFormat="false" ht="15" hidden="false" customHeight="false" outlineLevel="0" collapsed="false">
      <c r="A367" s="4" t="n">
        <v>1991</v>
      </c>
      <c r="B367" s="4" t="s">
        <v>105</v>
      </c>
      <c r="C367" s="24" t="n">
        <v>0.210110974106041</v>
      </c>
      <c r="D367" s="4" t="n">
        <v>12</v>
      </c>
      <c r="E367" s="4" t="n">
        <v>0</v>
      </c>
      <c r="F367" s="4" t="n">
        <v>-2.69083020928818</v>
      </c>
      <c r="G367" s="4" t="n">
        <f aca="false">LN(C367)</f>
        <v>-1.5601194397202</v>
      </c>
    </row>
    <row r="368" customFormat="false" ht="15" hidden="false" customHeight="false" outlineLevel="0" collapsed="false">
      <c r="A368" s="4" t="n">
        <v>1991</v>
      </c>
      <c r="B368" s="4" t="s">
        <v>105</v>
      </c>
      <c r="C368" s="24" t="n">
        <v>0.20715166461159</v>
      </c>
      <c r="D368" s="4" t="n">
        <v>12</v>
      </c>
      <c r="E368" s="4" t="n">
        <v>0</v>
      </c>
      <c r="F368" s="4" t="n">
        <v>-2.71528700415521</v>
      </c>
      <c r="G368" s="4" t="n">
        <f aca="false">LN(C368)</f>
        <v>-1.57430407471216</v>
      </c>
      <c r="H368" s="25"/>
    </row>
    <row r="369" customFormat="false" ht="15" hidden="false" customHeight="false" outlineLevel="0" collapsed="false">
      <c r="A369" s="4" t="n">
        <v>1991</v>
      </c>
      <c r="B369" s="4" t="s">
        <v>105</v>
      </c>
      <c r="C369" s="24" t="n">
        <v>0.196054254007398</v>
      </c>
      <c r="D369" s="4" t="n">
        <v>12</v>
      </c>
      <c r="E369" s="4" t="n">
        <v>0</v>
      </c>
      <c r="F369" s="4" t="n">
        <v>-2.73374935247461</v>
      </c>
      <c r="G369" s="4" t="n">
        <f aca="false">LN(C369)</f>
        <v>-1.62936385189518</v>
      </c>
    </row>
    <row r="370" customFormat="false" ht="15" hidden="false" customHeight="false" outlineLevel="0" collapsed="false">
      <c r="A370" s="4" t="n">
        <v>1991</v>
      </c>
      <c r="B370" s="4" t="s">
        <v>105</v>
      </c>
      <c r="C370" s="24" t="n">
        <v>0.177558569667077</v>
      </c>
      <c r="D370" s="4" t="n">
        <v>12</v>
      </c>
      <c r="E370" s="4" t="n">
        <v>0</v>
      </c>
      <c r="F370" s="4" t="n">
        <v>-2.86840279300985</v>
      </c>
      <c r="G370" s="4" t="n">
        <f aca="false">LN(C370)</f>
        <v>-1.72845475453942</v>
      </c>
    </row>
    <row r="371" customFormat="false" ht="15" hidden="false" customHeight="false" outlineLevel="0" collapsed="false">
      <c r="A371" s="4" t="n">
        <v>1991</v>
      </c>
      <c r="B371" s="4" t="s">
        <v>105</v>
      </c>
      <c r="C371" s="24" t="n">
        <v>0.18865598027127</v>
      </c>
      <c r="D371" s="4" t="n">
        <v>12</v>
      </c>
      <c r="E371" s="4" t="n">
        <v>0</v>
      </c>
      <c r="F371" s="4" t="n">
        <v>-2.57580686987061</v>
      </c>
      <c r="G371" s="4" t="n">
        <f aca="false">LN(C371)</f>
        <v>-1.66783013272298</v>
      </c>
    </row>
    <row r="372" customFormat="false" ht="15" hidden="false" customHeight="false" outlineLevel="0" collapsed="false">
      <c r="A372" s="4" t="n">
        <v>1991</v>
      </c>
      <c r="B372" s="4" t="s">
        <v>105</v>
      </c>
      <c r="C372" s="24" t="n">
        <v>0.186436498150431</v>
      </c>
      <c r="D372" s="4" t="n">
        <v>12</v>
      </c>
      <c r="E372" s="4" t="n">
        <v>0</v>
      </c>
      <c r="F372" s="4" t="n">
        <v>-2.52312196288578</v>
      </c>
      <c r="G372" s="4" t="n">
        <f aca="false">LN(C372)</f>
        <v>-1.67966459036998</v>
      </c>
    </row>
    <row r="373" customFormat="false" ht="15" hidden="false" customHeight="false" outlineLevel="0" collapsed="false">
      <c r="A373" s="4" t="n">
        <v>1991</v>
      </c>
      <c r="B373" s="4" t="s">
        <v>105</v>
      </c>
      <c r="C373" s="24" t="n">
        <v>0.187916152897657</v>
      </c>
      <c r="D373" s="4" t="n">
        <v>12</v>
      </c>
      <c r="E373" s="4" t="n">
        <v>0</v>
      </c>
      <c r="F373" s="4" t="n">
        <v>-2.38902657004725</v>
      </c>
      <c r="G373" s="4" t="n">
        <f aca="false">LN(C373)</f>
        <v>-1.67175941086287</v>
      </c>
      <c r="I373" s="25"/>
    </row>
    <row r="374" customFormat="false" ht="15" hidden="false" customHeight="false" outlineLevel="0" collapsed="false">
      <c r="A374" s="4" t="n">
        <v>1991</v>
      </c>
      <c r="B374" s="4" t="s">
        <v>105</v>
      </c>
      <c r="C374" s="24" t="n">
        <v>0.132429099876695</v>
      </c>
      <c r="D374" s="4" t="n">
        <v>12</v>
      </c>
      <c r="E374" s="4" t="n">
        <v>0</v>
      </c>
      <c r="F374" s="4" t="n">
        <v>-2.75086679182496</v>
      </c>
      <c r="G374" s="4" t="n">
        <f aca="false">LN(C374)</f>
        <v>-2.02170787204065</v>
      </c>
    </row>
    <row r="375" customFormat="false" ht="15" hidden="false" customHeight="false" outlineLevel="0" collapsed="false">
      <c r="A375" s="4" t="n">
        <v>1991</v>
      </c>
      <c r="B375" s="4" t="s">
        <v>105</v>
      </c>
      <c r="C375" s="24" t="n">
        <v>0.119852034525277</v>
      </c>
      <c r="D375" s="4" t="n">
        <v>12</v>
      </c>
      <c r="E375" s="4" t="n">
        <v>0</v>
      </c>
      <c r="F375" s="4" t="n">
        <v>-2.94913169284262</v>
      </c>
      <c r="G375" s="4" t="n">
        <f aca="false">LN(C375)</f>
        <v>-2.12149734264902</v>
      </c>
    </row>
    <row r="376" customFormat="false" ht="15" hidden="false" customHeight="false" outlineLevel="0" collapsed="false">
      <c r="A376" s="4" t="n">
        <v>1991</v>
      </c>
      <c r="B376" s="4" t="s">
        <v>105</v>
      </c>
      <c r="C376" s="24" t="n">
        <v>0.111713933415536</v>
      </c>
      <c r="D376" s="4" t="n">
        <v>12</v>
      </c>
      <c r="E376" s="4" t="n">
        <v>0</v>
      </c>
      <c r="F376" s="4" t="n">
        <v>-3.13831360705094</v>
      </c>
      <c r="G376" s="4" t="n">
        <f aca="false">LN(C376)</f>
        <v>-2.19181384106648</v>
      </c>
    </row>
    <row r="377" customFormat="false" ht="15" hidden="false" customHeight="false" outlineLevel="0" collapsed="false">
      <c r="A377" s="4" t="n">
        <v>1991</v>
      </c>
      <c r="B377" s="4" t="s">
        <v>105</v>
      </c>
      <c r="C377" s="24" t="n">
        <v>0.0932182490752157</v>
      </c>
      <c r="D377" s="4" t="n">
        <v>12</v>
      </c>
      <c r="E377" s="4" t="n">
        <v>0</v>
      </c>
      <c r="F377" s="4" t="n">
        <v>-3.58383941942371</v>
      </c>
      <c r="G377" s="4" t="n">
        <f aca="false">LN(C377)</f>
        <v>-2.37281177092993</v>
      </c>
    </row>
    <row r="378" customFormat="false" ht="15" hidden="false" customHeight="false" outlineLevel="0" collapsed="false">
      <c r="A378" s="4" t="n">
        <v>1991</v>
      </c>
      <c r="B378" s="4" t="s">
        <v>105</v>
      </c>
      <c r="C378" s="24" t="n">
        <v>0.0991368680641183</v>
      </c>
      <c r="D378" s="4" t="n">
        <v>12</v>
      </c>
      <c r="E378" s="4" t="n">
        <v>0</v>
      </c>
      <c r="F378" s="4" t="n">
        <v>-3.3596666371315</v>
      </c>
      <c r="G378" s="4" t="n">
        <f aca="false">LN(C378)</f>
        <v>-2.31125387793049</v>
      </c>
    </row>
    <row r="379" customFormat="false" ht="15" hidden="false" customHeight="false" outlineLevel="0" collapsed="false">
      <c r="A379" s="4" t="n">
        <v>1991</v>
      </c>
      <c r="B379" s="4" t="s">
        <v>105</v>
      </c>
      <c r="C379" s="24" t="n">
        <v>0.124290998766954</v>
      </c>
      <c r="D379" s="4" t="n">
        <v>12</v>
      </c>
      <c r="E379" s="4" t="n">
        <v>0</v>
      </c>
      <c r="F379" s="4" t="n">
        <v>-3.25980763509361</v>
      </c>
      <c r="G379" s="4" t="n">
        <f aca="false">LN(C379)</f>
        <v>-2.08512969847815</v>
      </c>
    </row>
    <row r="380" customFormat="false" ht="15" hidden="false" customHeight="false" outlineLevel="0" collapsed="false">
      <c r="A380" s="4" t="n">
        <v>1991</v>
      </c>
      <c r="B380" s="4" t="s">
        <v>105</v>
      </c>
      <c r="C380" s="24" t="n">
        <v>0.113193588162762</v>
      </c>
      <c r="D380" s="4" t="n">
        <v>12</v>
      </c>
      <c r="E380" s="4" t="n">
        <v>0</v>
      </c>
      <c r="F380" s="4" t="n">
        <v>-3.30296796154074</v>
      </c>
      <c r="G380" s="26" t="n">
        <f aca="false">LN(C380)</f>
        <v>-2.17865575648897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1" sqref="J2:J42 F14"/>
    </sheetView>
  </sheetViews>
  <sheetFormatPr defaultRowHeight="15" zeroHeight="false" outlineLevelRow="0" outlineLevelCol="0"/>
  <cols>
    <col collapsed="false" customWidth="true" hidden="false" outlineLevel="0" max="7" min="1" style="2" width="8.85"/>
    <col collapsed="false" customWidth="true" hidden="false" outlineLevel="0" max="8" min="8" style="2" width="15.28"/>
    <col collapsed="false" customWidth="true" hidden="false" outlineLevel="0" max="9" min="9" style="2" width="8.85"/>
    <col collapsed="false" customWidth="true" hidden="false" outlineLevel="0" max="10" min="10" style="2" width="10.28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27" t="s">
        <v>47</v>
      </c>
      <c r="B1" s="27" t="s">
        <v>48</v>
      </c>
      <c r="C1" s="27" t="s">
        <v>49</v>
      </c>
      <c r="D1" s="27" t="s">
        <v>50</v>
      </c>
      <c r="E1" s="27" t="s">
        <v>51</v>
      </c>
      <c r="F1" s="27" t="s">
        <v>52</v>
      </c>
      <c r="G1" s="27" t="s">
        <v>68</v>
      </c>
      <c r="H1" s="28" t="s">
        <v>106</v>
      </c>
      <c r="I1" s="27" t="s">
        <v>107</v>
      </c>
      <c r="J1" s="28" t="s">
        <v>69</v>
      </c>
      <c r="K1" s="27" t="s">
        <v>63</v>
      </c>
      <c r="L1" s="26" t="s">
        <v>108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v>0.61</v>
      </c>
      <c r="I2" s="4" t="n">
        <v>19</v>
      </c>
      <c r="J2" s="4" t="n">
        <v>11.1</v>
      </c>
      <c r="K2" s="4" t="s">
        <v>111</v>
      </c>
      <c r="L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2015-04-16T15:32:25Z</dcterms:created>
  <dc:creator>Peter</dc:creator>
  <dc:description/>
  <dc:language>en-US</dc:language>
  <cp:lastModifiedBy/>
  <dcterms:modified xsi:type="dcterms:W3CDTF">2021-08-11T15:59:44Z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