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d\Desktop\predation\"/>
    </mc:Choice>
  </mc:AlternateContent>
  <xr:revisionPtr revIDLastSave="0" documentId="13_ncr:1_{D32D16CD-0845-4FBC-82D5-F54611CF324F}" xr6:coauthVersionLast="46" xr6:coauthVersionMax="46" xr10:uidLastSave="{00000000-0000-0000-0000-000000000000}"/>
  <bookViews>
    <workbookView xWindow="-120" yWindow="-120" windowWidth="29040" windowHeight="15990" tabRatio="804" firstSheet="11" activeTab="20" xr2:uid="{00000000-000D-0000-FFFF-FFFF00000000}"/>
  </bookViews>
  <sheets>
    <sheet name="README" sheetId="32" r:id="rId1"/>
    <sheet name="fishSpawnVSuit" sheetId="42" r:id="rId2"/>
    <sheet name="fishSpawnDSuit" sheetId="43" r:id="rId3"/>
    <sheet name="fishFecundParam" sheetId="3" r:id="rId4"/>
    <sheet name="fishSpawnWtLossFraction" sheetId="19" r:id="rId5"/>
    <sheet name="fishWeightRaw" sheetId="44" r:id="rId6"/>
    <sheet name="fishWeightParam" sheetId="1" r:id="rId7"/>
    <sheet name="fishRespParam" sheetId="18" r:id="rId8"/>
    <sheet name="fishMaxSwimParam" sheetId="6" r:id="rId9"/>
    <sheet name="fishMoveDistParam" sheetId="30" r:id="rId10"/>
    <sheet name="fishSearch" sheetId="29" r:id="rId11"/>
    <sheet name="fishDetectDistParam" sheetId="22" r:id="rId12"/>
    <sheet name="turbidityFunction" sheetId="35" r:id="rId13"/>
    <sheet name="fishCaptureParam" sheetId="12" r:id="rId14"/>
    <sheet name="fishCmaxParam" sheetId="10" r:id="rId15"/>
    <sheet name="fishCmaxTemp" sheetId="11" r:id="rId16"/>
    <sheet name="fishOutmigrateSuccess" sheetId="24" r:id="rId17"/>
    <sheet name="mortFishCondition" sheetId="20" r:id="rId18"/>
    <sheet name="mortFishHiTT" sheetId="8" r:id="rId19"/>
    <sheet name="mortFishByOccurence" sheetId="9" r:id="rId20"/>
    <sheet name="mortAqByPredMet" sheetId="34" r:id="rId21"/>
    <sheet name="mortFishByMort" sheetId="39" r:id="rId22"/>
    <sheet name="OLD mortFishByMort" sheetId="25" r:id="rId23"/>
    <sheet name="OLD Cmax " sheetId="5" r:id="rId24"/>
    <sheet name="OLD MortFAPH" sheetId="28" r:id="rId25"/>
    <sheet name="OLD MortFAPD" sheetId="27" r:id="rId26"/>
    <sheet name="OLD fishRespParamA" sheetId="17" r:id="rId27"/>
    <sheet name="OLD fishRespParamD" sheetId="15" r:id="rId28"/>
    <sheet name="OLD fishSpawnD &amp; V" sheetId="36" r:id="rId29"/>
    <sheet name="OLDfishSpawnDSuit" sheetId="40" r:id="rId30"/>
    <sheet name="OLDfishRespParamC" sheetId="14" r:id="rId31"/>
    <sheet name="OLDfishSpawnVSuit" sheetId="41" r:id="rId32"/>
  </sheets>
  <definedNames>
    <definedName name="solver_adj" localSheetId="7" hidden="1">fishRespParam!#REF!</definedName>
    <definedName name="solver_cvg" localSheetId="7" hidden="1">0.0001</definedName>
    <definedName name="solver_drv" localSheetId="7" hidden="1">1</definedName>
    <definedName name="solver_eng" localSheetId="7" hidden="1">3</definedName>
    <definedName name="solver_est" localSheetId="7" hidden="1">1</definedName>
    <definedName name="solver_itr" localSheetId="7" hidden="1">2147483647</definedName>
    <definedName name="solver_lhs1" localSheetId="7" hidden="1">fishRespParam!#REF!</definedName>
    <definedName name="solver_lhs2" localSheetId="7" hidden="1">fishRespParam!#REF!</definedName>
    <definedName name="solver_lhs3" localSheetId="7" hidden="1">fishRespParam!#REF!</definedName>
    <definedName name="solver_lhs4" localSheetId="7" hidden="1">fishRespParam!#REF!</definedName>
    <definedName name="solver_lhs5" localSheetId="7" hidden="1">fishRespParam!#REF!</definedName>
    <definedName name="solver_lhs6" localSheetId="7" hidden="1">fishRespParam!#REF!</definedName>
    <definedName name="solver_lhs7" localSheetId="7" hidden="1">fishRespParam!#REF!</definedName>
    <definedName name="solver_lhs8" localSheetId="7" hidden="1">fishRespParam!#REF!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8</definedName>
    <definedName name="solver_nwt" localSheetId="7" hidden="1">1</definedName>
    <definedName name="solver_opt" localSheetId="7" hidden="1">fishRespParam!#REF!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hs1" localSheetId="7" hidden="1">2000</definedName>
    <definedName name="solver_rhs2" localSheetId="7" hidden="1">0</definedName>
    <definedName name="solver_rhs3" localSheetId="7" hidden="1">5</definedName>
    <definedName name="solver_rhs4" localSheetId="7" hidden="1">0</definedName>
    <definedName name="solver_rhs5" localSheetId="7" hidden="1">1</definedName>
    <definedName name="solver_rhs6" localSheetId="7" hidden="1">0</definedName>
    <definedName name="solver_rhs7" localSheetId="7" hidden="1">1</definedName>
    <definedName name="solver_rhs8" localSheetId="7" hidden="1">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5" l="1"/>
  <c r="I41" i="5"/>
  <c r="I42" i="5"/>
  <c r="I43" i="5"/>
  <c r="I44" i="5"/>
  <c r="I45" i="5"/>
  <c r="I46" i="5"/>
  <c r="I47" i="5"/>
  <c r="I48" i="5"/>
  <c r="X48" i="5"/>
  <c r="I51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P17" i="14" l="1"/>
  <c r="G2" i="18" l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K2" i="34" l="1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G330" i="18" l="1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29" i="18"/>
  <c r="O4" i="17" l="1"/>
  <c r="Q4" i="17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8" i="5"/>
  <c r="L36" i="5"/>
  <c r="N36" i="5" s="1"/>
  <c r="P36" i="5" s="1"/>
  <c r="M36" i="5"/>
  <c r="O36" i="5" s="1"/>
  <c r="Q36" i="5" s="1"/>
  <c r="L37" i="5"/>
  <c r="N37" i="5" s="1"/>
  <c r="P37" i="5" s="1"/>
  <c r="M37" i="5"/>
  <c r="O37" i="5" s="1"/>
  <c r="Q37" i="5" s="1"/>
  <c r="L38" i="5"/>
  <c r="N38" i="5" s="1"/>
  <c r="P38" i="5" s="1"/>
  <c r="M38" i="5"/>
  <c r="O38" i="5" s="1"/>
  <c r="Q38" i="5" s="1"/>
  <c r="L39" i="5"/>
  <c r="N39" i="5" s="1"/>
  <c r="P39" i="5" s="1"/>
  <c r="M39" i="5"/>
  <c r="O39" i="5" s="1"/>
  <c r="Q39" i="5" s="1"/>
  <c r="L40" i="5"/>
  <c r="N40" i="5" s="1"/>
  <c r="P40" i="5" s="1"/>
  <c r="M40" i="5"/>
  <c r="O40" i="5" s="1"/>
  <c r="Q40" i="5" s="1"/>
  <c r="L41" i="5"/>
  <c r="N41" i="5" s="1"/>
  <c r="P41" i="5" s="1"/>
  <c r="M41" i="5"/>
  <c r="O41" i="5" s="1"/>
  <c r="Q41" i="5" s="1"/>
  <c r="L42" i="5"/>
  <c r="N42" i="5" s="1"/>
  <c r="P42" i="5" s="1"/>
  <c r="M42" i="5"/>
  <c r="O42" i="5" s="1"/>
  <c r="Q42" i="5" s="1"/>
  <c r="L43" i="5"/>
  <c r="N43" i="5" s="1"/>
  <c r="P43" i="5" s="1"/>
  <c r="M43" i="5"/>
  <c r="O43" i="5" s="1"/>
  <c r="Q43" i="5" s="1"/>
  <c r="L44" i="5"/>
  <c r="M44" i="5"/>
  <c r="O44" i="5" s="1"/>
  <c r="Q44" i="5" s="1"/>
  <c r="N44" i="5"/>
  <c r="P44" i="5" s="1"/>
  <c r="L45" i="5"/>
  <c r="N45" i="5" s="1"/>
  <c r="P45" i="5" s="1"/>
  <c r="M45" i="5"/>
  <c r="O45" i="5" s="1"/>
  <c r="Q45" i="5" s="1"/>
  <c r="L46" i="5"/>
  <c r="N46" i="5" s="1"/>
  <c r="P46" i="5" s="1"/>
  <c r="M46" i="5"/>
  <c r="O46" i="5" s="1"/>
  <c r="Q46" i="5" s="1"/>
  <c r="L47" i="5"/>
  <c r="N47" i="5" s="1"/>
  <c r="P47" i="5" s="1"/>
  <c r="M47" i="5"/>
  <c r="O47" i="5" s="1"/>
  <c r="Q47" i="5" s="1"/>
  <c r="L48" i="5"/>
  <c r="N48" i="5" s="1"/>
  <c r="P48" i="5" s="1"/>
  <c r="M48" i="5"/>
  <c r="O48" i="5" s="1"/>
  <c r="Q48" i="5" s="1"/>
  <c r="L8" i="5"/>
  <c r="N8" i="5" s="1"/>
  <c r="P8" i="5" s="1"/>
  <c r="M8" i="5"/>
  <c r="O8" i="5" s="1"/>
  <c r="Q8" i="5" s="1"/>
  <c r="L9" i="5"/>
  <c r="N9" i="5" s="1"/>
  <c r="P9" i="5" s="1"/>
  <c r="M9" i="5"/>
  <c r="O9" i="5" s="1"/>
  <c r="Q9" i="5" s="1"/>
  <c r="L10" i="5"/>
  <c r="N10" i="5" s="1"/>
  <c r="P10" i="5" s="1"/>
  <c r="M10" i="5"/>
  <c r="O10" i="5" s="1"/>
  <c r="Q10" i="5" s="1"/>
  <c r="L11" i="5"/>
  <c r="N11" i="5" s="1"/>
  <c r="P11" i="5" s="1"/>
  <c r="M11" i="5"/>
  <c r="O11" i="5" s="1"/>
  <c r="Q11" i="5" s="1"/>
  <c r="L12" i="5"/>
  <c r="N12" i="5" s="1"/>
  <c r="P12" i="5" s="1"/>
  <c r="M12" i="5"/>
  <c r="O12" i="5" s="1"/>
  <c r="Q12" i="5" s="1"/>
  <c r="L13" i="5"/>
  <c r="N13" i="5" s="1"/>
  <c r="P13" i="5" s="1"/>
  <c r="M13" i="5"/>
  <c r="O13" i="5" s="1"/>
  <c r="Q13" i="5" s="1"/>
  <c r="L14" i="5"/>
  <c r="N14" i="5" s="1"/>
  <c r="P14" i="5" s="1"/>
  <c r="M14" i="5"/>
  <c r="O14" i="5" s="1"/>
  <c r="Q14" i="5" s="1"/>
  <c r="L15" i="5"/>
  <c r="N15" i="5" s="1"/>
  <c r="P15" i="5" s="1"/>
  <c r="M15" i="5"/>
  <c r="O15" i="5" s="1"/>
  <c r="Q15" i="5" s="1"/>
  <c r="L16" i="5"/>
  <c r="N16" i="5" s="1"/>
  <c r="P16" i="5" s="1"/>
  <c r="M16" i="5"/>
  <c r="O16" i="5" s="1"/>
  <c r="Q16" i="5" s="1"/>
  <c r="L17" i="5"/>
  <c r="N17" i="5" s="1"/>
  <c r="P17" i="5" s="1"/>
  <c r="M17" i="5"/>
  <c r="O17" i="5" s="1"/>
  <c r="Q17" i="5" s="1"/>
  <c r="L18" i="5"/>
  <c r="N18" i="5" s="1"/>
  <c r="P18" i="5" s="1"/>
  <c r="M18" i="5"/>
  <c r="O18" i="5" s="1"/>
  <c r="Q18" i="5" s="1"/>
  <c r="L19" i="5"/>
  <c r="N19" i="5" s="1"/>
  <c r="P19" i="5" s="1"/>
  <c r="M19" i="5"/>
  <c r="O19" i="5" s="1"/>
  <c r="Q19" i="5" s="1"/>
  <c r="L20" i="5"/>
  <c r="N20" i="5" s="1"/>
  <c r="P20" i="5" s="1"/>
  <c r="M20" i="5"/>
  <c r="O20" i="5" s="1"/>
  <c r="Q20" i="5" s="1"/>
  <c r="L21" i="5"/>
  <c r="N21" i="5" s="1"/>
  <c r="P21" i="5" s="1"/>
  <c r="M21" i="5"/>
  <c r="O21" i="5" s="1"/>
  <c r="Q21" i="5" s="1"/>
  <c r="L22" i="5"/>
  <c r="N22" i="5" s="1"/>
  <c r="P22" i="5" s="1"/>
  <c r="M22" i="5"/>
  <c r="O22" i="5" s="1"/>
  <c r="Q22" i="5" s="1"/>
  <c r="L23" i="5"/>
  <c r="N23" i="5" s="1"/>
  <c r="P23" i="5" s="1"/>
  <c r="M23" i="5"/>
  <c r="O23" i="5" s="1"/>
  <c r="Q23" i="5" s="1"/>
  <c r="L24" i="5"/>
  <c r="N24" i="5" s="1"/>
  <c r="P24" i="5" s="1"/>
  <c r="M24" i="5"/>
  <c r="O24" i="5" s="1"/>
  <c r="Q24" i="5" s="1"/>
  <c r="L25" i="5"/>
  <c r="N25" i="5" s="1"/>
  <c r="P25" i="5" s="1"/>
  <c r="M25" i="5"/>
  <c r="O25" i="5" s="1"/>
  <c r="Q25" i="5" s="1"/>
  <c r="L26" i="5"/>
  <c r="N26" i="5" s="1"/>
  <c r="P26" i="5" s="1"/>
  <c r="M26" i="5"/>
  <c r="O26" i="5" s="1"/>
  <c r="Q26" i="5" s="1"/>
  <c r="L27" i="5"/>
  <c r="N27" i="5" s="1"/>
  <c r="P27" i="5" s="1"/>
  <c r="M27" i="5"/>
  <c r="O27" i="5" s="1"/>
  <c r="Q27" i="5" s="1"/>
  <c r="L28" i="5"/>
  <c r="N28" i="5" s="1"/>
  <c r="P28" i="5" s="1"/>
  <c r="M28" i="5"/>
  <c r="O28" i="5" s="1"/>
  <c r="Q28" i="5" s="1"/>
  <c r="L29" i="5"/>
  <c r="N29" i="5" s="1"/>
  <c r="P29" i="5" s="1"/>
  <c r="M29" i="5"/>
  <c r="O29" i="5" s="1"/>
  <c r="Q29" i="5" s="1"/>
  <c r="L30" i="5"/>
  <c r="N30" i="5" s="1"/>
  <c r="P30" i="5" s="1"/>
  <c r="M30" i="5"/>
  <c r="O30" i="5"/>
  <c r="Q30" i="5" s="1"/>
  <c r="L31" i="5"/>
  <c r="N31" i="5" s="1"/>
  <c r="P31" i="5" s="1"/>
  <c r="M31" i="5"/>
  <c r="O31" i="5" s="1"/>
  <c r="Q31" i="5" s="1"/>
  <c r="L32" i="5"/>
  <c r="N32" i="5" s="1"/>
  <c r="P32" i="5" s="1"/>
  <c r="M32" i="5"/>
  <c r="O32" i="5" s="1"/>
  <c r="Q32" i="5" s="1"/>
  <c r="L33" i="5"/>
  <c r="N33" i="5" s="1"/>
  <c r="P33" i="5" s="1"/>
  <c r="M33" i="5"/>
  <c r="O33" i="5" s="1"/>
  <c r="Q33" i="5" s="1"/>
  <c r="L34" i="5"/>
  <c r="N34" i="5" s="1"/>
  <c r="P34" i="5" s="1"/>
  <c r="M34" i="5"/>
  <c r="O34" i="5" s="1"/>
  <c r="Q34" i="5" s="1"/>
  <c r="L35" i="5"/>
  <c r="N35" i="5" s="1"/>
  <c r="P35" i="5" s="1"/>
  <c r="M35" i="5"/>
  <c r="O35" i="5" s="1"/>
  <c r="Q35" i="5" s="1"/>
  <c r="R48" i="5" l="1"/>
  <c r="S48" i="5" s="1"/>
  <c r="W48" i="5" s="1"/>
  <c r="R24" i="5"/>
  <c r="R12" i="5"/>
  <c r="R26" i="5"/>
  <c r="S26" i="5" s="1"/>
  <c r="W26" i="5" s="1"/>
  <c r="R10" i="5"/>
  <c r="S10" i="5" s="1"/>
  <c r="W10" i="5" s="1"/>
  <c r="R20" i="5"/>
  <c r="S20" i="5" s="1"/>
  <c r="W20" i="5" s="1"/>
  <c r="R16" i="5"/>
  <c r="S16" i="5" s="1"/>
  <c r="W16" i="5" s="1"/>
  <c r="R32" i="5"/>
  <c r="S32" i="5" s="1"/>
  <c r="W32" i="5" s="1"/>
  <c r="R28" i="5"/>
  <c r="S28" i="5" s="1"/>
  <c r="W28" i="5" s="1"/>
  <c r="R18" i="5"/>
  <c r="S18" i="5" s="1"/>
  <c r="W18" i="5" s="1"/>
  <c r="R8" i="5"/>
  <c r="S8" i="5" s="1"/>
  <c r="W8" i="5" s="1"/>
  <c r="S24" i="5"/>
  <c r="W24" i="5" s="1"/>
  <c r="S12" i="5"/>
  <c r="W12" i="5" s="1"/>
  <c r="R45" i="5"/>
  <c r="S45" i="5" s="1"/>
  <c r="W45" i="5" s="1"/>
  <c r="R37" i="5"/>
  <c r="S37" i="5" s="1"/>
  <c r="W37" i="5" s="1"/>
  <c r="R34" i="5"/>
  <c r="S34" i="5" s="1"/>
  <c r="W34" i="5" s="1"/>
  <c r="R44" i="5"/>
  <c r="S44" i="5" s="1"/>
  <c r="W44" i="5" s="1"/>
  <c r="R38" i="5"/>
  <c r="S38" i="5" s="1"/>
  <c r="W38" i="5" s="1"/>
  <c r="R36" i="5"/>
  <c r="S36" i="5" s="1"/>
  <c r="W36" i="5" s="1"/>
  <c r="R30" i="5"/>
  <c r="S30" i="5" s="1"/>
  <c r="W30" i="5" s="1"/>
  <c r="R22" i="5"/>
  <c r="S22" i="5" s="1"/>
  <c r="W22" i="5" s="1"/>
  <c r="R14" i="5"/>
  <c r="S14" i="5" s="1"/>
  <c r="W14" i="5" s="1"/>
  <c r="R47" i="5"/>
  <c r="S47" i="5" s="1"/>
  <c r="W47" i="5" s="1"/>
  <c r="R41" i="5"/>
  <c r="S41" i="5" s="1"/>
  <c r="W41" i="5" s="1"/>
  <c r="R39" i="5"/>
  <c r="S39" i="5" s="1"/>
  <c r="W39" i="5" s="1"/>
  <c r="R46" i="5"/>
  <c r="S46" i="5" s="1"/>
  <c r="W46" i="5" s="1"/>
  <c r="R43" i="5"/>
  <c r="S43" i="5" s="1"/>
  <c r="W43" i="5" s="1"/>
  <c r="R42" i="5"/>
  <c r="S42" i="5" s="1"/>
  <c r="W42" i="5" s="1"/>
  <c r="R40" i="5"/>
  <c r="S40" i="5" s="1"/>
  <c r="W40" i="5" s="1"/>
  <c r="R31" i="5"/>
  <c r="S31" i="5" s="1"/>
  <c r="W31" i="5" s="1"/>
  <c r="R29" i="5"/>
  <c r="S29" i="5" s="1"/>
  <c r="W29" i="5" s="1"/>
  <c r="R23" i="5"/>
  <c r="S23" i="5" s="1"/>
  <c r="W23" i="5" s="1"/>
  <c r="R21" i="5"/>
  <c r="S21" i="5" s="1"/>
  <c r="W21" i="5" s="1"/>
  <c r="R15" i="5"/>
  <c r="S15" i="5" s="1"/>
  <c r="W15" i="5" s="1"/>
  <c r="R13" i="5"/>
  <c r="S13" i="5" s="1"/>
  <c r="W13" i="5" s="1"/>
  <c r="R35" i="5"/>
  <c r="S35" i="5" s="1"/>
  <c r="W35" i="5" s="1"/>
  <c r="R33" i="5"/>
  <c r="S33" i="5" s="1"/>
  <c r="W33" i="5" s="1"/>
  <c r="R27" i="5"/>
  <c r="S27" i="5" s="1"/>
  <c r="W27" i="5" s="1"/>
  <c r="R25" i="5"/>
  <c r="S25" i="5" s="1"/>
  <c r="W25" i="5" s="1"/>
  <c r="R19" i="5"/>
  <c r="S19" i="5" s="1"/>
  <c r="W19" i="5" s="1"/>
  <c r="R17" i="5"/>
  <c r="S17" i="5" s="1"/>
  <c r="W17" i="5" s="1"/>
  <c r="R11" i="5"/>
  <c r="S11" i="5" s="1"/>
  <c r="W11" i="5" s="1"/>
  <c r="R9" i="5"/>
  <c r="S9" i="5" s="1"/>
  <c r="W9" i="5" s="1"/>
  <c r="O3" i="17" l="1"/>
  <c r="Q3" i="17" s="1"/>
  <c r="O5" i="17"/>
  <c r="Q5" i="17" s="1"/>
  <c r="O6" i="17"/>
  <c r="Q6" i="17" s="1"/>
  <c r="O7" i="17"/>
  <c r="Q7" i="17" s="1"/>
  <c r="O2" i="17"/>
  <c r="Q2" i="17" s="1"/>
  <c r="Q35" i="27" l="1"/>
  <c r="Q34" i="27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40" i="25"/>
  <c r="H105" i="24" l="1"/>
  <c r="H106" i="24"/>
  <c r="H107" i="24"/>
  <c r="H108" i="24"/>
  <c r="H109" i="24"/>
  <c r="H110" i="24"/>
  <c r="H111" i="24"/>
  <c r="H112" i="24"/>
  <c r="H113" i="24"/>
  <c r="H114" i="24"/>
  <c r="H115" i="24"/>
  <c r="H104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2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34" i="24"/>
  <c r="H33" i="24"/>
  <c r="H12" i="10" l="1"/>
  <c r="H13" i="10" l="1"/>
  <c r="H14" i="10"/>
  <c r="H11" i="10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2" i="12"/>
  <c r="J3" i="14"/>
  <c r="J4" i="14"/>
  <c r="J5" i="14"/>
  <c r="J6" i="14"/>
  <c r="J7" i="14"/>
  <c r="J2" i="14"/>
  <c r="Q8" i="17" l="1"/>
  <c r="H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Dudley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Peter Dudley:</t>
        </r>
        <r>
          <rPr>
            <sz val="9"/>
            <color indexed="81"/>
            <rFont val="Tahoma"/>
            <family val="2"/>
          </rPr>
          <t xml:space="preserve">
Data not used.  Used relation from railsback in the inSALMO manual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P1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N1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N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T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M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sharedStrings.xml><?xml version="1.0" encoding="utf-8"?>
<sst xmlns="http://schemas.openxmlformats.org/spreadsheetml/2006/main" count="10328" uniqueCount="349">
  <si>
    <t>Year</t>
  </si>
  <si>
    <t>Author</t>
  </si>
  <si>
    <t>Jounral</t>
  </si>
  <si>
    <t>Species</t>
  </si>
  <si>
    <t xml:space="preserve">River </t>
  </si>
  <si>
    <t>Run</t>
  </si>
  <si>
    <t>Exp. Setup</t>
  </si>
  <si>
    <t>N</t>
  </si>
  <si>
    <t>ImageJ</t>
  </si>
  <si>
    <t>SD</t>
  </si>
  <si>
    <t>Sac</t>
  </si>
  <si>
    <t>LF</t>
  </si>
  <si>
    <t>Field</t>
  </si>
  <si>
    <t>Chinook</t>
  </si>
  <si>
    <t>Environ. Biol. Fish</t>
  </si>
  <si>
    <t>Chapman</t>
  </si>
  <si>
    <t>Michel</t>
  </si>
  <si>
    <t>T
[C]</t>
  </si>
  <si>
    <t>Cavallo</t>
  </si>
  <si>
    <t>Fall</t>
  </si>
  <si>
    <t>Mokelumne</t>
  </si>
  <si>
    <t>Y</t>
  </si>
  <si>
    <t>Cal. F &amp; G</t>
  </si>
  <si>
    <t>Kaufman</t>
  </si>
  <si>
    <t>Petrusso</t>
  </si>
  <si>
    <t>MacFarlane</t>
  </si>
  <si>
    <t>Kimmerer</t>
  </si>
  <si>
    <t>Trans. Amer. F Soc.</t>
  </si>
  <si>
    <t>Cal F &amp; G</t>
  </si>
  <si>
    <t>Fish Bulitan</t>
  </si>
  <si>
    <t>Measure type</t>
  </si>
  <si>
    <t>Value</t>
  </si>
  <si>
    <t>Units</t>
  </si>
  <si>
    <t>V or D</t>
  </si>
  <si>
    <t>D</t>
  </si>
  <si>
    <t>Av</t>
  </si>
  <si>
    <t>Min</t>
  </si>
  <si>
    <t>Max</t>
  </si>
  <si>
    <t>V</t>
  </si>
  <si>
    <t>m</t>
  </si>
  <si>
    <t>m/s</t>
  </si>
  <si>
    <t>n</t>
  </si>
  <si>
    <t>Merced</t>
  </si>
  <si>
    <t>American</t>
  </si>
  <si>
    <t>Gallagher</t>
  </si>
  <si>
    <t>Cmax</t>
  </si>
  <si>
    <t>units</t>
  </si>
  <si>
    <t>T</t>
  </si>
  <si>
    <t>PhD</t>
  </si>
  <si>
    <t>Lab</t>
  </si>
  <si>
    <t>Length</t>
  </si>
  <si>
    <t>Cech</t>
  </si>
  <si>
    <t>mg O2/h</t>
  </si>
  <si>
    <t>Baker</t>
  </si>
  <si>
    <t>Can. J Fish Aqu Sci</t>
  </si>
  <si>
    <t>HIS</t>
  </si>
  <si>
    <t>y</t>
  </si>
  <si>
    <t>Gard</t>
  </si>
  <si>
    <t>Spring</t>
  </si>
  <si>
    <t>Clear Ck</t>
  </si>
  <si>
    <t>Late-Fall</t>
  </si>
  <si>
    <t>MS Santa Cruz</t>
  </si>
  <si>
    <t>Variable</t>
  </si>
  <si>
    <t>Goodman</t>
  </si>
  <si>
    <t>Trinity</t>
  </si>
  <si>
    <t>?</t>
  </si>
  <si>
    <t>USFWS</t>
  </si>
  <si>
    <t>Cumlitave fraction</t>
  </si>
  <si>
    <t>Depth</t>
  </si>
  <si>
    <t>Fish Size
[mm]</t>
  </si>
  <si>
    <t>&lt; 50</t>
  </si>
  <si>
    <t>50-200</t>
  </si>
  <si>
    <t>Velocity</t>
  </si>
  <si>
    <t>Dis to Cover</t>
  </si>
  <si>
    <t>Hanson</t>
  </si>
  <si>
    <t>Hanson Enviro Inc</t>
  </si>
  <si>
    <t>J Fish Res Bul Can</t>
  </si>
  <si>
    <t>Brett</t>
  </si>
  <si>
    <t>Wash</t>
  </si>
  <si>
    <t>g/day</t>
  </si>
  <si>
    <t>Plumb</t>
  </si>
  <si>
    <t>Big Qualicum</t>
  </si>
  <si>
    <t>Nechako River</t>
  </si>
  <si>
    <t>Snake River</t>
  </si>
  <si>
    <t>Trans Ame F Soc</t>
  </si>
  <si>
    <t>Vogel</t>
  </si>
  <si>
    <t>Battle Ck</t>
  </si>
  <si>
    <t>both</t>
  </si>
  <si>
    <t>Has Data</t>
  </si>
  <si>
    <t>Can J F Aqu Sci</t>
  </si>
  <si>
    <t>Ecology</t>
  </si>
  <si>
    <t>Rainbow</t>
  </si>
  <si>
    <t>Coho/Rainbow</t>
  </si>
  <si>
    <t>Piccolo</t>
  </si>
  <si>
    <t>Hill</t>
  </si>
  <si>
    <t>Average</t>
  </si>
  <si>
    <t>Slope for 1 d</t>
  </si>
  <si>
    <t>Intercept</t>
  </si>
  <si>
    <t>Survival</t>
  </si>
  <si>
    <t>Swimm Speed
[cm/s]</t>
  </si>
  <si>
    <t>MR
[mg(O2)/h]</t>
  </si>
  <si>
    <t>Thorarensen</t>
  </si>
  <si>
    <t>Phys. Biochem. Zoo.</t>
  </si>
  <si>
    <t>River</t>
  </si>
  <si>
    <t>ln(MR)</t>
  </si>
  <si>
    <t>Geist</t>
  </si>
  <si>
    <t>Lan</t>
  </si>
  <si>
    <t>J F bio</t>
  </si>
  <si>
    <t>ParamB</t>
  </si>
  <si>
    <t>ParamC</t>
  </si>
  <si>
    <t>ParamD</t>
  </si>
  <si>
    <t>Met</t>
  </si>
  <si>
    <t>T 
[C]</t>
  </si>
  <si>
    <t>Speed
[cm/s]</t>
  </si>
  <si>
    <t>mass
[g]</t>
  </si>
  <si>
    <t>ParamA</t>
  </si>
  <si>
    <t>j/d</t>
  </si>
  <si>
    <t>Temp</t>
  </si>
  <si>
    <t>Can. J Zoo</t>
  </si>
  <si>
    <t>Simpkins</t>
  </si>
  <si>
    <t>McGregor</t>
  </si>
  <si>
    <t>Foot</t>
  </si>
  <si>
    <t>Report</t>
  </si>
  <si>
    <t>Nechako</t>
  </si>
  <si>
    <t>Madenjian</t>
  </si>
  <si>
    <t>Lake MI</t>
  </si>
  <si>
    <t>Hansen</t>
  </si>
  <si>
    <t>Trans amer fish Soc</t>
  </si>
  <si>
    <t>Winter</t>
  </si>
  <si>
    <t>X</t>
  </si>
  <si>
    <t>Can J Fis Aqu</t>
  </si>
  <si>
    <t>Duffy</t>
  </si>
  <si>
    <t>WA</t>
  </si>
  <si>
    <t>ID</t>
  </si>
  <si>
    <t>Zabel</t>
  </si>
  <si>
    <t>Trans Am Fish Sco</t>
  </si>
  <si>
    <t>OR</t>
  </si>
  <si>
    <t>Beckman</t>
  </si>
  <si>
    <t>Connor</t>
  </si>
  <si>
    <t>N J Fish Man</t>
  </si>
  <si>
    <t>Tipping</t>
  </si>
  <si>
    <t>NA J of Aq</t>
  </si>
  <si>
    <t>Marine</t>
  </si>
  <si>
    <t>NA J Fish Man</t>
  </si>
  <si>
    <t>Measure</t>
  </si>
  <si>
    <t>C</t>
  </si>
  <si>
    <t>Turb</t>
  </si>
  <si>
    <t>NTU</t>
  </si>
  <si>
    <t>Enviro Bio Fish</t>
  </si>
  <si>
    <t>mm</t>
  </si>
  <si>
    <t>Relative Vlun.</t>
  </si>
  <si>
    <t>willette</t>
  </si>
  <si>
    <t>Fish. Oceanog.</t>
  </si>
  <si>
    <t>Pink</t>
  </si>
  <si>
    <t>AK</t>
  </si>
  <si>
    <t>Relative freq</t>
  </si>
  <si>
    <t>CA</t>
  </si>
  <si>
    <t>Mixed</t>
  </si>
  <si>
    <t>duffy</t>
  </si>
  <si>
    <t>N A J Fish Man</t>
  </si>
  <si>
    <t>count</t>
  </si>
  <si>
    <t>NA</t>
  </si>
  <si>
    <t># eaten in trap</t>
  </si>
  <si>
    <t>Time Span
[days]</t>
  </si>
  <si>
    <t>gregory</t>
  </si>
  <si>
    <t>Trans Amer Fish Soc</t>
  </si>
  <si>
    <t>Depth m</t>
  </si>
  <si>
    <t>CQ</t>
  </si>
  <si>
    <t>CTO</t>
  </si>
  <si>
    <t>CTM</t>
  </si>
  <si>
    <t>CTL</t>
  </si>
  <si>
    <t>CK1</t>
  </si>
  <si>
    <t>CK4</t>
  </si>
  <si>
    <t>G2</t>
  </si>
  <si>
    <t>G1</t>
  </si>
  <si>
    <t>L1</t>
  </si>
  <si>
    <t>L2</t>
  </si>
  <si>
    <t>KA</t>
  </si>
  <si>
    <t>KB</t>
  </si>
  <si>
    <t>F</t>
  </si>
  <si>
    <t>Cmax/Corr</t>
  </si>
  <si>
    <t>Tubifex</t>
  </si>
  <si>
    <t>Drosophik</t>
  </si>
  <si>
    <t>MS</t>
  </si>
  <si>
    <t>Can J F Aq Sci</t>
  </si>
  <si>
    <t>June</t>
  </si>
  <si>
    <t>Harvey</t>
  </si>
  <si>
    <t>Cutthroat</t>
  </si>
  <si>
    <t>Wild</t>
  </si>
  <si>
    <t>daily survival</t>
  </si>
  <si>
    <t>velocity</t>
  </si>
  <si>
    <t>Gregory</t>
  </si>
  <si>
    <t>Can J Fish Aq Sci</t>
  </si>
  <si>
    <t>Harrison</t>
  </si>
  <si>
    <t>Brocksed</t>
  </si>
  <si>
    <t>Rombough</t>
  </si>
  <si>
    <t>prey eaten/pred</t>
  </si>
  <si>
    <t>h^-1</t>
  </si>
  <si>
    <t>Digest Rate</t>
  </si>
  <si>
    <t>Striped B.</t>
  </si>
  <si>
    <t>Adams</t>
  </si>
  <si>
    <t>mg/kg/h</t>
  </si>
  <si>
    <t>Largemouth B.</t>
  </si>
  <si>
    <t>Can J Zoo</t>
  </si>
  <si>
    <t>Beamish</t>
  </si>
  <si>
    <t>Dig Eff</t>
  </si>
  <si>
    <t>N Pikeminnow</t>
  </si>
  <si>
    <t>J. Fish Re. B. Can.</t>
  </si>
  <si>
    <t>Steigenberger</t>
  </si>
  <si>
    <t>Ucrit</t>
  </si>
  <si>
    <t>Sac Pikeminnow</t>
  </si>
  <si>
    <t>Myrick</t>
  </si>
  <si>
    <t>Fish</t>
  </si>
  <si>
    <t xml:space="preserve"> Can J of Fish and Aq Sci</t>
  </si>
  <si>
    <t>Plankton</t>
  </si>
  <si>
    <t>Sweka</t>
  </si>
  <si>
    <t>Brook Trout</t>
  </si>
  <si>
    <t>House Fly Lavre</t>
  </si>
  <si>
    <t>Dudley</t>
  </si>
  <si>
    <t>Slope 1</t>
  </si>
  <si>
    <t>Slope 2</t>
  </si>
  <si>
    <t>C. J. Fish Aq</t>
  </si>
  <si>
    <t>AK Ocean</t>
  </si>
  <si>
    <t>fishSpawnVSuit</t>
  </si>
  <si>
    <t>fishSpawnDSuit</t>
  </si>
  <si>
    <t>fishFecundParam</t>
  </si>
  <si>
    <t>fishSpawnWtLossFraction</t>
  </si>
  <si>
    <t>fishWeightParam</t>
  </si>
  <si>
    <t xml:space="preserve"> Based both on fitted raw data and parameters drawn from the literature </t>
  </si>
  <si>
    <t>fishMaxSwimParam</t>
  </si>
  <si>
    <t xml:space="preserve"> There is one data line here.  This is unused.  The relationship currently used is the one Railsback presents in the inSALMO manual</t>
  </si>
  <si>
    <t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</si>
  <si>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</si>
  <si>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>fishSearch</t>
  </si>
  <si>
    <t xml:space="preserve"> used data form Tubifex feeding I believe because it is more common in the Chinook diets </t>
  </si>
  <si>
    <t>fishDetectDistParam</t>
  </si>
  <si>
    <t xml:space="preserve"> Data is fit with a forced 0 for the intercept </t>
  </si>
  <si>
    <t>turbidityFunction</t>
  </si>
  <si>
    <t>fishCaptureParam</t>
  </si>
  <si>
    <t>fishCmaxParam</t>
  </si>
  <si>
    <t>fishCmaxTemp</t>
  </si>
  <si>
    <t>Fitting to the graph manually</t>
  </si>
  <si>
    <t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</si>
  <si>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</si>
  <si>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</si>
  <si>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</si>
  <si>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>mortFishHiTT</t>
  </si>
  <si>
    <t xml:space="preserve"> Used R for Logit fitting</t>
  </si>
  <si>
    <t>mortFishByOccurence</t>
  </si>
  <si>
    <t xml:space="preserve"> Chosing this parameters based on the fish presence near them</t>
  </si>
  <si>
    <t>mortAqByPredMet</t>
  </si>
  <si>
    <t>OLD MortFAPH</t>
  </si>
  <si>
    <t>OLD MortFAPD</t>
  </si>
  <si>
    <t>OLD fishRespParamaA</t>
  </si>
  <si>
    <t>OLD fishRespParamD</t>
  </si>
  <si>
    <t>OLD fishSpawnD &amp; V</t>
  </si>
  <si>
    <t>author</t>
  </si>
  <si>
    <t>species</t>
  </si>
  <si>
    <t xml:space="preserve">river </t>
  </si>
  <si>
    <t>run</t>
  </si>
  <si>
    <t>expSetup</t>
  </si>
  <si>
    <t>value</t>
  </si>
  <si>
    <t>imageJ</t>
  </si>
  <si>
    <t>year</t>
  </si>
  <si>
    <t>river</t>
  </si>
  <si>
    <t>length_cm</t>
  </si>
  <si>
    <t>eggs</t>
  </si>
  <si>
    <t>jounral</t>
  </si>
  <si>
    <t>speed_m_per_s</t>
  </si>
  <si>
    <t>size_cm</t>
  </si>
  <si>
    <t>distance_cm</t>
  </si>
  <si>
    <t>density_per_m2</t>
  </si>
  <si>
    <t>prey</t>
  </si>
  <si>
    <t>weight_g</t>
  </si>
  <si>
    <t>feedingRate_g_per_s</t>
  </si>
  <si>
    <t xml:space="preserve">year </t>
  </si>
  <si>
    <t>fLength_cm</t>
  </si>
  <si>
    <t>reactionDistance_cm</t>
  </si>
  <si>
    <t>turbidity_NTU</t>
  </si>
  <si>
    <t>size_mm</t>
  </si>
  <si>
    <t>maxSwimSpeed_cm_per_s</t>
  </si>
  <si>
    <t>velocity_cm_per_s</t>
  </si>
  <si>
    <t>prob</t>
  </si>
  <si>
    <t>foodPerFish</t>
  </si>
  <si>
    <t>temperature</t>
  </si>
  <si>
    <t>mass</t>
  </si>
  <si>
    <t>initWt_g</t>
  </si>
  <si>
    <t>finWt_g</t>
  </si>
  <si>
    <t>growthRate_percent_per_day</t>
  </si>
  <si>
    <t>food_g</t>
  </si>
  <si>
    <t>days</t>
  </si>
  <si>
    <t>temperature_C</t>
  </si>
  <si>
    <t>location</t>
  </si>
  <si>
    <t>survival</t>
  </si>
  <si>
    <t>time_days</t>
  </si>
  <si>
    <t>FL_cm</t>
  </si>
  <si>
    <t>dailySurvival</t>
  </si>
  <si>
    <t>cumMort</t>
  </si>
  <si>
    <t>remaining</t>
  </si>
  <si>
    <t>conFactor</t>
  </si>
  <si>
    <t>10_percent_C</t>
  </si>
  <si>
    <t>90_percent_C</t>
  </si>
  <si>
    <t>fishSize_mm</t>
  </si>
  <si>
    <t>variable</t>
  </si>
  <si>
    <t>cumlitaveFraction</t>
  </si>
  <si>
    <t>depth_m</t>
  </si>
  <si>
    <t>velocity_m_per_s</t>
  </si>
  <si>
    <t xml:space="preserve">Leitritz </t>
  </si>
  <si>
    <t xml:space="preserve">Cal F &amp; G </t>
  </si>
  <si>
    <t>egg_mass_g</t>
  </si>
  <si>
    <t>length_SD</t>
  </si>
  <si>
    <t>weight_SD</t>
  </si>
  <si>
    <t>intercept</t>
  </si>
  <si>
    <t>slope</t>
  </si>
  <si>
    <t>mass_g</t>
  </si>
  <si>
    <t>swimSpeed_cm_per_s</t>
  </si>
  <si>
    <t>ln(mass)</t>
  </si>
  <si>
    <t>ln_mass_g</t>
  </si>
  <si>
    <t>ln_MRmgO2_per_h</t>
  </si>
  <si>
    <t>ratio_V_per_Max</t>
  </si>
  <si>
    <t>ln(Cmas)</t>
  </si>
  <si>
    <t>Use to get out other effects</t>
  </si>
  <si>
    <t>notes</t>
  </si>
  <si>
    <t>d-variable</t>
  </si>
  <si>
    <t>unitlessValue</t>
  </si>
  <si>
    <t>i_units</t>
  </si>
  <si>
    <t>d_units</t>
  </si>
  <si>
    <t>This T and U are form gauge data at time of exp</t>
  </si>
  <si>
    <t>note</t>
  </si>
  <si>
    <t>turb_NTU</t>
  </si>
  <si>
    <t>measure</t>
  </si>
  <si>
    <t>relative vlun.</t>
  </si>
  <si>
    <t>outlier</t>
  </si>
  <si>
    <t>none</t>
  </si>
  <si>
    <t>fishWeightRaw</t>
  </si>
  <si>
    <t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</si>
  <si>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</si>
  <si>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>mortFishByMort</t>
  </si>
  <si>
    <t>The RSF for velocity of winter run chinook based on the simulations I did with HEC-RAS</t>
  </si>
  <si>
    <t>The RSF for depth of winter run chinook based on the simulations I did with HEC-RAS</t>
  </si>
  <si>
    <t>Fecundity data for linear regression</t>
  </si>
  <si>
    <t xml:space="preserve"> Calculation is based of fish weight and fecundity from other parameters and egg mass form a 1959 Cal. Fish and game report </t>
  </si>
  <si>
    <t xml:space="preserve"> The raw data that will be fitted to add to the  fishWeightParam data set</t>
  </si>
  <si>
    <t xml:space="preserve"> use only chinook and plankton data</t>
  </si>
  <si>
    <t xml:space="preserve"> Capture probability based on max sustained swim speed.</t>
  </si>
  <si>
    <t xml:space="preserve"> Data form all Cmax studies. Notation (CK1, L2, etc.) and calculations is from John Plumb's 2015 paper. Parameters calculation with similar notations and calculations as above. </t>
  </si>
  <si>
    <t xml:space="preserve"> The degree to which predator metabolism or other physological rates increases with temperature.   </t>
  </si>
  <si>
    <t xml:space="preserve"> Has data used to get U and L relationships for predation. Fitting by eye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</si>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</sst>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E+00"/>
    <numFmt numFmtId="166" formatCode="0.000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color rgb="FF000000"/>
      <name val="Lucida Console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0" fillId="35" borderId="0" xfId="0" applyFill="1"/>
    <xf numFmtId="0" fontId="0" fillId="35" borderId="0" xfId="0" applyFill="1" applyBorder="1"/>
    <xf numFmtId="0" fontId="0" fillId="35" borderId="22" xfId="0" applyFill="1" applyBorder="1"/>
    <xf numFmtId="0" fontId="0" fillId="35" borderId="12" xfId="0" applyFill="1" applyBorder="1"/>
    <xf numFmtId="0" fontId="0" fillId="35" borderId="16" xfId="0" applyFill="1" applyBorder="1"/>
    <xf numFmtId="0" fontId="0" fillId="35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0" xfId="0" applyFill="1" applyBorder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 wrapText="1"/>
    </xf>
    <xf numFmtId="0" fontId="0" fillId="35" borderId="0" xfId="0" applyFont="1" applyFill="1"/>
    <xf numFmtId="0" fontId="0" fillId="34" borderId="22" xfId="0" applyFill="1" applyBorder="1"/>
    <xf numFmtId="0" fontId="0" fillId="35" borderId="11" xfId="0" applyFill="1" applyBorder="1"/>
    <xf numFmtId="2" fontId="0" fillId="35" borderId="10" xfId="0" applyNumberFormat="1" applyFill="1" applyBorder="1"/>
    <xf numFmtId="0" fontId="0" fillId="35" borderId="10" xfId="0" applyFill="1" applyBorder="1" applyAlignment="1">
      <alignment horizontal="right"/>
    </xf>
    <xf numFmtId="164" fontId="0" fillId="35" borderId="10" xfId="0" applyNumberFormat="1" applyFill="1" applyBorder="1"/>
    <xf numFmtId="165" fontId="0" fillId="35" borderId="0" xfId="0" applyNumberFormat="1" applyFill="1"/>
    <xf numFmtId="2" fontId="0" fillId="35" borderId="0" xfId="0" applyNumberFormat="1" applyFill="1"/>
    <xf numFmtId="164" fontId="0" fillId="35" borderId="0" xfId="0" applyNumberForma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center" wrapText="1"/>
    </xf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35" borderId="29" xfId="0" applyFill="1" applyBorder="1"/>
    <xf numFmtId="164" fontId="0" fillId="35" borderId="28" xfId="0" applyNumberFormat="1" applyFill="1" applyBorder="1"/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2" fontId="0" fillId="35" borderId="31" xfId="0" applyNumberFormat="1" applyFill="1" applyBorder="1" applyAlignment="1">
      <alignment horizontal="center" wrapText="1"/>
    </xf>
    <xf numFmtId="164" fontId="0" fillId="35" borderId="31" xfId="0" applyNumberFormat="1" applyFill="1" applyBorder="1" applyAlignment="1">
      <alignment horizontal="center" wrapText="1"/>
    </xf>
    <xf numFmtId="0" fontId="0" fillId="36" borderId="23" xfId="0" applyFill="1" applyBorder="1"/>
    <xf numFmtId="0" fontId="0" fillId="36" borderId="32" xfId="0" applyFill="1" applyBorder="1"/>
    <xf numFmtId="0" fontId="0" fillId="36" borderId="24" xfId="0" applyFill="1" applyBorder="1"/>
    <xf numFmtId="0" fontId="0" fillId="35" borderId="33" xfId="0" applyFill="1" applyBorder="1"/>
    <xf numFmtId="0" fontId="0" fillId="35" borderId="20" xfId="0" applyFill="1" applyBorder="1"/>
    <xf numFmtId="0" fontId="0" fillId="35" borderId="34" xfId="0" applyFill="1" applyBorder="1" applyAlignment="1">
      <alignment horizontal="center" vertical="center" wrapText="1"/>
    </xf>
    <xf numFmtId="11" fontId="0" fillId="35" borderId="0" xfId="0" applyNumberFormat="1" applyFill="1"/>
    <xf numFmtId="11" fontId="0" fillId="35" borderId="22" xfId="0" applyNumberFormat="1" applyFill="1" applyBorder="1"/>
    <xf numFmtId="0" fontId="0" fillId="35" borderId="22" xfId="0" applyFill="1" applyBorder="1" applyAlignment="1">
      <alignment wrapText="1"/>
    </xf>
    <xf numFmtId="2" fontId="0" fillId="35" borderId="22" xfId="0" applyNumberFormat="1" applyFill="1" applyBorder="1" applyAlignment="1">
      <alignment horizontal="center"/>
    </xf>
    <xf numFmtId="0" fontId="16" fillId="35" borderId="22" xfId="0" applyFont="1" applyFill="1" applyBorder="1"/>
    <xf numFmtId="0" fontId="0" fillId="37" borderId="17" xfId="0" applyFill="1" applyBorder="1"/>
    <xf numFmtId="0" fontId="0" fillId="37" borderId="18" xfId="0" applyFill="1" applyBorder="1"/>
    <xf numFmtId="2" fontId="0" fillId="37" borderId="18" xfId="0" applyNumberFormat="1" applyFill="1" applyBorder="1"/>
    <xf numFmtId="0" fontId="0" fillId="37" borderId="20" xfId="0" applyFill="1" applyBorder="1"/>
    <xf numFmtId="0" fontId="0" fillId="37" borderId="0" xfId="0" applyFill="1" applyBorder="1"/>
    <xf numFmtId="2" fontId="0" fillId="37" borderId="0" xfId="0" applyNumberFormat="1" applyFill="1" applyBorder="1"/>
    <xf numFmtId="0" fontId="20" fillId="37" borderId="0" xfId="0" applyFont="1" applyFill="1"/>
    <xf numFmtId="0" fontId="0" fillId="37" borderId="19" xfId="0" applyFill="1" applyBorder="1"/>
    <xf numFmtId="0" fontId="0" fillId="37" borderId="21" xfId="0" applyFill="1" applyBorder="1"/>
    <xf numFmtId="166" fontId="0" fillId="35" borderId="10" xfId="0" applyNumberFormat="1" applyFill="1" applyBorder="1"/>
    <xf numFmtId="167" fontId="0" fillId="35" borderId="10" xfId="0" applyNumberFormat="1" applyFill="1" applyBorder="1"/>
    <xf numFmtId="166" fontId="0" fillId="35" borderId="0" xfId="0" applyNumberFormat="1" applyFill="1"/>
    <xf numFmtId="167" fontId="0" fillId="35" borderId="26" xfId="0" applyNumberFormat="1" applyFill="1" applyBorder="1"/>
    <xf numFmtId="2" fontId="0" fillId="35" borderId="22" xfId="0" applyNumberFormat="1" applyFill="1" applyBorder="1" applyAlignment="1">
      <alignment wrapText="1"/>
    </xf>
    <xf numFmtId="0" fontId="0" fillId="35" borderId="22" xfId="0" applyFill="1" applyBorder="1" applyAlignment="1">
      <alignment horizontal="right"/>
    </xf>
    <xf numFmtId="9" fontId="0" fillId="35" borderId="22" xfId="0" applyNumberFormat="1" applyFill="1" applyBorder="1" applyAlignment="1">
      <alignment horizontal="center" wrapText="1"/>
    </xf>
    <xf numFmtId="3" fontId="0" fillId="35" borderId="22" xfId="0" applyNumberFormat="1" applyFill="1" applyBorder="1"/>
    <xf numFmtId="0" fontId="0" fillId="0" borderId="10" xfId="0" applyBorder="1"/>
    <xf numFmtId="0" fontId="0" fillId="35" borderId="26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0" fontId="0" fillId="38" borderId="0" xfId="0" applyFont="1" applyFill="1"/>
    <xf numFmtId="0" fontId="0" fillId="38" borderId="0" xfId="0" applyFill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center" wrapText="1"/>
    </xf>
    <xf numFmtId="0" fontId="0" fillId="33" borderId="22" xfId="0" applyFill="1" applyBorder="1"/>
    <xf numFmtId="0" fontId="16" fillId="33" borderId="22" xfId="0" applyFont="1" applyFill="1" applyBorder="1"/>
    <xf numFmtId="0" fontId="0" fillId="33" borderId="0" xfId="0" applyFill="1"/>
    <xf numFmtId="0" fontId="0" fillId="35" borderId="35" xfId="0" applyFill="1" applyBorder="1" applyAlignment="1">
      <alignment horizontal="center"/>
    </xf>
    <xf numFmtId="0" fontId="0" fillId="35" borderId="35" xfId="0" applyFill="1" applyBorder="1"/>
    <xf numFmtId="0" fontId="0" fillId="35" borderId="10" xfId="0" applyNumberFormat="1" applyFill="1" applyBorder="1"/>
    <xf numFmtId="9" fontId="0" fillId="35" borderId="10" xfId="0" applyNumberFormat="1" applyFill="1" applyBorder="1" applyAlignment="1">
      <alignment horizontal="center" wrapText="1"/>
    </xf>
    <xf numFmtId="0" fontId="0" fillId="35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447014435695539E-2"/>
                  <c:y val="0.50203607361579805"/>
                </c:manualLayout>
              </c:layout>
              <c:numFmt formatCode="#,##0.0000" sourceLinked="0"/>
            </c:trendlineLbl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32.201000000000001</c:v>
                </c:pt>
                <c:pt idx="1">
                  <c:v>29.919</c:v>
                </c:pt>
                <c:pt idx="2">
                  <c:v>29.664999999999999</c:v>
                </c:pt>
                <c:pt idx="3">
                  <c:v>33.722000000000001</c:v>
                </c:pt>
                <c:pt idx="4">
                  <c:v>29.411999999999999</c:v>
                </c:pt>
                <c:pt idx="5">
                  <c:v>29.411999999999999</c:v>
                </c:pt>
                <c:pt idx="6">
                  <c:v>32.960999999999999</c:v>
                </c:pt>
                <c:pt idx="7">
                  <c:v>33.722000000000001</c:v>
                </c:pt>
                <c:pt idx="8">
                  <c:v>29.919</c:v>
                </c:pt>
                <c:pt idx="9">
                  <c:v>29.919</c:v>
                </c:pt>
                <c:pt idx="10">
                  <c:v>32.960999999999999</c:v>
                </c:pt>
                <c:pt idx="11">
                  <c:v>32.454000000000001</c:v>
                </c:pt>
                <c:pt idx="12">
                  <c:v>32.707999999999998</c:v>
                </c:pt>
                <c:pt idx="13">
                  <c:v>32.454000000000001</c:v>
                </c:pt>
                <c:pt idx="14">
                  <c:v>29.919</c:v>
                </c:pt>
                <c:pt idx="15">
                  <c:v>54.006</c:v>
                </c:pt>
                <c:pt idx="16">
                  <c:v>49.695999999999998</c:v>
                </c:pt>
                <c:pt idx="17">
                  <c:v>49.442</c:v>
                </c:pt>
                <c:pt idx="18">
                  <c:v>49.189</c:v>
                </c:pt>
                <c:pt idx="19">
                  <c:v>56.033999999999999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55.527000000000001</c:v>
                </c:pt>
                <c:pt idx="25">
                  <c:v>54.006</c:v>
                </c:pt>
                <c:pt idx="26">
                  <c:v>54.767000000000003</c:v>
                </c:pt>
                <c:pt idx="27">
                  <c:v>55.527000000000001</c:v>
                </c:pt>
                <c:pt idx="28">
                  <c:v>54.767000000000003</c:v>
                </c:pt>
                <c:pt idx="29">
                  <c:v>69.472999999999999</c:v>
                </c:pt>
                <c:pt idx="30">
                  <c:v>76.064999999999998</c:v>
                </c:pt>
                <c:pt idx="31">
                  <c:v>69.98</c:v>
                </c:pt>
                <c:pt idx="32">
                  <c:v>69.725999999999999</c:v>
                </c:pt>
                <c:pt idx="33">
                  <c:v>69.98</c:v>
                </c:pt>
                <c:pt idx="34">
                  <c:v>69.725999999999999</c:v>
                </c:pt>
                <c:pt idx="35">
                  <c:v>69.472999999999999</c:v>
                </c:pt>
                <c:pt idx="36">
                  <c:v>79.108000000000004</c:v>
                </c:pt>
                <c:pt idx="37">
                  <c:v>76.317999999999998</c:v>
                </c:pt>
                <c:pt idx="38">
                  <c:v>76.064999999999998</c:v>
                </c:pt>
                <c:pt idx="39">
                  <c:v>77.585999999999999</c:v>
                </c:pt>
                <c:pt idx="40">
                  <c:v>76.572000000000003</c:v>
                </c:pt>
                <c:pt idx="41">
                  <c:v>76.825999999999993</c:v>
                </c:pt>
                <c:pt idx="42">
                  <c:v>78.093000000000004</c:v>
                </c:pt>
                <c:pt idx="43">
                  <c:v>97.363</c:v>
                </c:pt>
                <c:pt idx="44">
                  <c:v>89.757000000000005</c:v>
                </c:pt>
                <c:pt idx="45">
                  <c:v>89.757000000000005</c:v>
                </c:pt>
                <c:pt idx="46">
                  <c:v>89.503</c:v>
                </c:pt>
                <c:pt idx="47">
                  <c:v>90.01</c:v>
                </c:pt>
                <c:pt idx="48">
                  <c:v>90.263999999999996</c:v>
                </c:pt>
                <c:pt idx="49">
                  <c:v>89.757000000000005</c:v>
                </c:pt>
                <c:pt idx="50">
                  <c:v>98.376999999999995</c:v>
                </c:pt>
                <c:pt idx="51">
                  <c:v>101.166</c:v>
                </c:pt>
                <c:pt idx="52">
                  <c:v>99.899000000000001</c:v>
                </c:pt>
                <c:pt idx="53">
                  <c:v>98.631</c:v>
                </c:pt>
                <c:pt idx="54">
                  <c:v>98.376999999999995</c:v>
                </c:pt>
                <c:pt idx="55">
                  <c:v>100.40600000000001</c:v>
                </c:pt>
                <c:pt idx="56">
                  <c:v>109.78700000000001</c:v>
                </c:pt>
                <c:pt idx="57">
                  <c:v>109.78700000000001</c:v>
                </c:pt>
                <c:pt idx="58">
                  <c:v>109.533</c:v>
                </c:pt>
                <c:pt idx="59">
                  <c:v>109.533</c:v>
                </c:pt>
                <c:pt idx="60">
                  <c:v>109.78700000000001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120.43600000000001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130.32499999999999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130.32499999999999</c:v>
                </c:pt>
                <c:pt idx="75">
                  <c:v>141.48099999999999</c:v>
                </c:pt>
                <c:pt idx="76">
                  <c:v>142.74799999999999</c:v>
                </c:pt>
                <c:pt idx="77">
                  <c:v>143.00200000000001</c:v>
                </c:pt>
                <c:pt idx="78">
                  <c:v>144.01599999999999</c:v>
                </c:pt>
                <c:pt idx="79">
                  <c:v>147.31200000000001</c:v>
                </c:pt>
                <c:pt idx="80">
                  <c:v>150.101</c:v>
                </c:pt>
                <c:pt idx="81">
                  <c:v>142.74799999999999</c:v>
                </c:pt>
                <c:pt idx="82">
                  <c:v>145.28399999999999</c:v>
                </c:pt>
                <c:pt idx="83">
                  <c:v>149.84800000000001</c:v>
                </c:pt>
                <c:pt idx="84">
                  <c:v>149.84800000000001</c:v>
                </c:pt>
                <c:pt idx="85">
                  <c:v>150.101</c:v>
                </c:pt>
                <c:pt idx="86">
                  <c:v>149.84800000000001</c:v>
                </c:pt>
                <c:pt idx="87">
                  <c:v>163.286</c:v>
                </c:pt>
                <c:pt idx="88">
                  <c:v>170.13200000000001</c:v>
                </c:pt>
                <c:pt idx="89">
                  <c:v>170.13200000000001</c:v>
                </c:pt>
                <c:pt idx="90">
                  <c:v>169.87799999999999</c:v>
                </c:pt>
                <c:pt idx="91">
                  <c:v>169.625</c:v>
                </c:pt>
                <c:pt idx="92">
                  <c:v>164.80699999999999</c:v>
                </c:pt>
                <c:pt idx="93">
                  <c:v>165.31399999999999</c:v>
                </c:pt>
                <c:pt idx="94">
                  <c:v>166.83600000000001</c:v>
                </c:pt>
                <c:pt idx="95">
                  <c:v>164.80699999999999</c:v>
                </c:pt>
                <c:pt idx="96">
                  <c:v>164.80699999999999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191.93700000000001</c:v>
                </c:pt>
                <c:pt idx="103">
                  <c:v>190.16200000000001</c:v>
                </c:pt>
                <c:pt idx="104">
                  <c:v>209.43199999999999</c:v>
                </c:pt>
                <c:pt idx="105">
                  <c:v>214.75700000000001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5.9539999999999997</c:v>
                </c:pt>
                <c:pt idx="1">
                  <c:v>5.97</c:v>
                </c:pt>
                <c:pt idx="2">
                  <c:v>6.0430000000000001</c:v>
                </c:pt>
                <c:pt idx="3">
                  <c:v>6.2050000000000001</c:v>
                </c:pt>
                <c:pt idx="4">
                  <c:v>6.2149999999999999</c:v>
                </c:pt>
                <c:pt idx="5">
                  <c:v>6.2460000000000004</c:v>
                </c:pt>
                <c:pt idx="6">
                  <c:v>6.3609999999999998</c:v>
                </c:pt>
                <c:pt idx="7">
                  <c:v>6.3920000000000003</c:v>
                </c:pt>
                <c:pt idx="8">
                  <c:v>6.3769999999999998</c:v>
                </c:pt>
                <c:pt idx="9">
                  <c:v>6.4390000000000001</c:v>
                </c:pt>
                <c:pt idx="10">
                  <c:v>6.5069999999999997</c:v>
                </c:pt>
                <c:pt idx="11">
                  <c:v>6.6479999999999997</c:v>
                </c:pt>
                <c:pt idx="12">
                  <c:v>6.726</c:v>
                </c:pt>
                <c:pt idx="13">
                  <c:v>6.7629999999999999</c:v>
                </c:pt>
                <c:pt idx="14">
                  <c:v>7.008</c:v>
                </c:pt>
                <c:pt idx="15">
                  <c:v>6.2460000000000004</c:v>
                </c:pt>
                <c:pt idx="16">
                  <c:v>6.34</c:v>
                </c:pt>
                <c:pt idx="17">
                  <c:v>6.3769999999999998</c:v>
                </c:pt>
                <c:pt idx="18">
                  <c:v>6.4189999999999996</c:v>
                </c:pt>
                <c:pt idx="19">
                  <c:v>6.5750000000000002</c:v>
                </c:pt>
                <c:pt idx="20">
                  <c:v>6.6740000000000004</c:v>
                </c:pt>
                <c:pt idx="21">
                  <c:v>6.7309999999999999</c:v>
                </c:pt>
                <c:pt idx="22">
                  <c:v>6.7629999999999999</c:v>
                </c:pt>
                <c:pt idx="23">
                  <c:v>6.8769999999999998</c:v>
                </c:pt>
                <c:pt idx="24">
                  <c:v>6.81</c:v>
                </c:pt>
                <c:pt idx="25">
                  <c:v>6.82</c:v>
                </c:pt>
                <c:pt idx="26">
                  <c:v>6.8769999999999998</c:v>
                </c:pt>
                <c:pt idx="27">
                  <c:v>6.95</c:v>
                </c:pt>
                <c:pt idx="28">
                  <c:v>6.9969999999999999</c:v>
                </c:pt>
                <c:pt idx="29">
                  <c:v>6.6109999999999998</c:v>
                </c:pt>
                <c:pt idx="30">
                  <c:v>6.617</c:v>
                </c:pt>
                <c:pt idx="31">
                  <c:v>6.69</c:v>
                </c:pt>
                <c:pt idx="32">
                  <c:v>6.7839999999999998</c:v>
                </c:pt>
                <c:pt idx="33">
                  <c:v>6.9240000000000004</c:v>
                </c:pt>
                <c:pt idx="34">
                  <c:v>7.0030000000000001</c:v>
                </c:pt>
                <c:pt idx="35">
                  <c:v>7.0439999999999996</c:v>
                </c:pt>
                <c:pt idx="36">
                  <c:v>6.8979999999999997</c:v>
                </c:pt>
                <c:pt idx="37">
                  <c:v>6.9139999999999997</c:v>
                </c:pt>
                <c:pt idx="38">
                  <c:v>6.9710000000000001</c:v>
                </c:pt>
                <c:pt idx="39">
                  <c:v>6.9969999999999999</c:v>
                </c:pt>
                <c:pt idx="40">
                  <c:v>7.1070000000000002</c:v>
                </c:pt>
                <c:pt idx="41">
                  <c:v>7.3049999999999997</c:v>
                </c:pt>
                <c:pt idx="42">
                  <c:v>7.4459999999999997</c:v>
                </c:pt>
                <c:pt idx="43">
                  <c:v>6.9770000000000003</c:v>
                </c:pt>
                <c:pt idx="44">
                  <c:v>7.06</c:v>
                </c:pt>
                <c:pt idx="45">
                  <c:v>7.0960000000000001</c:v>
                </c:pt>
                <c:pt idx="46">
                  <c:v>7.1379999999999999</c:v>
                </c:pt>
                <c:pt idx="47">
                  <c:v>7.1959999999999997</c:v>
                </c:pt>
                <c:pt idx="48">
                  <c:v>7.3049999999999997</c:v>
                </c:pt>
                <c:pt idx="49">
                  <c:v>7.383</c:v>
                </c:pt>
                <c:pt idx="50">
                  <c:v>7.2009999999999996</c:v>
                </c:pt>
                <c:pt idx="51">
                  <c:v>7.133</c:v>
                </c:pt>
                <c:pt idx="52">
                  <c:v>7.3419999999999996</c:v>
                </c:pt>
                <c:pt idx="53">
                  <c:v>7.383</c:v>
                </c:pt>
                <c:pt idx="54">
                  <c:v>7.5190000000000001</c:v>
                </c:pt>
                <c:pt idx="55">
                  <c:v>7.7539999999999996</c:v>
                </c:pt>
                <c:pt idx="56">
                  <c:v>7.2789999999999999</c:v>
                </c:pt>
                <c:pt idx="57">
                  <c:v>7.3470000000000004</c:v>
                </c:pt>
                <c:pt idx="58">
                  <c:v>7.4980000000000002</c:v>
                </c:pt>
                <c:pt idx="59">
                  <c:v>7.5289999999999999</c:v>
                </c:pt>
                <c:pt idx="60">
                  <c:v>7.649</c:v>
                </c:pt>
                <c:pt idx="61">
                  <c:v>7.7329999999999997</c:v>
                </c:pt>
                <c:pt idx="62">
                  <c:v>7.2949999999999999</c:v>
                </c:pt>
                <c:pt idx="63">
                  <c:v>7.4930000000000003</c:v>
                </c:pt>
                <c:pt idx="64">
                  <c:v>7.5030000000000001</c:v>
                </c:pt>
                <c:pt idx="65">
                  <c:v>7.54</c:v>
                </c:pt>
                <c:pt idx="66">
                  <c:v>7.6749999999999998</c:v>
                </c:pt>
                <c:pt idx="67">
                  <c:v>7.78</c:v>
                </c:pt>
                <c:pt idx="68">
                  <c:v>8.1080000000000005</c:v>
                </c:pt>
                <c:pt idx="69">
                  <c:v>8.1289999999999996</c:v>
                </c:pt>
                <c:pt idx="70">
                  <c:v>7.55</c:v>
                </c:pt>
                <c:pt idx="71">
                  <c:v>7.6340000000000003</c:v>
                </c:pt>
                <c:pt idx="72">
                  <c:v>7.6749999999999998</c:v>
                </c:pt>
                <c:pt idx="73">
                  <c:v>7.8010000000000002</c:v>
                </c:pt>
                <c:pt idx="74">
                  <c:v>7.8470000000000004</c:v>
                </c:pt>
                <c:pt idx="75">
                  <c:v>7.6020000000000003</c:v>
                </c:pt>
                <c:pt idx="76">
                  <c:v>7.6859999999999999</c:v>
                </c:pt>
                <c:pt idx="77">
                  <c:v>7.7539999999999996</c:v>
                </c:pt>
                <c:pt idx="78">
                  <c:v>7.8739999999999997</c:v>
                </c:pt>
                <c:pt idx="79">
                  <c:v>7.8529999999999998</c:v>
                </c:pt>
                <c:pt idx="80">
                  <c:v>8.0299999999999994</c:v>
                </c:pt>
                <c:pt idx="81">
                  <c:v>8.0399999999999991</c:v>
                </c:pt>
                <c:pt idx="82">
                  <c:v>8.1969999999999992</c:v>
                </c:pt>
                <c:pt idx="83">
                  <c:v>7.8319999999999999</c:v>
                </c:pt>
                <c:pt idx="84">
                  <c:v>7.7539999999999996</c:v>
                </c:pt>
                <c:pt idx="85">
                  <c:v>7.6959999999999997</c:v>
                </c:pt>
                <c:pt idx="86">
                  <c:v>7.6340000000000003</c:v>
                </c:pt>
                <c:pt idx="87">
                  <c:v>7.5970000000000004</c:v>
                </c:pt>
                <c:pt idx="88">
                  <c:v>7.7169999999999996</c:v>
                </c:pt>
                <c:pt idx="89">
                  <c:v>7.8159999999999998</c:v>
                </c:pt>
                <c:pt idx="90">
                  <c:v>7.915</c:v>
                </c:pt>
                <c:pt idx="91">
                  <c:v>7.9930000000000003</c:v>
                </c:pt>
                <c:pt idx="92">
                  <c:v>7.8789999999999996</c:v>
                </c:pt>
                <c:pt idx="93">
                  <c:v>7.9260000000000002</c:v>
                </c:pt>
                <c:pt idx="94">
                  <c:v>7.9779999999999998</c:v>
                </c:pt>
                <c:pt idx="95">
                  <c:v>8.0350000000000001</c:v>
                </c:pt>
                <c:pt idx="96">
                  <c:v>8.0869999999999997</c:v>
                </c:pt>
                <c:pt idx="97">
                  <c:v>8.2439999999999998</c:v>
                </c:pt>
                <c:pt idx="98">
                  <c:v>8.1449999999999996</c:v>
                </c:pt>
                <c:pt idx="99">
                  <c:v>8.0980000000000008</c:v>
                </c:pt>
                <c:pt idx="100">
                  <c:v>8.0559999999999992</c:v>
                </c:pt>
                <c:pt idx="101">
                  <c:v>7.8940000000000001</c:v>
                </c:pt>
                <c:pt idx="102">
                  <c:v>8.0719999999999992</c:v>
                </c:pt>
                <c:pt idx="103">
                  <c:v>8.218</c:v>
                </c:pt>
                <c:pt idx="104">
                  <c:v>8.0250000000000004</c:v>
                </c:pt>
                <c:pt idx="105">
                  <c:v>7.9880000000000004</c:v>
                </c:pt>
                <c:pt idx="106">
                  <c:v>8.1660000000000004</c:v>
                </c:pt>
                <c:pt idx="107">
                  <c:v>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0-4E9D-81F1-5596DD47A1B0}"/>
            </c:ext>
          </c:extLst>
        </c:ser>
        <c:ser>
          <c:idx val="1"/>
          <c:order val="1"/>
          <c:tx>
            <c:v>12.5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002460629921258E-2"/>
                  <c:y val="0.42385287776527936"/>
                </c:manualLayout>
              </c:layout>
              <c:numFmt formatCode="#,##0.0000" sourceLinked="0"/>
            </c:trendlineLbl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29.457000000000001</c:v>
                </c:pt>
                <c:pt idx="1">
                  <c:v>29.457000000000001</c:v>
                </c:pt>
                <c:pt idx="2">
                  <c:v>29.457000000000001</c:v>
                </c:pt>
                <c:pt idx="3">
                  <c:v>29.201000000000001</c:v>
                </c:pt>
                <c:pt idx="4">
                  <c:v>33.811</c:v>
                </c:pt>
                <c:pt idx="5">
                  <c:v>33.042999999999999</c:v>
                </c:pt>
                <c:pt idx="6">
                  <c:v>28.689</c:v>
                </c:pt>
                <c:pt idx="7">
                  <c:v>33.298999999999999</c:v>
                </c:pt>
                <c:pt idx="8">
                  <c:v>33.298999999999999</c:v>
                </c:pt>
                <c:pt idx="9">
                  <c:v>33.298999999999999</c:v>
                </c:pt>
                <c:pt idx="10">
                  <c:v>29.457000000000001</c:v>
                </c:pt>
                <c:pt idx="11">
                  <c:v>49.948999999999998</c:v>
                </c:pt>
                <c:pt idx="12">
                  <c:v>49.948999999999998</c:v>
                </c:pt>
                <c:pt idx="13">
                  <c:v>49.692999999999998</c:v>
                </c:pt>
                <c:pt idx="14">
                  <c:v>49.948999999999998</c:v>
                </c:pt>
                <c:pt idx="15">
                  <c:v>49.948999999999998</c:v>
                </c:pt>
                <c:pt idx="16">
                  <c:v>55.328000000000003</c:v>
                </c:pt>
                <c:pt idx="17">
                  <c:v>55.328000000000003</c:v>
                </c:pt>
                <c:pt idx="18">
                  <c:v>54.046999999999997</c:v>
                </c:pt>
                <c:pt idx="19">
                  <c:v>55.584000000000003</c:v>
                </c:pt>
                <c:pt idx="20">
                  <c:v>55.584000000000003</c:v>
                </c:pt>
                <c:pt idx="21">
                  <c:v>55.072000000000003</c:v>
                </c:pt>
                <c:pt idx="22">
                  <c:v>69.415999999999997</c:v>
                </c:pt>
                <c:pt idx="23">
                  <c:v>69.415999999999997</c:v>
                </c:pt>
                <c:pt idx="24">
                  <c:v>69.671999999999997</c:v>
                </c:pt>
                <c:pt idx="25">
                  <c:v>69.671999999999997</c:v>
                </c:pt>
                <c:pt idx="26">
                  <c:v>77.613</c:v>
                </c:pt>
                <c:pt idx="27">
                  <c:v>76.587999999999994</c:v>
                </c:pt>
                <c:pt idx="28">
                  <c:v>78.637</c:v>
                </c:pt>
                <c:pt idx="29">
                  <c:v>77.099999999999994</c:v>
                </c:pt>
                <c:pt idx="30">
                  <c:v>77.099999999999994</c:v>
                </c:pt>
                <c:pt idx="31">
                  <c:v>77.099999999999994</c:v>
                </c:pt>
                <c:pt idx="32">
                  <c:v>77.099999999999994</c:v>
                </c:pt>
                <c:pt idx="33">
                  <c:v>89.652000000000001</c:v>
                </c:pt>
                <c:pt idx="34">
                  <c:v>89.908000000000001</c:v>
                </c:pt>
                <c:pt idx="35">
                  <c:v>89.908000000000001</c:v>
                </c:pt>
                <c:pt idx="36">
                  <c:v>89.908000000000001</c:v>
                </c:pt>
                <c:pt idx="37">
                  <c:v>89.394999999999996</c:v>
                </c:pt>
                <c:pt idx="38">
                  <c:v>89.394999999999996</c:v>
                </c:pt>
                <c:pt idx="39">
                  <c:v>99.897999999999996</c:v>
                </c:pt>
                <c:pt idx="40">
                  <c:v>99.897999999999996</c:v>
                </c:pt>
                <c:pt idx="41">
                  <c:v>97.847999999999999</c:v>
                </c:pt>
                <c:pt idx="42">
                  <c:v>101.434</c:v>
                </c:pt>
                <c:pt idx="43">
                  <c:v>99.385000000000005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122.95099999999999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123.71899999999999</c:v>
                </c:pt>
                <c:pt idx="54">
                  <c:v>129.86699999999999</c:v>
                </c:pt>
                <c:pt idx="55">
                  <c:v>130.12299999999999</c:v>
                </c:pt>
                <c:pt idx="56">
                  <c:v>130.89099999999999</c:v>
                </c:pt>
                <c:pt idx="57">
                  <c:v>130.12299999999999</c:v>
                </c:pt>
                <c:pt idx="58">
                  <c:v>129.61099999999999</c:v>
                </c:pt>
                <c:pt idx="59">
                  <c:v>143.95500000000001</c:v>
                </c:pt>
                <c:pt idx="60">
                  <c:v>143.95500000000001</c:v>
                </c:pt>
                <c:pt idx="61">
                  <c:v>143.95500000000001</c:v>
                </c:pt>
                <c:pt idx="62">
                  <c:v>141.65</c:v>
                </c:pt>
                <c:pt idx="63">
                  <c:v>143.95500000000001</c:v>
                </c:pt>
                <c:pt idx="64">
                  <c:v>144.21100000000001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169.31399999999999</c:v>
                </c:pt>
                <c:pt idx="74">
                  <c:v>169.31399999999999</c:v>
                </c:pt>
                <c:pt idx="75">
                  <c:v>169.31399999999999</c:v>
                </c:pt>
                <c:pt idx="76">
                  <c:v>166.24</c:v>
                </c:pt>
                <c:pt idx="77">
                  <c:v>164.959</c:v>
                </c:pt>
                <c:pt idx="78">
                  <c:v>169.82599999999999</c:v>
                </c:pt>
                <c:pt idx="79">
                  <c:v>170.08199999999999</c:v>
                </c:pt>
                <c:pt idx="80">
                  <c:v>168.03299999999999</c:v>
                </c:pt>
                <c:pt idx="81">
                  <c:v>165.215</c:v>
                </c:pt>
                <c:pt idx="82">
                  <c:v>169.31399999999999</c:v>
                </c:pt>
                <c:pt idx="83">
                  <c:v>189.54900000000001</c:v>
                </c:pt>
                <c:pt idx="84">
                  <c:v>189.54900000000001</c:v>
                </c:pt>
                <c:pt idx="85">
                  <c:v>188.52500000000001</c:v>
                </c:pt>
                <c:pt idx="86">
                  <c:v>188.012</c:v>
                </c:pt>
                <c:pt idx="87">
                  <c:v>191.59800000000001</c:v>
                </c:pt>
                <c:pt idx="88">
                  <c:v>214.90799999999999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5.9619999999999997</c:v>
                </c:pt>
                <c:pt idx="1">
                  <c:v>6.3079999999999998</c:v>
                </c:pt>
                <c:pt idx="2">
                  <c:v>6.3369999999999997</c:v>
                </c:pt>
                <c:pt idx="3">
                  <c:v>6.375</c:v>
                </c:pt>
                <c:pt idx="4">
                  <c:v>6.37</c:v>
                </c:pt>
                <c:pt idx="5">
                  <c:v>6.5049999999999999</c:v>
                </c:pt>
                <c:pt idx="6">
                  <c:v>6.5720000000000001</c:v>
                </c:pt>
                <c:pt idx="7">
                  <c:v>6.6390000000000002</c:v>
                </c:pt>
                <c:pt idx="8">
                  <c:v>6.7160000000000002</c:v>
                </c:pt>
                <c:pt idx="9">
                  <c:v>6.76</c:v>
                </c:pt>
                <c:pt idx="10">
                  <c:v>6.774</c:v>
                </c:pt>
                <c:pt idx="11">
                  <c:v>6.4809999999999999</c:v>
                </c:pt>
                <c:pt idx="12">
                  <c:v>6.5339999999999998</c:v>
                </c:pt>
                <c:pt idx="13">
                  <c:v>6.6059999999999999</c:v>
                </c:pt>
                <c:pt idx="14">
                  <c:v>6.6920000000000002</c:v>
                </c:pt>
                <c:pt idx="15">
                  <c:v>6.7549999999999999</c:v>
                </c:pt>
                <c:pt idx="16">
                  <c:v>6.6970000000000001</c:v>
                </c:pt>
                <c:pt idx="17">
                  <c:v>6.75</c:v>
                </c:pt>
                <c:pt idx="18">
                  <c:v>6.827</c:v>
                </c:pt>
                <c:pt idx="19">
                  <c:v>6.8460000000000001</c:v>
                </c:pt>
                <c:pt idx="20">
                  <c:v>6.9089999999999998</c:v>
                </c:pt>
                <c:pt idx="21">
                  <c:v>7.01</c:v>
                </c:pt>
                <c:pt idx="22">
                  <c:v>6.774</c:v>
                </c:pt>
                <c:pt idx="23">
                  <c:v>6.8170000000000002</c:v>
                </c:pt>
                <c:pt idx="24">
                  <c:v>6.9420000000000002</c:v>
                </c:pt>
                <c:pt idx="25">
                  <c:v>6.9809999999999999</c:v>
                </c:pt>
                <c:pt idx="26">
                  <c:v>6.976</c:v>
                </c:pt>
                <c:pt idx="27">
                  <c:v>7.0430000000000001</c:v>
                </c:pt>
                <c:pt idx="28">
                  <c:v>7.1589999999999998</c:v>
                </c:pt>
                <c:pt idx="29">
                  <c:v>7.2309999999999999</c:v>
                </c:pt>
                <c:pt idx="30">
                  <c:v>7.26</c:v>
                </c:pt>
                <c:pt idx="31">
                  <c:v>7.3029999999999999</c:v>
                </c:pt>
                <c:pt idx="32">
                  <c:v>7.375</c:v>
                </c:pt>
                <c:pt idx="33">
                  <c:v>7.0579999999999998</c:v>
                </c:pt>
                <c:pt idx="34">
                  <c:v>7.1109999999999998</c:v>
                </c:pt>
                <c:pt idx="35">
                  <c:v>7.1589999999999998</c:v>
                </c:pt>
                <c:pt idx="36">
                  <c:v>7.202</c:v>
                </c:pt>
                <c:pt idx="37">
                  <c:v>7.2880000000000003</c:v>
                </c:pt>
                <c:pt idx="38">
                  <c:v>7.351</c:v>
                </c:pt>
                <c:pt idx="39">
                  <c:v>7.3220000000000001</c:v>
                </c:pt>
                <c:pt idx="40">
                  <c:v>7.3890000000000002</c:v>
                </c:pt>
                <c:pt idx="41">
                  <c:v>7.4470000000000001</c:v>
                </c:pt>
                <c:pt idx="42">
                  <c:v>7.4710000000000001</c:v>
                </c:pt>
                <c:pt idx="43">
                  <c:v>7.548</c:v>
                </c:pt>
                <c:pt idx="44">
                  <c:v>7.4619999999999997</c:v>
                </c:pt>
                <c:pt idx="45">
                  <c:v>7.51</c:v>
                </c:pt>
                <c:pt idx="46">
                  <c:v>7.5819999999999999</c:v>
                </c:pt>
                <c:pt idx="47">
                  <c:v>7.6440000000000001</c:v>
                </c:pt>
                <c:pt idx="48">
                  <c:v>7.7930000000000001</c:v>
                </c:pt>
                <c:pt idx="49">
                  <c:v>7.798</c:v>
                </c:pt>
                <c:pt idx="50">
                  <c:v>7.875</c:v>
                </c:pt>
                <c:pt idx="51">
                  <c:v>7.9130000000000003</c:v>
                </c:pt>
                <c:pt idx="52">
                  <c:v>7.9569999999999999</c:v>
                </c:pt>
                <c:pt idx="53">
                  <c:v>8.0139999999999993</c:v>
                </c:pt>
                <c:pt idx="54">
                  <c:v>7.9859999999999998</c:v>
                </c:pt>
                <c:pt idx="55">
                  <c:v>7.9279999999999999</c:v>
                </c:pt>
                <c:pt idx="56">
                  <c:v>7.8410000000000002</c:v>
                </c:pt>
                <c:pt idx="57">
                  <c:v>7.8029999999999999</c:v>
                </c:pt>
                <c:pt idx="58">
                  <c:v>7.7640000000000002</c:v>
                </c:pt>
                <c:pt idx="59">
                  <c:v>7.9130000000000003</c:v>
                </c:pt>
                <c:pt idx="60">
                  <c:v>7.9710000000000001</c:v>
                </c:pt>
                <c:pt idx="61">
                  <c:v>8.0190000000000001</c:v>
                </c:pt>
                <c:pt idx="62">
                  <c:v>7.952</c:v>
                </c:pt>
                <c:pt idx="63">
                  <c:v>8.1110000000000007</c:v>
                </c:pt>
                <c:pt idx="64">
                  <c:v>7.7690000000000001</c:v>
                </c:pt>
                <c:pt idx="65">
                  <c:v>8.2360000000000007</c:v>
                </c:pt>
                <c:pt idx="66">
                  <c:v>8.1539999999999999</c:v>
                </c:pt>
                <c:pt idx="67">
                  <c:v>8.0619999999999994</c:v>
                </c:pt>
                <c:pt idx="68">
                  <c:v>8.0050000000000008</c:v>
                </c:pt>
                <c:pt idx="69">
                  <c:v>7.9180000000000001</c:v>
                </c:pt>
                <c:pt idx="70">
                  <c:v>7.8650000000000002</c:v>
                </c:pt>
                <c:pt idx="71">
                  <c:v>7.8079999999999998</c:v>
                </c:pt>
                <c:pt idx="72">
                  <c:v>7.8220000000000001</c:v>
                </c:pt>
                <c:pt idx="73">
                  <c:v>7.899</c:v>
                </c:pt>
                <c:pt idx="74">
                  <c:v>7.9420000000000002</c:v>
                </c:pt>
                <c:pt idx="75">
                  <c:v>8.0139999999999993</c:v>
                </c:pt>
                <c:pt idx="76">
                  <c:v>8.1010000000000009</c:v>
                </c:pt>
                <c:pt idx="77">
                  <c:v>8.1829999999999998</c:v>
                </c:pt>
                <c:pt idx="78">
                  <c:v>8.1780000000000008</c:v>
                </c:pt>
                <c:pt idx="79">
                  <c:v>8.1349999999999998</c:v>
                </c:pt>
                <c:pt idx="80">
                  <c:v>8.1489999999999991</c:v>
                </c:pt>
                <c:pt idx="81">
                  <c:v>8.3369999999999997</c:v>
                </c:pt>
                <c:pt idx="82">
                  <c:v>8.3219999999999992</c:v>
                </c:pt>
                <c:pt idx="83">
                  <c:v>8.1489999999999991</c:v>
                </c:pt>
                <c:pt idx="84">
                  <c:v>8.1880000000000006</c:v>
                </c:pt>
                <c:pt idx="85">
                  <c:v>8.2449999999999992</c:v>
                </c:pt>
                <c:pt idx="86">
                  <c:v>8.3030000000000008</c:v>
                </c:pt>
                <c:pt idx="87">
                  <c:v>8.3170000000000002</c:v>
                </c:pt>
                <c:pt idx="88">
                  <c:v>8.3940000000000001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0-4E9D-81F1-5596DD47A1B0}"/>
            </c:ext>
          </c:extLst>
        </c:ser>
        <c:ser>
          <c:idx val="2"/>
          <c:order val="2"/>
          <c:tx>
            <c:v>17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959358595800525E-2"/>
                  <c:y val="0.4429899387576553"/>
                </c:manualLayout>
              </c:layout>
              <c:numFmt formatCode="#,##0.0000" sourceLinked="0"/>
            </c:trendlineLbl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28.885000000000002</c:v>
                </c:pt>
                <c:pt idx="1">
                  <c:v>32.209000000000003</c:v>
                </c:pt>
                <c:pt idx="2">
                  <c:v>28.63</c:v>
                </c:pt>
                <c:pt idx="3">
                  <c:v>33.231000000000002</c:v>
                </c:pt>
                <c:pt idx="4">
                  <c:v>33.487000000000002</c:v>
                </c:pt>
                <c:pt idx="5">
                  <c:v>33.487000000000002</c:v>
                </c:pt>
                <c:pt idx="6">
                  <c:v>28.119</c:v>
                </c:pt>
                <c:pt idx="7">
                  <c:v>32.975000000000001</c:v>
                </c:pt>
                <c:pt idx="8">
                  <c:v>28.885000000000002</c:v>
                </c:pt>
                <c:pt idx="9">
                  <c:v>29.140999999999998</c:v>
                </c:pt>
                <c:pt idx="10">
                  <c:v>32.209000000000003</c:v>
                </c:pt>
                <c:pt idx="11">
                  <c:v>29.140999999999998</c:v>
                </c:pt>
                <c:pt idx="12">
                  <c:v>29.140999999999998</c:v>
                </c:pt>
                <c:pt idx="13">
                  <c:v>33.997999999999998</c:v>
                </c:pt>
                <c:pt idx="14">
                  <c:v>49.847000000000001</c:v>
                </c:pt>
                <c:pt idx="15">
                  <c:v>54.448</c:v>
                </c:pt>
                <c:pt idx="16">
                  <c:v>49.591000000000001</c:v>
                </c:pt>
                <c:pt idx="17">
                  <c:v>49.847000000000001</c:v>
                </c:pt>
                <c:pt idx="18">
                  <c:v>49.847000000000001</c:v>
                </c:pt>
                <c:pt idx="19">
                  <c:v>54.959000000000003</c:v>
                </c:pt>
                <c:pt idx="20">
                  <c:v>54.703000000000003</c:v>
                </c:pt>
                <c:pt idx="21">
                  <c:v>56.237000000000002</c:v>
                </c:pt>
                <c:pt idx="22">
                  <c:v>54.448</c:v>
                </c:pt>
                <c:pt idx="23">
                  <c:v>49.847000000000001</c:v>
                </c:pt>
                <c:pt idx="24">
                  <c:v>49.847000000000001</c:v>
                </c:pt>
                <c:pt idx="25">
                  <c:v>55.725999999999999</c:v>
                </c:pt>
                <c:pt idx="26">
                  <c:v>50.101999999999997</c:v>
                </c:pt>
                <c:pt idx="27">
                  <c:v>54.192</c:v>
                </c:pt>
                <c:pt idx="28">
                  <c:v>55.981999999999999</c:v>
                </c:pt>
                <c:pt idx="29">
                  <c:v>69.784999999999997</c:v>
                </c:pt>
                <c:pt idx="30">
                  <c:v>69.784999999999997</c:v>
                </c:pt>
                <c:pt idx="31">
                  <c:v>69.53</c:v>
                </c:pt>
                <c:pt idx="32">
                  <c:v>70.040999999999997</c:v>
                </c:pt>
                <c:pt idx="33">
                  <c:v>69.53</c:v>
                </c:pt>
                <c:pt idx="34">
                  <c:v>69.784999999999997</c:v>
                </c:pt>
                <c:pt idx="35">
                  <c:v>69.53</c:v>
                </c:pt>
                <c:pt idx="36">
                  <c:v>76.430999999999997</c:v>
                </c:pt>
                <c:pt idx="37">
                  <c:v>77.965000000000003</c:v>
                </c:pt>
                <c:pt idx="38">
                  <c:v>77.709999999999994</c:v>
                </c:pt>
                <c:pt idx="39">
                  <c:v>75.665000000000006</c:v>
                </c:pt>
                <c:pt idx="40">
                  <c:v>78.475999999999999</c:v>
                </c:pt>
                <c:pt idx="41">
                  <c:v>77.709999999999994</c:v>
                </c:pt>
                <c:pt idx="42">
                  <c:v>75.92</c:v>
                </c:pt>
                <c:pt idx="43">
                  <c:v>75.665000000000006</c:v>
                </c:pt>
                <c:pt idx="44">
                  <c:v>88.700999999999993</c:v>
                </c:pt>
                <c:pt idx="45">
                  <c:v>88.700999999999993</c:v>
                </c:pt>
                <c:pt idx="46">
                  <c:v>88.956999999999994</c:v>
                </c:pt>
                <c:pt idx="47">
                  <c:v>89.468000000000004</c:v>
                </c:pt>
                <c:pt idx="48">
                  <c:v>88.956999999999994</c:v>
                </c:pt>
                <c:pt idx="49">
                  <c:v>88.956999999999994</c:v>
                </c:pt>
                <c:pt idx="50">
                  <c:v>89.212999999999994</c:v>
                </c:pt>
                <c:pt idx="51">
                  <c:v>97.393000000000001</c:v>
                </c:pt>
                <c:pt idx="52">
                  <c:v>109.91800000000001</c:v>
                </c:pt>
                <c:pt idx="53">
                  <c:v>109.91800000000001</c:v>
                </c:pt>
                <c:pt idx="54">
                  <c:v>99.182000000000002</c:v>
                </c:pt>
                <c:pt idx="55">
                  <c:v>99.182000000000002</c:v>
                </c:pt>
                <c:pt idx="56">
                  <c:v>101.994</c:v>
                </c:pt>
                <c:pt idx="57">
                  <c:v>100.20399999999999</c:v>
                </c:pt>
                <c:pt idx="58">
                  <c:v>97.903999999999996</c:v>
                </c:pt>
                <c:pt idx="59">
                  <c:v>98.415000000000006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110.17400000000001</c:v>
                </c:pt>
                <c:pt idx="64">
                  <c:v>109.91800000000001</c:v>
                </c:pt>
                <c:pt idx="65">
                  <c:v>120.143</c:v>
                </c:pt>
                <c:pt idx="66">
                  <c:v>122.444</c:v>
                </c:pt>
                <c:pt idx="67">
                  <c:v>130.11199999999999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121.67700000000001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140.84899999999999</c:v>
                </c:pt>
                <c:pt idx="78">
                  <c:v>149.79599999999999</c:v>
                </c:pt>
                <c:pt idx="79">
                  <c:v>149.79599999999999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142.38200000000001</c:v>
                </c:pt>
                <c:pt idx="84">
                  <c:v>145.44999999999999</c:v>
                </c:pt>
                <c:pt idx="85">
                  <c:v>149.79599999999999</c:v>
                </c:pt>
                <c:pt idx="86">
                  <c:v>150.05099999999999</c:v>
                </c:pt>
                <c:pt idx="87">
                  <c:v>144.172</c:v>
                </c:pt>
                <c:pt idx="88">
                  <c:v>145.44999999999999</c:v>
                </c:pt>
                <c:pt idx="89">
                  <c:v>148.773</c:v>
                </c:pt>
                <c:pt idx="90">
                  <c:v>170.245</c:v>
                </c:pt>
                <c:pt idx="91">
                  <c:v>163.59899999999999</c:v>
                </c:pt>
                <c:pt idx="92">
                  <c:v>164.87700000000001</c:v>
                </c:pt>
                <c:pt idx="93">
                  <c:v>166.411</c:v>
                </c:pt>
                <c:pt idx="94">
                  <c:v>169.73400000000001</c:v>
                </c:pt>
                <c:pt idx="95">
                  <c:v>164.62200000000001</c:v>
                </c:pt>
                <c:pt idx="96">
                  <c:v>170.75700000000001</c:v>
                </c:pt>
                <c:pt idx="97">
                  <c:v>167.68899999999999</c:v>
                </c:pt>
                <c:pt idx="98">
                  <c:v>170.501</c:v>
                </c:pt>
                <c:pt idx="99">
                  <c:v>167.94499999999999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186.86099999999999</c:v>
                </c:pt>
                <c:pt idx="103">
                  <c:v>190.44</c:v>
                </c:pt>
                <c:pt idx="104">
                  <c:v>190.69499999999999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6.1509999999999998</c:v>
                </c:pt>
                <c:pt idx="1">
                  <c:v>6.2030000000000003</c:v>
                </c:pt>
                <c:pt idx="2">
                  <c:v>6.306</c:v>
                </c:pt>
                <c:pt idx="3">
                  <c:v>6.3479999999999999</c:v>
                </c:pt>
                <c:pt idx="4">
                  <c:v>6.492</c:v>
                </c:pt>
                <c:pt idx="5">
                  <c:v>6.5540000000000003</c:v>
                </c:pt>
                <c:pt idx="6">
                  <c:v>6.5439999999999996</c:v>
                </c:pt>
                <c:pt idx="7">
                  <c:v>6.6420000000000003</c:v>
                </c:pt>
                <c:pt idx="8">
                  <c:v>6.657</c:v>
                </c:pt>
                <c:pt idx="9">
                  <c:v>6.6989999999999998</c:v>
                </c:pt>
                <c:pt idx="10">
                  <c:v>6.7039999999999997</c:v>
                </c:pt>
                <c:pt idx="11">
                  <c:v>6.8019999999999996</c:v>
                </c:pt>
                <c:pt idx="12">
                  <c:v>6.843</c:v>
                </c:pt>
                <c:pt idx="13">
                  <c:v>6.8689999999999998</c:v>
                </c:pt>
                <c:pt idx="14">
                  <c:v>6.43</c:v>
                </c:pt>
                <c:pt idx="15">
                  <c:v>6.4459999999999997</c:v>
                </c:pt>
                <c:pt idx="16">
                  <c:v>6.673</c:v>
                </c:pt>
                <c:pt idx="17">
                  <c:v>6.75</c:v>
                </c:pt>
                <c:pt idx="18">
                  <c:v>6.7809999999999997</c:v>
                </c:pt>
                <c:pt idx="19">
                  <c:v>6.7610000000000001</c:v>
                </c:pt>
                <c:pt idx="20">
                  <c:v>6.7969999999999997</c:v>
                </c:pt>
                <c:pt idx="21">
                  <c:v>6.8179999999999996</c:v>
                </c:pt>
                <c:pt idx="22">
                  <c:v>6.8490000000000002</c:v>
                </c:pt>
                <c:pt idx="23">
                  <c:v>6.9569999999999999</c:v>
                </c:pt>
                <c:pt idx="24">
                  <c:v>7.0910000000000002</c:v>
                </c:pt>
                <c:pt idx="25">
                  <c:v>7.0190000000000001</c:v>
                </c:pt>
                <c:pt idx="26">
                  <c:v>7.4109999999999996</c:v>
                </c:pt>
                <c:pt idx="27">
                  <c:v>7.3650000000000002</c:v>
                </c:pt>
                <c:pt idx="28">
                  <c:v>7.2670000000000003</c:v>
                </c:pt>
                <c:pt idx="29">
                  <c:v>6.766</c:v>
                </c:pt>
                <c:pt idx="30">
                  <c:v>6.9569999999999999</c:v>
                </c:pt>
                <c:pt idx="31">
                  <c:v>6.9930000000000003</c:v>
                </c:pt>
                <c:pt idx="32">
                  <c:v>7.1269999999999998</c:v>
                </c:pt>
                <c:pt idx="33">
                  <c:v>7.1790000000000003</c:v>
                </c:pt>
                <c:pt idx="34">
                  <c:v>7.4269999999999996</c:v>
                </c:pt>
                <c:pt idx="35">
                  <c:v>7.5609999999999999</c:v>
                </c:pt>
                <c:pt idx="36">
                  <c:v>7.5819999999999999</c:v>
                </c:pt>
                <c:pt idx="37">
                  <c:v>7.468</c:v>
                </c:pt>
                <c:pt idx="38">
                  <c:v>7.1740000000000004</c:v>
                </c:pt>
                <c:pt idx="39">
                  <c:v>7.1639999999999997</c:v>
                </c:pt>
                <c:pt idx="40">
                  <c:v>7.133</c:v>
                </c:pt>
                <c:pt idx="41">
                  <c:v>7.06</c:v>
                </c:pt>
                <c:pt idx="42">
                  <c:v>7.0339999999999998</c:v>
                </c:pt>
                <c:pt idx="43">
                  <c:v>7.0650000000000004</c:v>
                </c:pt>
                <c:pt idx="44">
                  <c:v>7.0759999999999996</c:v>
                </c:pt>
                <c:pt idx="45">
                  <c:v>7.2050000000000001</c:v>
                </c:pt>
                <c:pt idx="46">
                  <c:v>7.37</c:v>
                </c:pt>
                <c:pt idx="47">
                  <c:v>7.4219999999999997</c:v>
                </c:pt>
                <c:pt idx="48">
                  <c:v>7.484</c:v>
                </c:pt>
                <c:pt idx="49">
                  <c:v>7.53</c:v>
                </c:pt>
                <c:pt idx="50">
                  <c:v>7.5869999999999997</c:v>
                </c:pt>
                <c:pt idx="51">
                  <c:v>7.2460000000000004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7.4009999999999998</c:v>
                </c:pt>
                <c:pt idx="56">
                  <c:v>7.4889999999999999</c:v>
                </c:pt>
                <c:pt idx="57">
                  <c:v>7.52</c:v>
                </c:pt>
                <c:pt idx="58">
                  <c:v>7.5460000000000003</c:v>
                </c:pt>
                <c:pt idx="59">
                  <c:v>7.742</c:v>
                </c:pt>
                <c:pt idx="60">
                  <c:v>7.7519999999999998</c:v>
                </c:pt>
                <c:pt idx="61">
                  <c:v>7.9950000000000001</c:v>
                </c:pt>
                <c:pt idx="62">
                  <c:v>7.9329999999999998</c:v>
                </c:pt>
                <c:pt idx="63">
                  <c:v>7.7519999999999998</c:v>
                </c:pt>
                <c:pt idx="64">
                  <c:v>7.7160000000000002</c:v>
                </c:pt>
                <c:pt idx="65">
                  <c:v>7.5869999999999997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7.7469999999999999</c:v>
                </c:pt>
                <c:pt idx="70">
                  <c:v>7.7880000000000003</c:v>
                </c:pt>
                <c:pt idx="71">
                  <c:v>7.83</c:v>
                </c:pt>
                <c:pt idx="72">
                  <c:v>7.8760000000000003</c:v>
                </c:pt>
                <c:pt idx="73">
                  <c:v>7.9119999999999999</c:v>
                </c:pt>
                <c:pt idx="74">
                  <c:v>7.9950000000000001</c:v>
                </c:pt>
                <c:pt idx="75">
                  <c:v>8.1240000000000006</c:v>
                </c:pt>
                <c:pt idx="76">
                  <c:v>8.1189999999999998</c:v>
                </c:pt>
                <c:pt idx="77">
                  <c:v>7.6079999999999997</c:v>
                </c:pt>
                <c:pt idx="78">
                  <c:v>7.7060000000000004</c:v>
                </c:pt>
                <c:pt idx="79">
                  <c:v>7.7779999999999996</c:v>
                </c:pt>
                <c:pt idx="80">
                  <c:v>7.7990000000000004</c:v>
                </c:pt>
                <c:pt idx="81">
                  <c:v>7.8609999999999998</c:v>
                </c:pt>
                <c:pt idx="82">
                  <c:v>7.9379999999999997</c:v>
                </c:pt>
                <c:pt idx="83">
                  <c:v>8.0050000000000008</c:v>
                </c:pt>
                <c:pt idx="84">
                  <c:v>8.0259999999999998</c:v>
                </c:pt>
                <c:pt idx="85">
                  <c:v>8.0519999999999996</c:v>
                </c:pt>
                <c:pt idx="86">
                  <c:v>8.1080000000000005</c:v>
                </c:pt>
                <c:pt idx="87">
                  <c:v>8.1029999999999998</c:v>
                </c:pt>
                <c:pt idx="88">
                  <c:v>8.2479999999999993</c:v>
                </c:pt>
                <c:pt idx="89">
                  <c:v>8.2119999999999997</c:v>
                </c:pt>
                <c:pt idx="90">
                  <c:v>7.7930000000000001</c:v>
                </c:pt>
                <c:pt idx="91">
                  <c:v>7.9379999999999997</c:v>
                </c:pt>
                <c:pt idx="92">
                  <c:v>8.0150000000000006</c:v>
                </c:pt>
                <c:pt idx="93">
                  <c:v>8.0210000000000008</c:v>
                </c:pt>
                <c:pt idx="94">
                  <c:v>8</c:v>
                </c:pt>
                <c:pt idx="95">
                  <c:v>8.0519999999999996</c:v>
                </c:pt>
                <c:pt idx="96">
                  <c:v>8.1029999999999998</c:v>
                </c:pt>
                <c:pt idx="97">
                  <c:v>8.1859999999999999</c:v>
                </c:pt>
                <c:pt idx="98">
                  <c:v>8.2579999999999991</c:v>
                </c:pt>
                <c:pt idx="99">
                  <c:v>8.32</c:v>
                </c:pt>
                <c:pt idx="100">
                  <c:v>7.8810000000000002</c:v>
                </c:pt>
                <c:pt idx="101">
                  <c:v>7.9119999999999999</c:v>
                </c:pt>
                <c:pt idx="102">
                  <c:v>8.1760000000000002</c:v>
                </c:pt>
                <c:pt idx="103">
                  <c:v>8.15</c:v>
                </c:pt>
                <c:pt idx="104">
                  <c:v>8.1959999999999997</c:v>
                </c:pt>
                <c:pt idx="105">
                  <c:v>8.2530000000000001</c:v>
                </c:pt>
                <c:pt idx="106">
                  <c:v>8.2479999999999993</c:v>
                </c:pt>
                <c:pt idx="107">
                  <c:v>8.2889999999999997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0-4E9D-81F1-5596DD47A1B0}"/>
            </c:ext>
          </c:extLst>
        </c:ser>
        <c:ser>
          <c:idx val="3"/>
          <c:order val="3"/>
          <c:tx>
            <c:v>11 C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1"/>
            <c:trendlineLbl>
              <c:layout>
                <c:manualLayout>
                  <c:x val="0.43694984416010496"/>
                  <c:y val="0.10998898575178102"/>
                </c:manualLayout>
              </c:layout>
              <c:numFmt formatCode="#,##0.0000" sourceLinked="0"/>
            </c:trendlineLbl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10.037000000000001</c:v>
                </c:pt>
                <c:pt idx="1">
                  <c:v>10.135</c:v>
                </c:pt>
                <c:pt idx="2">
                  <c:v>24.207000000000001</c:v>
                </c:pt>
                <c:pt idx="3">
                  <c:v>24.108000000000001</c:v>
                </c:pt>
                <c:pt idx="4">
                  <c:v>32.177</c:v>
                </c:pt>
                <c:pt idx="5">
                  <c:v>32.177</c:v>
                </c:pt>
                <c:pt idx="6">
                  <c:v>39.164000000000001</c:v>
                </c:pt>
                <c:pt idx="7">
                  <c:v>39.064999999999998</c:v>
                </c:pt>
                <c:pt idx="8">
                  <c:v>45.953000000000003</c:v>
                </c:pt>
                <c:pt idx="9">
                  <c:v>46.052</c:v>
                </c:pt>
                <c:pt idx="10">
                  <c:v>48.02</c:v>
                </c:pt>
                <c:pt idx="11">
                  <c:v>48.118000000000002</c:v>
                </c:pt>
                <c:pt idx="12">
                  <c:v>54.121000000000002</c:v>
                </c:pt>
                <c:pt idx="13">
                  <c:v>54.121000000000002</c:v>
                </c:pt>
                <c:pt idx="14">
                  <c:v>61.106999999999999</c:v>
                </c:pt>
                <c:pt idx="15">
                  <c:v>60.122999999999998</c:v>
                </c:pt>
                <c:pt idx="16">
                  <c:v>60.220999999999997</c:v>
                </c:pt>
                <c:pt idx="17">
                  <c:v>65.141000000000005</c:v>
                </c:pt>
                <c:pt idx="18">
                  <c:v>65.337999999999994</c:v>
                </c:pt>
                <c:pt idx="19">
                  <c:v>66.125</c:v>
                </c:pt>
                <c:pt idx="20">
                  <c:v>70.257999999999996</c:v>
                </c:pt>
                <c:pt idx="21">
                  <c:v>74.096000000000004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3.2080723327364273</c:v>
                </c:pt>
                <c:pt idx="1">
                  <c:v>4.0393600848454811</c:v>
                </c:pt>
                <c:pt idx="2">
                  <c:v>3.8040384633556616</c:v>
                </c:pt>
                <c:pt idx="3">
                  <c:v>4.4817627872128245</c:v>
                </c:pt>
                <c:pt idx="4">
                  <c:v>4.3895585186881299</c:v>
                </c:pt>
                <c:pt idx="5">
                  <c:v>4.0230894767145866</c:v>
                </c:pt>
                <c:pt idx="6">
                  <c:v>4.0312578720011407</c:v>
                </c:pt>
                <c:pt idx="7">
                  <c:v>4.5223805409342761</c:v>
                </c:pt>
                <c:pt idx="8">
                  <c:v>4.466098335045058</c:v>
                </c:pt>
                <c:pt idx="9">
                  <c:v>4.752462935302554</c:v>
                </c:pt>
                <c:pt idx="10">
                  <c:v>4.5897133583306768</c:v>
                </c:pt>
                <c:pt idx="11">
                  <c:v>4.8923953220603433</c:v>
                </c:pt>
                <c:pt idx="12">
                  <c:v>4.752462935302554</c:v>
                </c:pt>
                <c:pt idx="13">
                  <c:v>5.2105370889391658</c:v>
                </c:pt>
                <c:pt idx="14">
                  <c:v>5.1162248523218308</c:v>
                </c:pt>
                <c:pt idx="15">
                  <c:v>5.1877825271364539</c:v>
                </c:pt>
                <c:pt idx="16">
                  <c:v>5.4032224441096766</c:v>
                </c:pt>
                <c:pt idx="17">
                  <c:v>5.3371716125604376</c:v>
                </c:pt>
                <c:pt idx="18">
                  <c:v>5.5069324391685335</c:v>
                </c:pt>
                <c:pt idx="19">
                  <c:v>5.3760539291118921</c:v>
                </c:pt>
                <c:pt idx="20">
                  <c:v>5.47865423515068</c:v>
                </c:pt>
                <c:pt idx="21">
                  <c:v>5.5032097939460023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B0-4E9D-81F1-5596DD47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26720"/>
        <c:axId val="362315456"/>
      </c:scatterChart>
      <c:valAx>
        <c:axId val="3619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Swimm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15456"/>
        <c:crosses val="autoZero"/>
        <c:crossBetween val="midCat"/>
      </c:valAx>
      <c:valAx>
        <c:axId val="362315456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MR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92672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8-4CBA-8A54-BB833FD4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8824"/>
        <c:axId val="267418432"/>
      </c:scatterChart>
      <c:valAx>
        <c:axId val="267418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432"/>
        <c:crosses val="autoZero"/>
        <c:crossBetween val="midCat"/>
      </c:valAx>
      <c:valAx>
        <c:axId val="2674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Slow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910542432195977E-2"/>
                  <c:y val="0.13681831437736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6.412146621021007</c:v>
                </c:pt>
                <c:pt idx="1">
                  <c:v>6.5632911924313717</c:v>
                </c:pt>
                <c:pt idx="2">
                  <c:v>6.5795289512147752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B-4461-86C7-978A266F447D}"/>
            </c:ext>
          </c:extLst>
        </c:ser>
        <c:ser>
          <c:idx val="1"/>
          <c:order val="1"/>
          <c:tx>
            <c:v>Fast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21653543307086E-2"/>
                  <c:y val="4.2813502478856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7.9619976199143059</c:v>
                </c:pt>
                <c:pt idx="1">
                  <c:v>8.1156703025406962</c:v>
                </c:pt>
                <c:pt idx="2">
                  <c:v>8.0919946536176841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B-4461-86C7-978A266F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6400"/>
        <c:axId val="266316008"/>
      </c:scatterChart>
      <c:valAx>
        <c:axId val="266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008"/>
        <c:crosses val="autoZero"/>
        <c:crossBetween val="midCat"/>
      </c:valAx>
      <c:valAx>
        <c:axId val="2663160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EEF-8AB7-5FB84147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0000"/>
        <c:axId val="267419608"/>
      </c:scatterChart>
      <c:valAx>
        <c:axId val="2674200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9608"/>
        <c:crosses val="autoZero"/>
        <c:crossBetween val="midCat"/>
      </c:valAx>
      <c:valAx>
        <c:axId val="267419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chart" Target="../charts/chart2.xml"/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119062</xdr:rowOff>
    </xdr:from>
    <xdr:to>
      <xdr:col>22</xdr:col>
      <xdr:colOff>22859</xdr:colOff>
      <xdr:row>27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0" y="119062"/>
          <a:ext cx="4831079" cy="51387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492369</xdr:colOff>
      <xdr:row>1</xdr:row>
      <xdr:rowOff>93784</xdr:rowOff>
    </xdr:from>
    <xdr:to>
      <xdr:col>22</xdr:col>
      <xdr:colOff>87922</xdr:colOff>
      <xdr:row>29</xdr:row>
      <xdr:rowOff>87921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4489" y="459544"/>
          <a:ext cx="5081953" cy="5114777"/>
        </a:xfrm>
        <a:prstGeom prst="rect">
          <a:avLst/>
        </a:prstGeom>
      </xdr:spPr>
    </xdr:pic>
    <xdr:clientData/>
  </xdr:twoCellAnchor>
  <xdr:twoCellAnchor>
    <xdr:from>
      <xdr:col>14</xdr:col>
      <xdr:colOff>416168</xdr:colOff>
      <xdr:row>1</xdr:row>
      <xdr:rowOff>16548</xdr:rowOff>
    </xdr:from>
    <xdr:to>
      <xdr:col>21</xdr:col>
      <xdr:colOff>76200</xdr:colOff>
      <xdr:row>26</xdr:row>
      <xdr:rowOff>175847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398309</xdr:colOff>
      <xdr:row>31</xdr:row>
      <xdr:rowOff>18962</xdr:rowOff>
    </xdr:from>
    <xdr:to>
      <xdr:col>21</xdr:col>
      <xdr:colOff>545701</xdr:colOff>
      <xdr:row>58</xdr:row>
      <xdr:rowOff>103700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429" y="5871122"/>
          <a:ext cx="5024192" cy="5022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38100</xdr:rowOff>
    </xdr:from>
    <xdr:to>
      <xdr:col>20</xdr:col>
      <xdr:colOff>403860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121416</xdr:colOff>
      <xdr:row>0</xdr:row>
      <xdr:rowOff>99647</xdr:rowOff>
    </xdr:from>
    <xdr:to>
      <xdr:col>20</xdr:col>
      <xdr:colOff>538355</xdr:colOff>
      <xdr:row>25</xdr:row>
      <xdr:rowOff>29252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pSpPr/>
      </xdr:nvGrpSpPr>
      <xdr:grpSpPr>
        <a:xfrm>
          <a:off x="5382147" y="99647"/>
          <a:ext cx="4571304" cy="4882605"/>
          <a:chOff x="8151724" y="205154"/>
          <a:chExt cx="4684139" cy="465400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1724" y="205154"/>
            <a:ext cx="4684139" cy="4654005"/>
          </a:xfrm>
          <a:prstGeom prst="rect">
            <a:avLst/>
          </a:prstGeom>
        </xdr:spPr>
      </xdr:pic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1F00-000004000000}"/>
              </a:ext>
            </a:extLst>
          </xdr:cNvPr>
          <xdr:cNvGraphicFramePr>
            <a:graphicFrameLocks/>
          </xdr:cNvGraphicFramePr>
        </xdr:nvGraphicFramePr>
        <xdr:xfrm>
          <a:off x="8651631" y="339969"/>
          <a:ext cx="3217983" cy="4097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D5" sqref="D5"/>
    </sheetView>
  </sheetViews>
  <sheetFormatPr defaultRowHeight="15" x14ac:dyDescent="0.25"/>
  <cols>
    <col min="1" max="1" width="24" bestFit="1" customWidth="1"/>
    <col min="2" max="2" width="103.42578125" style="70" customWidth="1"/>
  </cols>
  <sheetData>
    <row r="1" spans="1:2" ht="30" x14ac:dyDescent="0.25">
      <c r="A1" t="s">
        <v>223</v>
      </c>
      <c r="B1" s="70" t="s">
        <v>338</v>
      </c>
    </row>
    <row r="2" spans="1:2" ht="30" x14ac:dyDescent="0.25">
      <c r="A2" t="s">
        <v>224</v>
      </c>
      <c r="B2" s="70" t="s">
        <v>339</v>
      </c>
    </row>
    <row r="3" spans="1:2" x14ac:dyDescent="0.25">
      <c r="A3" t="s">
        <v>225</v>
      </c>
      <c r="B3" s="70" t="s">
        <v>340</v>
      </c>
    </row>
    <row r="4" spans="1:2" ht="30" x14ac:dyDescent="0.25">
      <c r="A4" t="s">
        <v>226</v>
      </c>
      <c r="B4" s="70" t="s">
        <v>341</v>
      </c>
    </row>
    <row r="5" spans="1:2" x14ac:dyDescent="0.25">
      <c r="A5" t="s">
        <v>334</v>
      </c>
      <c r="B5" s="70" t="s">
        <v>342</v>
      </c>
    </row>
    <row r="6" spans="1:2" x14ac:dyDescent="0.25">
      <c r="A6" t="s">
        <v>227</v>
      </c>
      <c r="B6" s="70" t="s">
        <v>228</v>
      </c>
    </row>
    <row r="7" spans="1:2" ht="45" x14ac:dyDescent="0.25">
      <c r="A7" t="s">
        <v>335</v>
      </c>
      <c r="B7" s="70" t="s">
        <v>336</v>
      </c>
    </row>
    <row r="8" spans="1:2" ht="30" x14ac:dyDescent="0.25">
      <c r="A8" t="s">
        <v>229</v>
      </c>
      <c r="B8" s="70" t="s">
        <v>230</v>
      </c>
    </row>
    <row r="9" spans="1:2" ht="45" x14ac:dyDescent="0.25">
      <c r="A9" t="s">
        <v>231</v>
      </c>
      <c r="B9" s="70" t="s">
        <v>232</v>
      </c>
    </row>
    <row r="10" spans="1:2" ht="30" x14ac:dyDescent="0.25">
      <c r="A10" t="s">
        <v>233</v>
      </c>
      <c r="B10" s="70" t="s">
        <v>234</v>
      </c>
    </row>
    <row r="11" spans="1:2" x14ac:dyDescent="0.25">
      <c r="A11" t="s">
        <v>235</v>
      </c>
      <c r="B11" s="70" t="s">
        <v>236</v>
      </c>
    </row>
    <row r="12" spans="1:2" x14ac:dyDescent="0.25">
      <c r="A12" t="s">
        <v>237</v>
      </c>
      <c r="B12" s="70" t="s">
        <v>343</v>
      </c>
    </row>
    <row r="13" spans="1:2" x14ac:dyDescent="0.25">
      <c r="A13" t="s">
        <v>238</v>
      </c>
      <c r="B13" s="70" t="s">
        <v>344</v>
      </c>
    </row>
    <row r="14" spans="1:2" ht="45" x14ac:dyDescent="0.25">
      <c r="A14" t="s">
        <v>239</v>
      </c>
      <c r="B14" s="70" t="s">
        <v>345</v>
      </c>
    </row>
    <row r="15" spans="1:2" x14ac:dyDescent="0.25">
      <c r="A15" t="s">
        <v>240</v>
      </c>
      <c r="B15" s="70" t="s">
        <v>241</v>
      </c>
    </row>
    <row r="16" spans="1:2" x14ac:dyDescent="0.25">
      <c r="A16" t="s">
        <v>242</v>
      </c>
      <c r="B16" s="70" t="s">
        <v>243</v>
      </c>
    </row>
    <row r="17" spans="1:2" x14ac:dyDescent="0.25">
      <c r="A17" t="s">
        <v>244</v>
      </c>
      <c r="B17" s="70" t="s">
        <v>245</v>
      </c>
    </row>
    <row r="18" spans="1:2" x14ac:dyDescent="0.25">
      <c r="A18" t="s">
        <v>246</v>
      </c>
      <c r="B18" s="70" t="s">
        <v>247</v>
      </c>
    </row>
    <row r="19" spans="1:2" x14ac:dyDescent="0.25">
      <c r="A19" t="s">
        <v>248</v>
      </c>
      <c r="B19" s="70" t="s">
        <v>249</v>
      </c>
    </row>
    <row r="20" spans="1:2" ht="30" x14ac:dyDescent="0.25">
      <c r="A20" t="s">
        <v>250</v>
      </c>
      <c r="B20" s="70" t="s">
        <v>346</v>
      </c>
    </row>
    <row r="21" spans="1:2" x14ac:dyDescent="0.25">
      <c r="A21" t="s">
        <v>337</v>
      </c>
      <c r="B21" s="70" t="s">
        <v>347</v>
      </c>
    </row>
    <row r="22" spans="1:2" x14ac:dyDescent="0.25">
      <c r="A22" t="s">
        <v>251</v>
      </c>
    </row>
    <row r="23" spans="1:2" x14ac:dyDescent="0.25">
      <c r="A23" t="s">
        <v>252</v>
      </c>
    </row>
    <row r="24" spans="1:2" x14ac:dyDescent="0.25">
      <c r="A24" t="s">
        <v>253</v>
      </c>
    </row>
    <row r="25" spans="1:2" x14ac:dyDescent="0.25">
      <c r="A25" t="s">
        <v>254</v>
      </c>
    </row>
    <row r="26" spans="1:2" x14ac:dyDescent="0.25">
      <c r="A26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P8" sqref="P8"/>
    </sheetView>
  </sheetViews>
  <sheetFormatPr defaultColWidth="8.85546875" defaultRowHeight="15" x14ac:dyDescent="0.25"/>
  <cols>
    <col min="1" max="5" width="8.85546875" style="1"/>
    <col min="6" max="6" width="10.28515625" style="1" bestFit="1" customWidth="1"/>
    <col min="7" max="8" width="8.85546875" style="1"/>
    <col min="9" max="9" width="14" style="1" customWidth="1"/>
    <col min="10" max="10" width="11.7109375" style="1" bestFit="1" customWidth="1"/>
    <col min="11" max="16384" width="8.85546875" style="1"/>
  </cols>
  <sheetData>
    <row r="1" spans="1:11" x14ac:dyDescent="0.25">
      <c r="A1" s="10" t="s">
        <v>263</v>
      </c>
      <c r="B1" s="10" t="s">
        <v>256</v>
      </c>
      <c r="C1" s="10" t="s">
        <v>257</v>
      </c>
      <c r="D1" s="10" t="s">
        <v>258</v>
      </c>
      <c r="E1" s="10" t="s">
        <v>259</v>
      </c>
      <c r="F1" s="10" t="s">
        <v>260</v>
      </c>
      <c r="G1" s="10" t="s">
        <v>7</v>
      </c>
      <c r="H1" s="10" t="s">
        <v>269</v>
      </c>
      <c r="I1" s="11" t="s">
        <v>270</v>
      </c>
      <c r="J1" s="10" t="s">
        <v>267</v>
      </c>
      <c r="K1" s="3" t="s">
        <v>8</v>
      </c>
    </row>
    <row r="2" spans="1:11" x14ac:dyDescent="0.25">
      <c r="A2" s="3">
        <v>1981</v>
      </c>
      <c r="B2" s="3" t="s">
        <v>185</v>
      </c>
      <c r="C2" s="3" t="s">
        <v>187</v>
      </c>
      <c r="D2" s="3" t="s">
        <v>161</v>
      </c>
      <c r="E2" s="3" t="s">
        <v>161</v>
      </c>
      <c r="F2" s="3" t="s">
        <v>188</v>
      </c>
      <c r="G2" s="3" t="s">
        <v>161</v>
      </c>
      <c r="H2" s="3">
        <v>3</v>
      </c>
      <c r="I2" s="3">
        <v>2000</v>
      </c>
      <c r="J2" s="3" t="s">
        <v>183</v>
      </c>
      <c r="K2" s="3" t="s">
        <v>7</v>
      </c>
    </row>
    <row r="3" spans="1:11" x14ac:dyDescent="0.25">
      <c r="A3" s="3">
        <v>1999</v>
      </c>
      <c r="B3" s="3" t="s">
        <v>186</v>
      </c>
      <c r="C3" s="3" t="s">
        <v>187</v>
      </c>
      <c r="D3" s="3" t="s">
        <v>161</v>
      </c>
      <c r="E3" s="3" t="s">
        <v>161</v>
      </c>
      <c r="F3" s="3" t="s">
        <v>188</v>
      </c>
      <c r="G3" s="3" t="s">
        <v>161</v>
      </c>
      <c r="H3" s="3">
        <v>19.899999999999999</v>
      </c>
      <c r="I3" s="3">
        <v>10000</v>
      </c>
      <c r="J3" s="3" t="s">
        <v>184</v>
      </c>
      <c r="K3" s="3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"/>
  <sheetViews>
    <sheetView workbookViewId="0">
      <selection activeCell="M10" sqref="M10"/>
    </sheetView>
  </sheetViews>
  <sheetFormatPr defaultColWidth="8.85546875" defaultRowHeight="15" x14ac:dyDescent="0.25"/>
  <cols>
    <col min="1" max="8" width="8.85546875" style="1"/>
    <col min="9" max="9" width="15.42578125" style="1" bestFit="1" customWidth="1"/>
    <col min="10" max="10" width="12.42578125" style="1" customWidth="1"/>
    <col min="11" max="11" width="21.85546875" style="1" customWidth="1"/>
    <col min="12" max="12" width="14.140625" style="1" bestFit="1" customWidth="1"/>
    <col min="13" max="16384" width="8.85546875" style="1"/>
  </cols>
  <sheetData>
    <row r="1" spans="1:13" x14ac:dyDescent="0.25">
      <c r="A1" s="68" t="s">
        <v>263</v>
      </c>
      <c r="B1" s="68" t="s">
        <v>256</v>
      </c>
      <c r="C1" s="68" t="s">
        <v>257</v>
      </c>
      <c r="D1" s="68" t="s">
        <v>258</v>
      </c>
      <c r="E1" s="68" t="s">
        <v>259</v>
      </c>
      <c r="F1" s="68" t="s">
        <v>260</v>
      </c>
      <c r="G1" s="68" t="s">
        <v>7</v>
      </c>
      <c r="H1" s="11" t="s">
        <v>272</v>
      </c>
      <c r="I1" s="10" t="s">
        <v>271</v>
      </c>
      <c r="J1" s="11" t="s">
        <v>273</v>
      </c>
      <c r="K1" s="11" t="s">
        <v>274</v>
      </c>
      <c r="L1" s="10" t="s">
        <v>267</v>
      </c>
      <c r="M1" s="3" t="s">
        <v>262</v>
      </c>
    </row>
    <row r="2" spans="1:13" x14ac:dyDescent="0.25">
      <c r="A2" s="3">
        <v>1993</v>
      </c>
      <c r="B2" s="3" t="s">
        <v>191</v>
      </c>
      <c r="C2" s="3" t="s">
        <v>13</v>
      </c>
      <c r="D2" s="3" t="s">
        <v>193</v>
      </c>
      <c r="E2" s="3" t="s">
        <v>161</v>
      </c>
      <c r="F2" s="3" t="s">
        <v>49</v>
      </c>
      <c r="G2" s="3" t="s">
        <v>161</v>
      </c>
      <c r="H2" s="3" t="s">
        <v>181</v>
      </c>
      <c r="I2" s="3">
        <v>5600</v>
      </c>
      <c r="J2" s="40">
        <v>1.9E-3</v>
      </c>
      <c r="K2" s="40">
        <v>1.125E-4</v>
      </c>
      <c r="L2" s="3" t="s">
        <v>192</v>
      </c>
      <c r="M2" s="3" t="s">
        <v>21</v>
      </c>
    </row>
    <row r="3" spans="1:13" x14ac:dyDescent="0.25">
      <c r="A3" s="3">
        <v>1993</v>
      </c>
      <c r="B3" s="3" t="s">
        <v>191</v>
      </c>
      <c r="C3" s="3" t="s">
        <v>13</v>
      </c>
      <c r="D3" s="3" t="s">
        <v>193</v>
      </c>
      <c r="E3" s="3" t="s">
        <v>161</v>
      </c>
      <c r="F3" s="3" t="s">
        <v>49</v>
      </c>
      <c r="G3" s="3" t="s">
        <v>161</v>
      </c>
      <c r="H3" s="3" t="s">
        <v>182</v>
      </c>
      <c r="I3" s="3">
        <v>1300</v>
      </c>
      <c r="J3" s="40">
        <v>8.9999999999999998E-4</v>
      </c>
      <c r="K3" s="40">
        <v>1.605E-5</v>
      </c>
      <c r="L3" s="3" t="s">
        <v>192</v>
      </c>
      <c r="M3" s="3" t="s">
        <v>21</v>
      </c>
    </row>
    <row r="6" spans="1:13" x14ac:dyDescent="0.25">
      <c r="K6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workbookViewId="0">
      <selection activeCell="A13" sqref="A13"/>
    </sheetView>
  </sheetViews>
  <sheetFormatPr defaultColWidth="8.85546875" defaultRowHeight="15" x14ac:dyDescent="0.25"/>
  <cols>
    <col min="1" max="2" width="8.85546875" style="1"/>
    <col min="3" max="3" width="16.85546875" style="1" bestFit="1" customWidth="1"/>
    <col min="4" max="4" width="16.85546875" style="1" customWidth="1"/>
    <col min="5" max="5" width="12" style="1" bestFit="1" customWidth="1"/>
    <col min="6" max="6" width="33.85546875" style="1" customWidth="1"/>
    <col min="7" max="16384" width="8.85546875" style="1"/>
  </cols>
  <sheetData>
    <row r="1" spans="1:6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41" t="s">
        <v>277</v>
      </c>
    </row>
    <row r="2" spans="1:6" x14ac:dyDescent="0.25">
      <c r="A2" s="3">
        <v>2013</v>
      </c>
      <c r="B2" s="3" t="s">
        <v>126</v>
      </c>
      <c r="C2" s="3" t="s">
        <v>127</v>
      </c>
      <c r="D2" s="3" t="s">
        <v>13</v>
      </c>
      <c r="E2" s="3">
        <v>20.941644562334201</v>
      </c>
      <c r="F2" s="3">
        <v>114.151627052235</v>
      </c>
    </row>
    <row r="3" spans="1:6" x14ac:dyDescent="0.25">
      <c r="A3" s="3">
        <v>2013</v>
      </c>
      <c r="B3" s="3" t="s">
        <v>126</v>
      </c>
      <c r="C3" s="3" t="s">
        <v>127</v>
      </c>
      <c r="D3" s="3" t="s">
        <v>13</v>
      </c>
      <c r="E3" s="3">
        <v>21.8965517241379</v>
      </c>
      <c r="F3" s="3">
        <v>117.04408730777899</v>
      </c>
    </row>
    <row r="4" spans="1:6" x14ac:dyDescent="0.25">
      <c r="A4" s="3">
        <v>2013</v>
      </c>
      <c r="B4" s="3" t="s">
        <v>126</v>
      </c>
      <c r="C4" s="3" t="s">
        <v>127</v>
      </c>
      <c r="D4" s="3" t="s">
        <v>13</v>
      </c>
      <c r="E4" s="3">
        <v>21.936339522546398</v>
      </c>
      <c r="F4" s="3">
        <v>123.31929058095299</v>
      </c>
    </row>
    <row r="5" spans="1:6" x14ac:dyDescent="0.25">
      <c r="A5" s="3">
        <v>2013</v>
      </c>
      <c r="B5" s="3" t="s">
        <v>126</v>
      </c>
      <c r="C5" s="3" t="s">
        <v>127</v>
      </c>
      <c r="D5" s="3" t="s">
        <v>13</v>
      </c>
      <c r="E5" s="3">
        <v>24.880636604774502</v>
      </c>
      <c r="F5" s="3">
        <v>106.900019070404</v>
      </c>
    </row>
    <row r="6" spans="1:6" x14ac:dyDescent="0.25">
      <c r="A6" s="3">
        <v>2013</v>
      </c>
      <c r="B6" s="3" t="s">
        <v>126</v>
      </c>
      <c r="C6" s="3" t="s">
        <v>127</v>
      </c>
      <c r="D6" s="3" t="s">
        <v>13</v>
      </c>
      <c r="E6" s="3">
        <v>25.954907161803696</v>
      </c>
      <c r="F6" s="3">
        <v>105.350115289263</v>
      </c>
    </row>
    <row r="7" spans="1:6" x14ac:dyDescent="0.25">
      <c r="A7" s="3">
        <v>2013</v>
      </c>
      <c r="B7" s="3" t="s">
        <v>126</v>
      </c>
      <c r="C7" s="3" t="s">
        <v>127</v>
      </c>
      <c r="D7" s="3" t="s">
        <v>13</v>
      </c>
      <c r="E7" s="3">
        <v>27.068965517241299</v>
      </c>
      <c r="F7" s="3">
        <v>113.212669683257</v>
      </c>
    </row>
    <row r="8" spans="1:6" x14ac:dyDescent="0.25">
      <c r="A8" s="3">
        <v>2013</v>
      </c>
      <c r="B8" s="3" t="s">
        <v>126</v>
      </c>
      <c r="C8" s="3" t="s">
        <v>127</v>
      </c>
      <c r="D8" s="3" t="s">
        <v>13</v>
      </c>
      <c r="E8" s="3">
        <v>23.766578249336799</v>
      </c>
      <c r="F8" s="3">
        <v>116.55380454569</v>
      </c>
    </row>
    <row r="9" spans="1:6" x14ac:dyDescent="0.25">
      <c r="A9" s="3">
        <v>2013</v>
      </c>
      <c r="B9" s="3" t="s">
        <v>126</v>
      </c>
      <c r="C9" s="3" t="s">
        <v>127</v>
      </c>
      <c r="D9" s="3" t="s">
        <v>13</v>
      </c>
      <c r="E9" s="3">
        <v>24.482758620689602</v>
      </c>
      <c r="F9" s="3">
        <v>115.78197326676001</v>
      </c>
    </row>
    <row r="10" spans="1:6" x14ac:dyDescent="0.25">
      <c r="A10" s="3">
        <v>2013</v>
      </c>
      <c r="B10" s="3" t="s">
        <v>126</v>
      </c>
      <c r="C10" s="3" t="s">
        <v>127</v>
      </c>
      <c r="D10" s="3" t="s">
        <v>13</v>
      </c>
      <c r="E10" s="3">
        <v>24.880636604774502</v>
      </c>
      <c r="F10" s="3">
        <v>121.540541946221</v>
      </c>
    </row>
    <row r="11" spans="1:6" x14ac:dyDescent="0.25">
      <c r="A11" s="3">
        <v>2013</v>
      </c>
      <c r="B11" s="3" t="s">
        <v>126</v>
      </c>
      <c r="C11" s="3" t="s">
        <v>127</v>
      </c>
      <c r="D11" s="3" t="s">
        <v>13</v>
      </c>
      <c r="E11" s="3">
        <v>25.716180371352699</v>
      </c>
      <c r="F11" s="3">
        <v>123.646608068514</v>
      </c>
    </row>
    <row r="12" spans="1:6" x14ac:dyDescent="0.25">
      <c r="A12" s="3">
        <v>2013</v>
      </c>
      <c r="B12" s="3" t="s">
        <v>126</v>
      </c>
      <c r="C12" s="3" t="s">
        <v>127</v>
      </c>
      <c r="D12" s="3" t="s">
        <v>13</v>
      </c>
      <c r="E12" s="3">
        <v>26.989389920424401</v>
      </c>
      <c r="F12" s="3">
        <v>123.407361176123</v>
      </c>
    </row>
    <row r="13" spans="1:6" x14ac:dyDescent="0.25">
      <c r="A13" s="3">
        <v>2013</v>
      </c>
      <c r="B13" s="3" t="s">
        <v>126</v>
      </c>
      <c r="C13" s="3" t="s">
        <v>127</v>
      </c>
      <c r="D13" s="3" t="s">
        <v>13</v>
      </c>
      <c r="E13" s="3">
        <v>24.4031830238726</v>
      </c>
      <c r="F13" s="3">
        <v>124.146599400149</v>
      </c>
    </row>
    <row r="14" spans="1:6" x14ac:dyDescent="0.25">
      <c r="A14" s="3">
        <v>2013</v>
      </c>
      <c r="B14" s="3" t="s">
        <v>126</v>
      </c>
      <c r="C14" s="3" t="s">
        <v>127</v>
      </c>
      <c r="D14" s="3" t="s">
        <v>13</v>
      </c>
      <c r="E14" s="3">
        <v>24.840848806366001</v>
      </c>
      <c r="F14" s="3">
        <v>127.291482463896</v>
      </c>
    </row>
    <row r="15" spans="1:6" x14ac:dyDescent="0.25">
      <c r="A15" s="3">
        <v>2013</v>
      </c>
      <c r="B15" s="3" t="s">
        <v>126</v>
      </c>
      <c r="C15" s="3" t="s">
        <v>127</v>
      </c>
      <c r="D15" s="3" t="s">
        <v>13</v>
      </c>
      <c r="E15" s="3">
        <v>23.687002652519801</v>
      </c>
      <c r="F15" s="3">
        <v>131.45437839149801</v>
      </c>
    </row>
    <row r="16" spans="1:6" x14ac:dyDescent="0.25">
      <c r="A16" s="3">
        <v>2013</v>
      </c>
      <c r="B16" s="3" t="s">
        <v>126</v>
      </c>
      <c r="C16" s="3" t="s">
        <v>127</v>
      </c>
      <c r="D16" s="3" t="s">
        <v>13</v>
      </c>
      <c r="E16" s="3">
        <v>22.931034482758598</v>
      </c>
      <c r="F16" s="3">
        <v>140.06865345607699</v>
      </c>
    </row>
    <row r="17" spans="1:6" x14ac:dyDescent="0.25">
      <c r="A17" s="3">
        <v>2013</v>
      </c>
      <c r="B17" s="3" t="s">
        <v>126</v>
      </c>
      <c r="C17" s="3" t="s">
        <v>127</v>
      </c>
      <c r="D17" s="3" t="s">
        <v>13</v>
      </c>
      <c r="E17" s="3">
        <v>23.6472148541114</v>
      </c>
      <c r="F17" s="3">
        <v>139.81969799414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3"/>
  <sheetViews>
    <sheetView topLeftCell="A16" workbookViewId="0">
      <selection activeCell="G43" sqref="G43"/>
    </sheetView>
  </sheetViews>
  <sheetFormatPr defaultRowHeight="15" x14ac:dyDescent="0.25"/>
  <cols>
    <col min="3" max="3" width="20.28515625" bestFit="1" customWidth="1"/>
    <col min="4" max="4" width="10.7109375" bestFit="1" customWidth="1"/>
    <col min="5" max="5" width="11.28515625" bestFit="1" customWidth="1"/>
    <col min="6" max="6" width="13.7109375" bestFit="1" customWidth="1"/>
    <col min="7" max="7" width="19.85546875" customWidth="1"/>
    <col min="8" max="8" width="19.7109375" bestFit="1" customWidth="1"/>
  </cols>
  <sheetData>
    <row r="1" spans="1:8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64" t="s">
        <v>272</v>
      </c>
      <c r="G1" s="64" t="s">
        <v>278</v>
      </c>
      <c r="H1" s="64" t="s">
        <v>277</v>
      </c>
    </row>
    <row r="2" spans="1:8" x14ac:dyDescent="0.25">
      <c r="A2" s="9">
        <v>2013</v>
      </c>
      <c r="B2" s="9" t="s">
        <v>126</v>
      </c>
      <c r="C2" s="9" t="s">
        <v>127</v>
      </c>
      <c r="D2" s="9" t="s">
        <v>13</v>
      </c>
      <c r="E2" s="9">
        <v>24</v>
      </c>
      <c r="F2" s="9" t="s">
        <v>212</v>
      </c>
      <c r="G2" s="9">
        <v>7.0538922155688599</v>
      </c>
      <c r="H2" s="9">
        <v>35.701796407185597</v>
      </c>
    </row>
    <row r="3" spans="1:8" x14ac:dyDescent="0.25">
      <c r="A3" s="9">
        <v>2013</v>
      </c>
      <c r="B3" s="9" t="s">
        <v>126</v>
      </c>
      <c r="C3" s="9" t="s">
        <v>127</v>
      </c>
      <c r="D3" s="9" t="s">
        <v>13</v>
      </c>
      <c r="E3" s="9">
        <v>24</v>
      </c>
      <c r="F3" s="9" t="s">
        <v>212</v>
      </c>
      <c r="G3" s="9">
        <v>7.2455089820359202</v>
      </c>
      <c r="H3" s="9">
        <v>31.708183632734499</v>
      </c>
    </row>
    <row r="4" spans="1:8" x14ac:dyDescent="0.25">
      <c r="A4" s="9">
        <v>2013</v>
      </c>
      <c r="B4" s="9" t="s">
        <v>126</v>
      </c>
      <c r="C4" s="9" t="s">
        <v>127</v>
      </c>
      <c r="D4" s="9" t="s">
        <v>13</v>
      </c>
      <c r="E4" s="9">
        <v>24</v>
      </c>
      <c r="F4" s="9" t="s">
        <v>212</v>
      </c>
      <c r="G4" s="9">
        <v>7.0419161676646702</v>
      </c>
      <c r="H4" s="9">
        <v>27.4347305389221</v>
      </c>
    </row>
    <row r="5" spans="1:8" x14ac:dyDescent="0.25">
      <c r="A5" s="9">
        <v>2013</v>
      </c>
      <c r="B5" s="9" t="s">
        <v>126</v>
      </c>
      <c r="C5" s="9" t="s">
        <v>127</v>
      </c>
      <c r="D5" s="9" t="s">
        <v>13</v>
      </c>
      <c r="E5" s="9">
        <v>24</v>
      </c>
      <c r="F5" s="9" t="s">
        <v>212</v>
      </c>
      <c r="G5" s="9">
        <v>6.0598802395209503</v>
      </c>
      <c r="H5" s="9">
        <v>37.001996007983998</v>
      </c>
    </row>
    <row r="6" spans="1:8" x14ac:dyDescent="0.25">
      <c r="A6" s="9">
        <v>2013</v>
      </c>
      <c r="B6" s="9" t="s">
        <v>126</v>
      </c>
      <c r="C6" s="9" t="s">
        <v>127</v>
      </c>
      <c r="D6" s="9" t="s">
        <v>13</v>
      </c>
      <c r="E6" s="9">
        <v>24</v>
      </c>
      <c r="F6" s="9" t="s">
        <v>212</v>
      </c>
      <c r="G6" s="9">
        <v>6</v>
      </c>
      <c r="H6" s="9">
        <v>44.199999999999903</v>
      </c>
    </row>
    <row r="7" spans="1:8" x14ac:dyDescent="0.25">
      <c r="A7" s="9">
        <v>2013</v>
      </c>
      <c r="B7" s="9" t="s">
        <v>126</v>
      </c>
      <c r="C7" s="9" t="s">
        <v>127</v>
      </c>
      <c r="D7" s="9" t="s">
        <v>13</v>
      </c>
      <c r="E7" s="9">
        <v>24</v>
      </c>
      <c r="F7" s="9" t="s">
        <v>212</v>
      </c>
      <c r="G7" s="9">
        <v>5.0419161676646702</v>
      </c>
      <c r="H7" s="9">
        <v>58.568063872255401</v>
      </c>
    </row>
    <row r="8" spans="1:8" x14ac:dyDescent="0.25">
      <c r="A8" s="9">
        <v>2013</v>
      </c>
      <c r="B8" s="9" t="s">
        <v>126</v>
      </c>
      <c r="C8" s="9" t="s">
        <v>127</v>
      </c>
      <c r="D8" s="9" t="s">
        <v>13</v>
      </c>
      <c r="E8" s="9">
        <v>24</v>
      </c>
      <c r="F8" s="9" t="s">
        <v>212</v>
      </c>
      <c r="G8" s="9">
        <v>4.88622754491018</v>
      </c>
      <c r="H8" s="9">
        <v>55.096207584830303</v>
      </c>
    </row>
    <row r="9" spans="1:8" x14ac:dyDescent="0.25">
      <c r="A9" s="9">
        <v>2013</v>
      </c>
      <c r="B9" s="9" t="s">
        <v>126</v>
      </c>
      <c r="C9" s="9" t="s">
        <v>127</v>
      </c>
      <c r="D9" s="9" t="s">
        <v>13</v>
      </c>
      <c r="E9" s="9">
        <v>24</v>
      </c>
      <c r="F9" s="9" t="s">
        <v>212</v>
      </c>
      <c r="G9" s="9">
        <v>5.0778443113772402</v>
      </c>
      <c r="H9" s="9">
        <v>53.5025948103792</v>
      </c>
    </row>
    <row r="10" spans="1:8" x14ac:dyDescent="0.25">
      <c r="A10" s="9">
        <v>2013</v>
      </c>
      <c r="B10" s="9" t="s">
        <v>126</v>
      </c>
      <c r="C10" s="9" t="s">
        <v>127</v>
      </c>
      <c r="D10" s="9" t="s">
        <v>13</v>
      </c>
      <c r="E10" s="9">
        <v>24</v>
      </c>
      <c r="F10" s="9" t="s">
        <v>212</v>
      </c>
      <c r="G10" s="9">
        <v>4.0838323353293404</v>
      </c>
      <c r="H10" s="9">
        <v>75.869461077844306</v>
      </c>
    </row>
    <row r="11" spans="1:8" x14ac:dyDescent="0.25">
      <c r="A11" s="9">
        <v>2013</v>
      </c>
      <c r="B11" s="9" t="s">
        <v>126</v>
      </c>
      <c r="C11" s="9" t="s">
        <v>127</v>
      </c>
      <c r="D11" s="9" t="s">
        <v>13</v>
      </c>
      <c r="E11" s="9">
        <v>24</v>
      </c>
      <c r="F11" s="9" t="s">
        <v>212</v>
      </c>
      <c r="G11" s="9">
        <v>4.1437125748502996</v>
      </c>
      <c r="H11" s="9">
        <v>70.004790419161594</v>
      </c>
    </row>
    <row r="12" spans="1:8" x14ac:dyDescent="0.25">
      <c r="A12" s="9">
        <v>2013</v>
      </c>
      <c r="B12" s="9" t="s">
        <v>126</v>
      </c>
      <c r="C12" s="9" t="s">
        <v>127</v>
      </c>
      <c r="D12" s="9" t="s">
        <v>13</v>
      </c>
      <c r="E12" s="9">
        <v>24</v>
      </c>
      <c r="F12" s="9" t="s">
        <v>212</v>
      </c>
      <c r="G12" s="9">
        <v>4.0958083832335301</v>
      </c>
      <c r="H12" s="9">
        <v>65.736526946107702</v>
      </c>
    </row>
    <row r="13" spans="1:8" x14ac:dyDescent="0.25">
      <c r="A13" s="9">
        <v>2013</v>
      </c>
      <c r="B13" s="9" t="s">
        <v>126</v>
      </c>
      <c r="C13" s="9" t="s">
        <v>127</v>
      </c>
      <c r="D13" s="9" t="s">
        <v>13</v>
      </c>
      <c r="E13" s="9">
        <v>24</v>
      </c>
      <c r="F13" s="9" t="s">
        <v>212</v>
      </c>
      <c r="G13" s="9">
        <v>3.4251497005988001</v>
      </c>
      <c r="H13" s="9">
        <v>85.447504990019894</v>
      </c>
    </row>
    <row r="14" spans="1:8" x14ac:dyDescent="0.25">
      <c r="A14" s="9">
        <v>2013</v>
      </c>
      <c r="B14" s="9" t="s">
        <v>126</v>
      </c>
      <c r="C14" s="9" t="s">
        <v>127</v>
      </c>
      <c r="D14" s="9" t="s">
        <v>13</v>
      </c>
      <c r="E14" s="9">
        <v>24</v>
      </c>
      <c r="F14" s="9" t="s">
        <v>212</v>
      </c>
      <c r="G14" s="9">
        <v>3.4251497005988001</v>
      </c>
      <c r="H14" s="9">
        <v>78.514171656686599</v>
      </c>
    </row>
    <row r="15" spans="1:8" x14ac:dyDescent="0.25">
      <c r="A15" s="9">
        <v>2013</v>
      </c>
      <c r="B15" s="9" t="s">
        <v>126</v>
      </c>
      <c r="C15" s="9" t="s">
        <v>127</v>
      </c>
      <c r="D15" s="9" t="s">
        <v>13</v>
      </c>
      <c r="E15" s="9">
        <v>24</v>
      </c>
      <c r="F15" s="9" t="s">
        <v>212</v>
      </c>
      <c r="G15" s="9">
        <v>3.0299401197604698</v>
      </c>
      <c r="H15" s="9">
        <v>79.834331337325295</v>
      </c>
    </row>
    <row r="16" spans="1:8" x14ac:dyDescent="0.25">
      <c r="A16" s="9">
        <v>2013</v>
      </c>
      <c r="B16" s="9" t="s">
        <v>126</v>
      </c>
      <c r="C16" s="9" t="s">
        <v>127</v>
      </c>
      <c r="D16" s="9" t="s">
        <v>13</v>
      </c>
      <c r="E16" s="9">
        <v>24</v>
      </c>
      <c r="F16" s="9" t="s">
        <v>212</v>
      </c>
      <c r="G16" s="9">
        <v>3.0658682634730501</v>
      </c>
      <c r="H16" s="9">
        <v>89.435528942115695</v>
      </c>
    </row>
    <row r="17" spans="1:8" x14ac:dyDescent="0.25">
      <c r="A17" s="9">
        <v>2013</v>
      </c>
      <c r="B17" s="9" t="s">
        <v>126</v>
      </c>
      <c r="C17" s="9" t="s">
        <v>127</v>
      </c>
      <c r="D17" s="9" t="s">
        <v>13</v>
      </c>
      <c r="E17" s="9">
        <v>24</v>
      </c>
      <c r="F17" s="9" t="s">
        <v>212</v>
      </c>
      <c r="G17" s="9">
        <v>2.64670658682634</v>
      </c>
      <c r="H17" s="9">
        <v>103.021556886227</v>
      </c>
    </row>
    <row r="18" spans="1:8" x14ac:dyDescent="0.25">
      <c r="A18" s="9">
        <v>2013</v>
      </c>
      <c r="B18" s="9" t="s">
        <v>126</v>
      </c>
      <c r="C18" s="9" t="s">
        <v>127</v>
      </c>
      <c r="D18" s="9" t="s">
        <v>13</v>
      </c>
      <c r="E18" s="9">
        <v>24</v>
      </c>
      <c r="F18" s="9" t="s">
        <v>212</v>
      </c>
      <c r="G18" s="9">
        <v>2.6946107784431099</v>
      </c>
      <c r="H18" s="9">
        <v>96.889820359281401</v>
      </c>
    </row>
    <row r="19" spans="1:8" x14ac:dyDescent="0.25">
      <c r="A19" s="9">
        <v>2013</v>
      </c>
      <c r="B19" s="9" t="s">
        <v>126</v>
      </c>
      <c r="C19" s="9" t="s">
        <v>127</v>
      </c>
      <c r="D19" s="9" t="s">
        <v>13</v>
      </c>
      <c r="E19" s="9">
        <v>24</v>
      </c>
      <c r="F19" s="9" t="s">
        <v>212</v>
      </c>
      <c r="G19" s="9">
        <v>2.2155688622754401</v>
      </c>
      <c r="H19" s="9">
        <v>113.407185628742</v>
      </c>
    </row>
    <row r="20" spans="1:8" x14ac:dyDescent="0.25">
      <c r="A20" s="9">
        <v>2013</v>
      </c>
      <c r="B20" s="9" t="s">
        <v>126</v>
      </c>
      <c r="C20" s="9" t="s">
        <v>127</v>
      </c>
      <c r="D20" s="9" t="s">
        <v>13</v>
      </c>
      <c r="E20" s="9">
        <v>24</v>
      </c>
      <c r="F20" s="9" t="s">
        <v>212</v>
      </c>
      <c r="G20" s="9">
        <v>2.0958083832335301</v>
      </c>
      <c r="H20" s="9">
        <v>108.336526946107</v>
      </c>
    </row>
    <row r="21" spans="1:8" x14ac:dyDescent="0.25">
      <c r="A21" s="9">
        <v>2013</v>
      </c>
      <c r="B21" s="9" t="s">
        <v>126</v>
      </c>
      <c r="C21" s="9" t="s">
        <v>127</v>
      </c>
      <c r="D21" s="9" t="s">
        <v>13</v>
      </c>
      <c r="E21" s="9">
        <v>24</v>
      </c>
      <c r="F21" s="9" t="s">
        <v>212</v>
      </c>
      <c r="G21" s="9">
        <v>1.9401197604790399</v>
      </c>
      <c r="H21" s="9">
        <v>97.664670658682596</v>
      </c>
    </row>
    <row r="22" spans="1:8" x14ac:dyDescent="0.25">
      <c r="A22" s="9">
        <v>2013</v>
      </c>
      <c r="B22" s="9" t="s">
        <v>126</v>
      </c>
      <c r="C22" s="9" t="s">
        <v>127</v>
      </c>
      <c r="D22" s="9" t="s">
        <v>13</v>
      </c>
      <c r="E22" s="9">
        <v>24</v>
      </c>
      <c r="F22" s="9" t="s">
        <v>212</v>
      </c>
      <c r="G22" s="9">
        <v>1.9041916167664601</v>
      </c>
      <c r="H22" s="9">
        <v>128.596806387225</v>
      </c>
    </row>
    <row r="23" spans="1:8" x14ac:dyDescent="0.25">
      <c r="A23" s="9">
        <v>2013</v>
      </c>
      <c r="B23" s="9" t="s">
        <v>126</v>
      </c>
      <c r="C23" s="9" t="s">
        <v>127</v>
      </c>
      <c r="D23" s="9" t="s">
        <v>13</v>
      </c>
      <c r="E23" s="9">
        <v>24</v>
      </c>
      <c r="F23" s="9" t="s">
        <v>212</v>
      </c>
      <c r="G23" s="9">
        <v>1.5449101796407101</v>
      </c>
      <c r="H23" s="9">
        <v>125.65149700598801</v>
      </c>
    </row>
    <row r="24" spans="1:8" x14ac:dyDescent="0.25">
      <c r="A24" s="9">
        <v>2013</v>
      </c>
      <c r="B24" s="9" t="s">
        <v>126</v>
      </c>
      <c r="C24" s="9" t="s">
        <v>127</v>
      </c>
      <c r="D24" s="9" t="s">
        <v>13</v>
      </c>
      <c r="E24" s="9">
        <v>24</v>
      </c>
      <c r="F24" s="9" t="s">
        <v>212</v>
      </c>
      <c r="G24" s="9">
        <v>1.55688622754491</v>
      </c>
      <c r="H24" s="9">
        <v>112.85189620758401</v>
      </c>
    </row>
    <row r="25" spans="1:8" x14ac:dyDescent="0.25">
      <c r="A25" s="9">
        <v>2013</v>
      </c>
      <c r="B25" s="9" t="s">
        <v>126</v>
      </c>
      <c r="C25" s="9" t="s">
        <v>127</v>
      </c>
      <c r="D25" s="9" t="s">
        <v>13</v>
      </c>
      <c r="E25" s="9">
        <v>24</v>
      </c>
      <c r="F25" s="9" t="s">
        <v>212</v>
      </c>
      <c r="G25" s="9">
        <v>1.32934131736526</v>
      </c>
      <c r="H25" s="9">
        <v>123.244311377245</v>
      </c>
    </row>
    <row r="26" spans="1:8" x14ac:dyDescent="0.25">
      <c r="A26" s="9">
        <v>2013</v>
      </c>
      <c r="B26" s="9" t="s">
        <v>126</v>
      </c>
      <c r="C26" s="9" t="s">
        <v>127</v>
      </c>
      <c r="D26" s="9" t="s">
        <v>13</v>
      </c>
      <c r="E26" s="9">
        <v>24</v>
      </c>
      <c r="F26" s="9" t="s">
        <v>212</v>
      </c>
      <c r="G26" s="9">
        <v>1.2574850299401199</v>
      </c>
      <c r="H26" s="9">
        <v>142.97524950099799</v>
      </c>
    </row>
    <row r="27" spans="1:8" x14ac:dyDescent="0.25">
      <c r="A27" s="9">
        <v>2013</v>
      </c>
      <c r="B27" s="9" t="s">
        <v>126</v>
      </c>
      <c r="C27" s="9" t="s">
        <v>127</v>
      </c>
      <c r="D27" s="9" t="s">
        <v>13</v>
      </c>
      <c r="E27" s="9">
        <v>24</v>
      </c>
      <c r="F27" s="9" t="s">
        <v>212</v>
      </c>
      <c r="G27" s="9">
        <v>0.93413173652694603</v>
      </c>
      <c r="H27" s="9">
        <v>127.76447105788399</v>
      </c>
    </row>
    <row r="28" spans="1:8" x14ac:dyDescent="0.25">
      <c r="A28" s="9">
        <v>2013</v>
      </c>
      <c r="B28" s="9" t="s">
        <v>126</v>
      </c>
      <c r="C28" s="9" t="s">
        <v>127</v>
      </c>
      <c r="D28" s="9" t="s">
        <v>13</v>
      </c>
      <c r="E28" s="9">
        <v>24</v>
      </c>
      <c r="F28" s="9" t="s">
        <v>212</v>
      </c>
      <c r="G28" s="9">
        <v>0.65868263473053901</v>
      </c>
      <c r="H28" s="9">
        <v>121.355289421157</v>
      </c>
    </row>
    <row r="29" spans="1:8" x14ac:dyDescent="0.25">
      <c r="A29" s="9">
        <v>2013</v>
      </c>
      <c r="B29" s="9" t="s">
        <v>126</v>
      </c>
      <c r="C29" s="9" t="s">
        <v>127</v>
      </c>
      <c r="D29" s="9" t="s">
        <v>13</v>
      </c>
      <c r="E29" s="9">
        <v>24</v>
      </c>
      <c r="F29" s="9" t="s">
        <v>212</v>
      </c>
      <c r="G29" s="9">
        <v>0.43113772455089799</v>
      </c>
      <c r="H29" s="9">
        <v>116.81437125748501</v>
      </c>
    </row>
    <row r="30" spans="1:8" x14ac:dyDescent="0.25">
      <c r="A30" s="9">
        <v>2013</v>
      </c>
      <c r="B30" s="9" t="s">
        <v>126</v>
      </c>
      <c r="C30" s="9" t="s">
        <v>127</v>
      </c>
      <c r="D30" s="9" t="s">
        <v>13</v>
      </c>
      <c r="E30" s="9">
        <v>24</v>
      </c>
      <c r="F30" s="9" t="s">
        <v>212</v>
      </c>
      <c r="G30" s="9">
        <v>0.40718562874251502</v>
      </c>
      <c r="H30" s="9">
        <v>123.213572854291</v>
      </c>
    </row>
    <row r="31" spans="1:8" x14ac:dyDescent="0.25">
      <c r="A31" s="9">
        <v>1993</v>
      </c>
      <c r="B31" s="9" t="s">
        <v>191</v>
      </c>
      <c r="C31" s="9" t="s">
        <v>213</v>
      </c>
      <c r="D31" s="9" t="s">
        <v>13</v>
      </c>
      <c r="E31" s="9">
        <v>6</v>
      </c>
      <c r="F31" s="9" t="s">
        <v>214</v>
      </c>
      <c r="G31" s="9">
        <v>239.84277559499199</v>
      </c>
      <c r="H31" s="9">
        <v>1.0023029214325001</v>
      </c>
    </row>
    <row r="32" spans="1:8" x14ac:dyDescent="0.25">
      <c r="A32" s="9">
        <v>1993</v>
      </c>
      <c r="B32" s="9" t="s">
        <v>191</v>
      </c>
      <c r="C32" s="9" t="s">
        <v>213</v>
      </c>
      <c r="D32" s="9" t="s">
        <v>13</v>
      </c>
      <c r="E32" s="9">
        <v>6</v>
      </c>
      <c r="F32" s="9" t="s">
        <v>214</v>
      </c>
      <c r="G32" s="9">
        <v>94.060080282991095</v>
      </c>
      <c r="H32" s="9">
        <v>4.0453092342466901</v>
      </c>
    </row>
    <row r="33" spans="1:8" x14ac:dyDescent="0.25">
      <c r="A33" s="9">
        <v>1993</v>
      </c>
      <c r="B33" s="9" t="s">
        <v>191</v>
      </c>
      <c r="C33" s="9" t="s">
        <v>213</v>
      </c>
      <c r="D33" s="9" t="s">
        <v>13</v>
      </c>
      <c r="E33" s="9">
        <v>6</v>
      </c>
      <c r="F33" s="9" t="s">
        <v>214</v>
      </c>
      <c r="G33" s="9">
        <v>101.691434068764</v>
      </c>
      <c r="H33" s="9">
        <v>4.9853779387788997</v>
      </c>
    </row>
    <row r="34" spans="1:8" x14ac:dyDescent="0.25">
      <c r="A34" s="9">
        <v>1993</v>
      </c>
      <c r="B34" s="9" t="s">
        <v>191</v>
      </c>
      <c r="C34" s="9" t="s">
        <v>213</v>
      </c>
      <c r="D34" s="9" t="s">
        <v>13</v>
      </c>
      <c r="E34" s="9">
        <v>6</v>
      </c>
      <c r="F34" s="9" t="s">
        <v>214</v>
      </c>
      <c r="G34" s="9">
        <v>38.512742690033498</v>
      </c>
      <c r="H34" s="9">
        <v>9.5245595290291494</v>
      </c>
    </row>
    <row r="35" spans="1:8" x14ac:dyDescent="0.25">
      <c r="A35" s="9">
        <v>1993</v>
      </c>
      <c r="B35" s="9" t="s">
        <v>191</v>
      </c>
      <c r="C35" s="9" t="s">
        <v>213</v>
      </c>
      <c r="D35" s="9" t="s">
        <v>13</v>
      </c>
      <c r="E35" s="9">
        <v>6</v>
      </c>
      <c r="F35" s="9" t="s">
        <v>214</v>
      </c>
      <c r="G35" s="9">
        <v>22.021952247370301</v>
      </c>
      <c r="H35" s="9">
        <v>13.004226988877001</v>
      </c>
    </row>
    <row r="36" spans="1:8" x14ac:dyDescent="0.25">
      <c r="A36" s="9">
        <v>1993</v>
      </c>
      <c r="B36" s="9" t="s">
        <v>191</v>
      </c>
      <c r="C36" s="9" t="s">
        <v>213</v>
      </c>
      <c r="D36" s="9" t="s">
        <v>13</v>
      </c>
      <c r="E36" s="9">
        <v>6</v>
      </c>
      <c r="F36" s="9" t="s">
        <v>214</v>
      </c>
      <c r="G36" s="9">
        <v>18.2179815170335</v>
      </c>
      <c r="H36" s="9">
        <v>14.008232624862099</v>
      </c>
    </row>
    <row r="37" spans="1:8" x14ac:dyDescent="0.25">
      <c r="A37" s="9">
        <v>1993</v>
      </c>
      <c r="B37" s="9" t="s">
        <v>191</v>
      </c>
      <c r="C37" s="9" t="s">
        <v>213</v>
      </c>
      <c r="D37" s="9" t="s">
        <v>13</v>
      </c>
      <c r="E37" s="9">
        <v>6</v>
      </c>
      <c r="F37" s="9" t="s">
        <v>214</v>
      </c>
      <c r="G37" s="9">
        <v>20.449069679336201</v>
      </c>
      <c r="H37" s="9">
        <v>14.946854022024599</v>
      </c>
    </row>
    <row r="38" spans="1:8" x14ac:dyDescent="0.25">
      <c r="A38" s="9">
        <v>1993</v>
      </c>
      <c r="B38" s="9" t="s">
        <v>191</v>
      </c>
      <c r="C38" s="9" t="s">
        <v>213</v>
      </c>
      <c r="D38" s="9" t="s">
        <v>13</v>
      </c>
      <c r="E38" s="9">
        <v>6</v>
      </c>
      <c r="F38" s="9" t="s">
        <v>214</v>
      </c>
      <c r="G38" s="9">
        <v>14.429973735628</v>
      </c>
      <c r="H38" s="9">
        <v>17.0222927902809</v>
      </c>
    </row>
    <row r="39" spans="1:8" x14ac:dyDescent="0.25">
      <c r="A39" s="9">
        <v>1993</v>
      </c>
      <c r="B39" s="9" t="s">
        <v>191</v>
      </c>
      <c r="C39" s="9" t="s">
        <v>213</v>
      </c>
      <c r="D39" s="9" t="s">
        <v>13</v>
      </c>
      <c r="E39" s="9">
        <v>6</v>
      </c>
      <c r="F39" s="9" t="s">
        <v>214</v>
      </c>
      <c r="G39" s="9">
        <v>12.2254904882108</v>
      </c>
      <c r="H39" s="9">
        <v>19.4337622755077</v>
      </c>
    </row>
    <row r="40" spans="1:8" x14ac:dyDescent="0.25">
      <c r="A40" s="9">
        <v>1993</v>
      </c>
      <c r="B40" s="9" t="s">
        <v>191</v>
      </c>
      <c r="C40" s="9" t="s">
        <v>213</v>
      </c>
      <c r="D40" s="9" t="s">
        <v>13</v>
      </c>
      <c r="E40" s="9">
        <v>6</v>
      </c>
      <c r="F40" s="9" t="s">
        <v>214</v>
      </c>
      <c r="G40" s="9">
        <v>10.3280279585729</v>
      </c>
      <c r="H40" s="9">
        <v>20.505280543506402</v>
      </c>
    </row>
    <row r="41" spans="1:8" x14ac:dyDescent="0.25">
      <c r="A41" s="9">
        <v>1993</v>
      </c>
      <c r="B41" s="9" t="s">
        <v>191</v>
      </c>
      <c r="C41" s="9" t="s">
        <v>213</v>
      </c>
      <c r="D41" s="9" t="s">
        <v>13</v>
      </c>
      <c r="E41" s="9">
        <v>6</v>
      </c>
      <c r="F41" s="9" t="s">
        <v>214</v>
      </c>
      <c r="G41" s="9">
        <v>7.7739561295595401</v>
      </c>
      <c r="H41" s="9">
        <v>18.8965558341385</v>
      </c>
    </row>
    <row r="42" spans="1:8" x14ac:dyDescent="0.25">
      <c r="A42" s="9">
        <v>1993</v>
      </c>
      <c r="B42" s="9" t="s">
        <v>191</v>
      </c>
      <c r="C42" s="9" t="s">
        <v>213</v>
      </c>
      <c r="D42" s="9" t="s">
        <v>13</v>
      </c>
      <c r="E42" s="9">
        <v>6</v>
      </c>
      <c r="F42" s="9" t="s">
        <v>214</v>
      </c>
      <c r="G42" s="9">
        <v>0</v>
      </c>
      <c r="H42" s="9">
        <v>34.974778540688398</v>
      </c>
    </row>
    <row r="43" spans="1:8" x14ac:dyDescent="0.25">
      <c r="A43" s="9">
        <v>1993</v>
      </c>
      <c r="B43" s="9" t="s">
        <v>191</v>
      </c>
      <c r="C43" s="9" t="s">
        <v>213</v>
      </c>
      <c r="D43" s="9" t="s">
        <v>13</v>
      </c>
      <c r="E43" s="9">
        <v>6</v>
      </c>
      <c r="F43" s="9" t="s">
        <v>214</v>
      </c>
      <c r="G43" s="9">
        <v>2.4779817724407098</v>
      </c>
      <c r="H43" s="9">
        <v>32.027464785734601</v>
      </c>
    </row>
    <row r="44" spans="1:8" x14ac:dyDescent="0.25">
      <c r="A44" s="9">
        <v>1993</v>
      </c>
      <c r="B44" s="9" t="s">
        <v>191</v>
      </c>
      <c r="C44" s="9" t="s">
        <v>213</v>
      </c>
      <c r="D44" s="9" t="s">
        <v>13</v>
      </c>
      <c r="E44" s="9">
        <v>6</v>
      </c>
      <c r="F44" s="9" t="s">
        <v>214</v>
      </c>
      <c r="G44" s="9">
        <v>0</v>
      </c>
      <c r="H44" s="9">
        <v>29.8826403994568</v>
      </c>
    </row>
    <row r="45" spans="1:8" x14ac:dyDescent="0.25">
      <c r="A45" s="9">
        <v>2001</v>
      </c>
      <c r="B45" s="9" t="s">
        <v>215</v>
      </c>
      <c r="C45" s="9" t="s">
        <v>127</v>
      </c>
      <c r="D45" s="9" t="s">
        <v>216</v>
      </c>
      <c r="E45" s="9">
        <v>14</v>
      </c>
      <c r="F45" s="9" t="s">
        <v>217</v>
      </c>
      <c r="G45" s="9">
        <v>43.310875842155902</v>
      </c>
      <c r="H45" s="9">
        <v>10.0790513833992</v>
      </c>
    </row>
    <row r="46" spans="1:8" x14ac:dyDescent="0.25">
      <c r="A46" s="9">
        <v>2001</v>
      </c>
      <c r="B46" s="9" t="s">
        <v>215</v>
      </c>
      <c r="C46" s="9" t="s">
        <v>127</v>
      </c>
      <c r="D46" s="9" t="s">
        <v>216</v>
      </c>
      <c r="E46" s="9">
        <v>14</v>
      </c>
      <c r="F46" s="9" t="s">
        <v>217</v>
      </c>
      <c r="G46" s="9">
        <v>39.124157844080798</v>
      </c>
      <c r="H46" s="9">
        <v>13.636363636363599</v>
      </c>
    </row>
    <row r="47" spans="1:8" x14ac:dyDescent="0.25">
      <c r="A47" s="9">
        <v>2001</v>
      </c>
      <c r="B47" s="9" t="s">
        <v>215</v>
      </c>
      <c r="C47" s="9" t="s">
        <v>127</v>
      </c>
      <c r="D47" s="9" t="s">
        <v>216</v>
      </c>
      <c r="E47" s="9">
        <v>14</v>
      </c>
      <c r="F47" s="9" t="s">
        <v>217</v>
      </c>
      <c r="G47" s="9">
        <v>37.487969201154897</v>
      </c>
      <c r="H47" s="9">
        <v>9.8814229249011802</v>
      </c>
    </row>
    <row r="48" spans="1:8" x14ac:dyDescent="0.25">
      <c r="A48" s="9">
        <v>2001</v>
      </c>
      <c r="B48" s="9" t="s">
        <v>215</v>
      </c>
      <c r="C48" s="9" t="s">
        <v>127</v>
      </c>
      <c r="D48" s="9" t="s">
        <v>216</v>
      </c>
      <c r="E48" s="9">
        <v>14</v>
      </c>
      <c r="F48" s="9" t="s">
        <v>217</v>
      </c>
      <c r="G48" s="9">
        <v>33.686236766121198</v>
      </c>
      <c r="H48" s="9">
        <v>9.4861660079051404</v>
      </c>
    </row>
    <row r="49" spans="1:8" x14ac:dyDescent="0.25">
      <c r="A49" s="9">
        <v>2001</v>
      </c>
      <c r="B49" s="9" t="s">
        <v>215</v>
      </c>
      <c r="C49" s="9" t="s">
        <v>127</v>
      </c>
      <c r="D49" s="9" t="s">
        <v>216</v>
      </c>
      <c r="E49" s="9">
        <v>14</v>
      </c>
      <c r="F49" s="9" t="s">
        <v>217</v>
      </c>
      <c r="G49" s="9">
        <v>31.376323387872901</v>
      </c>
      <c r="H49" s="9">
        <v>19.565217391304301</v>
      </c>
    </row>
    <row r="50" spans="1:8" x14ac:dyDescent="0.25">
      <c r="A50" s="9">
        <v>2001</v>
      </c>
      <c r="B50" s="9" t="s">
        <v>215</v>
      </c>
      <c r="C50" s="9" t="s">
        <v>127</v>
      </c>
      <c r="D50" s="9" t="s">
        <v>216</v>
      </c>
      <c r="E50" s="9">
        <v>14</v>
      </c>
      <c r="F50" s="9" t="s">
        <v>217</v>
      </c>
      <c r="G50" s="9">
        <v>29.884504331087498</v>
      </c>
      <c r="H50" s="9">
        <v>15.4150197628458</v>
      </c>
    </row>
    <row r="51" spans="1:8" x14ac:dyDescent="0.25">
      <c r="A51" s="9">
        <v>2001</v>
      </c>
      <c r="B51" s="9" t="s">
        <v>215</v>
      </c>
      <c r="C51" s="9" t="s">
        <v>127</v>
      </c>
      <c r="D51" s="9" t="s">
        <v>216</v>
      </c>
      <c r="E51" s="9">
        <v>14</v>
      </c>
      <c r="F51" s="9" t="s">
        <v>217</v>
      </c>
      <c r="G51" s="9">
        <v>27.189605389797801</v>
      </c>
      <c r="H51" s="9">
        <v>17.786561264822101</v>
      </c>
    </row>
    <row r="52" spans="1:8" x14ac:dyDescent="0.25">
      <c r="A52" s="9">
        <v>2001</v>
      </c>
      <c r="B52" s="9" t="s">
        <v>215</v>
      </c>
      <c r="C52" s="9" t="s">
        <v>127</v>
      </c>
      <c r="D52" s="9" t="s">
        <v>216</v>
      </c>
      <c r="E52" s="9">
        <v>14</v>
      </c>
      <c r="F52" s="9" t="s">
        <v>217</v>
      </c>
      <c r="G52" s="9">
        <v>25.745909528392598</v>
      </c>
      <c r="H52" s="9">
        <v>19.169960474308201</v>
      </c>
    </row>
    <row r="53" spans="1:8" x14ac:dyDescent="0.25">
      <c r="A53" s="9">
        <v>2001</v>
      </c>
      <c r="B53" s="9" t="s">
        <v>215</v>
      </c>
      <c r="C53" s="9" t="s">
        <v>127</v>
      </c>
      <c r="D53" s="9" t="s">
        <v>216</v>
      </c>
      <c r="E53" s="9">
        <v>14</v>
      </c>
      <c r="F53" s="9" t="s">
        <v>217</v>
      </c>
      <c r="G53" s="9">
        <v>25.02406159769</v>
      </c>
      <c r="H53" s="9">
        <v>16.600790513833999</v>
      </c>
    </row>
    <row r="54" spans="1:8" x14ac:dyDescent="0.25">
      <c r="A54" s="9">
        <v>2001</v>
      </c>
      <c r="B54" s="9" t="s">
        <v>215</v>
      </c>
      <c r="C54" s="9" t="s">
        <v>127</v>
      </c>
      <c r="D54" s="9" t="s">
        <v>216</v>
      </c>
      <c r="E54" s="9">
        <v>14</v>
      </c>
      <c r="F54" s="9" t="s">
        <v>217</v>
      </c>
      <c r="G54" s="9">
        <v>24.254090471607299</v>
      </c>
      <c r="H54" s="9">
        <v>17.786561264822101</v>
      </c>
    </row>
    <row r="55" spans="1:8" x14ac:dyDescent="0.25">
      <c r="A55" s="9">
        <v>2001</v>
      </c>
      <c r="B55" s="9" t="s">
        <v>215</v>
      </c>
      <c r="C55" s="9" t="s">
        <v>127</v>
      </c>
      <c r="D55" s="9" t="s">
        <v>216</v>
      </c>
      <c r="E55" s="9">
        <v>14</v>
      </c>
      <c r="F55" s="9" t="s">
        <v>217</v>
      </c>
      <c r="G55" s="9">
        <v>23.820981713185699</v>
      </c>
      <c r="H55" s="9">
        <v>16.798418972332001</v>
      </c>
    </row>
    <row r="56" spans="1:8" x14ac:dyDescent="0.25">
      <c r="A56" s="9">
        <v>2001</v>
      </c>
      <c r="B56" s="9" t="s">
        <v>215</v>
      </c>
      <c r="C56" s="9" t="s">
        <v>127</v>
      </c>
      <c r="D56" s="9" t="s">
        <v>216</v>
      </c>
      <c r="E56" s="9">
        <v>14</v>
      </c>
      <c r="F56" s="9" t="s">
        <v>217</v>
      </c>
      <c r="G56" s="9">
        <v>23.820981713185699</v>
      </c>
      <c r="H56" s="9">
        <v>14.624505928853701</v>
      </c>
    </row>
    <row r="57" spans="1:8" x14ac:dyDescent="0.25">
      <c r="A57" s="9">
        <v>2001</v>
      </c>
      <c r="B57" s="9" t="s">
        <v>215</v>
      </c>
      <c r="C57" s="9" t="s">
        <v>127</v>
      </c>
      <c r="D57" s="9" t="s">
        <v>216</v>
      </c>
      <c r="E57" s="9">
        <v>14</v>
      </c>
      <c r="F57" s="9" t="s">
        <v>217</v>
      </c>
      <c r="G57" s="9">
        <v>23.869104908565902</v>
      </c>
      <c r="H57" s="9">
        <v>11.857707509881401</v>
      </c>
    </row>
    <row r="58" spans="1:8" x14ac:dyDescent="0.25">
      <c r="A58" s="9">
        <v>2001</v>
      </c>
      <c r="B58" s="9" t="s">
        <v>215</v>
      </c>
      <c r="C58" s="9" t="s">
        <v>127</v>
      </c>
      <c r="D58" s="9" t="s">
        <v>216</v>
      </c>
      <c r="E58" s="9">
        <v>14</v>
      </c>
      <c r="F58" s="9" t="s">
        <v>217</v>
      </c>
      <c r="G58" s="9">
        <v>22.3291626564003</v>
      </c>
      <c r="H58" s="9">
        <v>22.9249011857707</v>
      </c>
    </row>
    <row r="59" spans="1:8" x14ac:dyDescent="0.25">
      <c r="A59" s="9">
        <v>2001</v>
      </c>
      <c r="B59" s="9" t="s">
        <v>215</v>
      </c>
      <c r="C59" s="9" t="s">
        <v>127</v>
      </c>
      <c r="D59" s="9" t="s">
        <v>216</v>
      </c>
      <c r="E59" s="9">
        <v>14</v>
      </c>
      <c r="F59" s="9" t="s">
        <v>217</v>
      </c>
      <c r="G59" s="9">
        <v>21.896053897978799</v>
      </c>
      <c r="H59" s="9">
        <v>20.1581027667984</v>
      </c>
    </row>
    <row r="60" spans="1:8" x14ac:dyDescent="0.25">
      <c r="A60" s="9">
        <v>2001</v>
      </c>
      <c r="B60" s="9" t="s">
        <v>215</v>
      </c>
      <c r="C60" s="9" t="s">
        <v>127</v>
      </c>
      <c r="D60" s="9" t="s">
        <v>216</v>
      </c>
      <c r="E60" s="9">
        <v>14</v>
      </c>
      <c r="F60" s="9" t="s">
        <v>217</v>
      </c>
      <c r="G60" s="9">
        <v>20.837343599615</v>
      </c>
      <c r="H60" s="9">
        <v>23.320158102766701</v>
      </c>
    </row>
    <row r="61" spans="1:8" x14ac:dyDescent="0.25">
      <c r="A61" s="9">
        <v>2001</v>
      </c>
      <c r="B61" s="9" t="s">
        <v>215</v>
      </c>
      <c r="C61" s="9" t="s">
        <v>127</v>
      </c>
      <c r="D61" s="9" t="s">
        <v>216</v>
      </c>
      <c r="E61" s="9">
        <v>14</v>
      </c>
      <c r="F61" s="9" t="s">
        <v>217</v>
      </c>
      <c r="G61" s="9">
        <v>19.826756496631301</v>
      </c>
      <c r="H61" s="9">
        <v>22.5296442687746</v>
      </c>
    </row>
    <row r="62" spans="1:8" x14ac:dyDescent="0.25">
      <c r="A62" s="9">
        <v>2001</v>
      </c>
      <c r="B62" s="9" t="s">
        <v>215</v>
      </c>
      <c r="C62" s="9" t="s">
        <v>127</v>
      </c>
      <c r="D62" s="9" t="s">
        <v>216</v>
      </c>
      <c r="E62" s="9">
        <v>14</v>
      </c>
      <c r="F62" s="9" t="s">
        <v>217</v>
      </c>
      <c r="G62" s="9">
        <v>19.153031761308899</v>
      </c>
      <c r="H62" s="9">
        <v>24.3083003952569</v>
      </c>
    </row>
    <row r="63" spans="1:8" x14ac:dyDescent="0.25">
      <c r="A63" s="9">
        <v>2001</v>
      </c>
      <c r="B63" s="9" t="s">
        <v>215</v>
      </c>
      <c r="C63" s="9" t="s">
        <v>127</v>
      </c>
      <c r="D63" s="9" t="s">
        <v>216</v>
      </c>
      <c r="E63" s="9">
        <v>14</v>
      </c>
      <c r="F63" s="9" t="s">
        <v>217</v>
      </c>
      <c r="G63" s="9">
        <v>18.4793070259865</v>
      </c>
      <c r="H63" s="9">
        <v>23.715415019762801</v>
      </c>
    </row>
    <row r="64" spans="1:8" x14ac:dyDescent="0.25">
      <c r="A64" s="9">
        <v>2001</v>
      </c>
      <c r="B64" s="9" t="s">
        <v>215</v>
      </c>
      <c r="C64" s="9" t="s">
        <v>127</v>
      </c>
      <c r="D64" s="9" t="s">
        <v>216</v>
      </c>
      <c r="E64" s="9">
        <v>14</v>
      </c>
      <c r="F64" s="9" t="s">
        <v>217</v>
      </c>
      <c r="G64" s="9">
        <v>14.6294513955726</v>
      </c>
      <c r="H64" s="9">
        <v>21.1462450592885</v>
      </c>
    </row>
    <row r="65" spans="1:8" x14ac:dyDescent="0.25">
      <c r="A65" s="9">
        <v>2001</v>
      </c>
      <c r="B65" s="9" t="s">
        <v>215</v>
      </c>
      <c r="C65" s="9" t="s">
        <v>127</v>
      </c>
      <c r="D65" s="9" t="s">
        <v>216</v>
      </c>
      <c r="E65" s="9">
        <v>14</v>
      </c>
      <c r="F65" s="9" t="s">
        <v>217</v>
      </c>
      <c r="G65" s="9">
        <v>13.763233878729499</v>
      </c>
      <c r="H65" s="9">
        <v>31.027667984189701</v>
      </c>
    </row>
    <row r="66" spans="1:8" x14ac:dyDescent="0.25">
      <c r="A66" s="9">
        <v>2001</v>
      </c>
      <c r="B66" s="9" t="s">
        <v>215</v>
      </c>
      <c r="C66" s="9" t="s">
        <v>127</v>
      </c>
      <c r="D66" s="9" t="s">
        <v>216</v>
      </c>
      <c r="E66" s="9">
        <v>14</v>
      </c>
      <c r="F66" s="9" t="s">
        <v>217</v>
      </c>
      <c r="G66" s="9">
        <v>13.9557266602502</v>
      </c>
      <c r="H66" s="9">
        <v>39.920948616600697</v>
      </c>
    </row>
    <row r="67" spans="1:8" x14ac:dyDescent="0.25">
      <c r="A67" s="9">
        <v>2001</v>
      </c>
      <c r="B67" s="9" t="s">
        <v>215</v>
      </c>
      <c r="C67" s="9" t="s">
        <v>127</v>
      </c>
      <c r="D67" s="9" t="s">
        <v>216</v>
      </c>
      <c r="E67" s="9">
        <v>14</v>
      </c>
      <c r="F67" s="9" t="s">
        <v>217</v>
      </c>
      <c r="G67" s="9">
        <v>14.3888354186717</v>
      </c>
      <c r="H67" s="9">
        <v>34.980237154150203</v>
      </c>
    </row>
    <row r="68" spans="1:8" x14ac:dyDescent="0.25">
      <c r="A68" s="9">
        <v>2001</v>
      </c>
      <c r="B68" s="9" t="s">
        <v>215</v>
      </c>
      <c r="C68" s="9" t="s">
        <v>127</v>
      </c>
      <c r="D68" s="9" t="s">
        <v>216</v>
      </c>
      <c r="E68" s="9">
        <v>14</v>
      </c>
      <c r="F68" s="9" t="s">
        <v>217</v>
      </c>
      <c r="G68" s="9">
        <v>15.303176130895</v>
      </c>
      <c r="H68" s="9">
        <v>35.177865612648198</v>
      </c>
    </row>
    <row r="69" spans="1:8" x14ac:dyDescent="0.25">
      <c r="A69" s="9">
        <v>2001</v>
      </c>
      <c r="B69" s="9" t="s">
        <v>215</v>
      </c>
      <c r="C69" s="9" t="s">
        <v>127</v>
      </c>
      <c r="D69" s="9" t="s">
        <v>216</v>
      </c>
      <c r="E69" s="9">
        <v>14</v>
      </c>
      <c r="F69" s="9" t="s">
        <v>217</v>
      </c>
      <c r="G69" s="9">
        <v>16.554379210779501</v>
      </c>
      <c r="H69" s="9">
        <v>33.596837944664003</v>
      </c>
    </row>
    <row r="70" spans="1:8" x14ac:dyDescent="0.25">
      <c r="A70" s="9">
        <v>2001</v>
      </c>
      <c r="B70" s="9" t="s">
        <v>215</v>
      </c>
      <c r="C70" s="9" t="s">
        <v>127</v>
      </c>
      <c r="D70" s="9" t="s">
        <v>216</v>
      </c>
      <c r="E70" s="9">
        <v>14</v>
      </c>
      <c r="F70" s="9" t="s">
        <v>217</v>
      </c>
      <c r="G70" s="9">
        <v>10.972088546679499</v>
      </c>
      <c r="H70" s="9">
        <v>37.549407114624501</v>
      </c>
    </row>
    <row r="71" spans="1:8" x14ac:dyDescent="0.25">
      <c r="A71" s="9">
        <v>2001</v>
      </c>
      <c r="B71" s="9" t="s">
        <v>215</v>
      </c>
      <c r="C71" s="9" t="s">
        <v>127</v>
      </c>
      <c r="D71" s="9" t="s">
        <v>216</v>
      </c>
      <c r="E71" s="9">
        <v>14</v>
      </c>
      <c r="F71" s="9" t="s">
        <v>217</v>
      </c>
      <c r="G71" s="9">
        <v>10.105871029836299</v>
      </c>
      <c r="H71" s="9">
        <v>41.106719367588902</v>
      </c>
    </row>
    <row r="72" spans="1:8" x14ac:dyDescent="0.25">
      <c r="A72" s="9">
        <v>2001</v>
      </c>
      <c r="B72" s="9" t="s">
        <v>215</v>
      </c>
      <c r="C72" s="9" t="s">
        <v>127</v>
      </c>
      <c r="D72" s="9" t="s">
        <v>216</v>
      </c>
      <c r="E72" s="9">
        <v>14</v>
      </c>
      <c r="F72" s="9" t="s">
        <v>217</v>
      </c>
      <c r="G72" s="9">
        <v>8.9027911453320492</v>
      </c>
      <c r="H72" s="9">
        <v>30.039525691699499</v>
      </c>
    </row>
    <row r="73" spans="1:8" x14ac:dyDescent="0.25">
      <c r="A73" s="9">
        <v>2001</v>
      </c>
      <c r="B73" s="9" t="s">
        <v>215</v>
      </c>
      <c r="C73" s="9" t="s">
        <v>127</v>
      </c>
      <c r="D73" s="9" t="s">
        <v>216</v>
      </c>
      <c r="E73" s="9">
        <v>14</v>
      </c>
      <c r="F73" s="9" t="s">
        <v>217</v>
      </c>
      <c r="G73" s="9">
        <v>7.0259865255052896</v>
      </c>
      <c r="H73" s="9">
        <v>49.209486166007899</v>
      </c>
    </row>
    <row r="74" spans="1:8" x14ac:dyDescent="0.25">
      <c r="A74" s="9">
        <v>2001</v>
      </c>
      <c r="B74" s="9" t="s">
        <v>215</v>
      </c>
      <c r="C74" s="9" t="s">
        <v>127</v>
      </c>
      <c r="D74" s="9" t="s">
        <v>216</v>
      </c>
      <c r="E74" s="9">
        <v>14</v>
      </c>
      <c r="F74" s="9" t="s">
        <v>217</v>
      </c>
      <c r="G74" s="9">
        <v>8.46968238691049</v>
      </c>
      <c r="H74" s="9">
        <v>51.778656126482197</v>
      </c>
    </row>
    <row r="75" spans="1:8" x14ac:dyDescent="0.25">
      <c r="A75" s="9">
        <v>2001</v>
      </c>
      <c r="B75" s="9" t="s">
        <v>215</v>
      </c>
      <c r="C75" s="9" t="s">
        <v>127</v>
      </c>
      <c r="D75" s="9" t="s">
        <v>216</v>
      </c>
      <c r="E75" s="9">
        <v>14</v>
      </c>
      <c r="F75" s="9" t="s">
        <v>217</v>
      </c>
      <c r="G75" s="9">
        <v>9.67276227141482</v>
      </c>
      <c r="H75" s="9">
        <v>57.509881422924899</v>
      </c>
    </row>
    <row r="76" spans="1:8" x14ac:dyDescent="0.25">
      <c r="A76" s="9">
        <v>2001</v>
      </c>
      <c r="B76" s="9" t="s">
        <v>215</v>
      </c>
      <c r="C76" s="9" t="s">
        <v>127</v>
      </c>
      <c r="D76" s="9" t="s">
        <v>216</v>
      </c>
      <c r="E76" s="9">
        <v>14</v>
      </c>
      <c r="F76" s="9" t="s">
        <v>217</v>
      </c>
      <c r="G76" s="9">
        <v>12.1270452358036</v>
      </c>
      <c r="H76" s="9">
        <v>54.1501976284584</v>
      </c>
    </row>
    <row r="77" spans="1:8" x14ac:dyDescent="0.25">
      <c r="A77" s="9">
        <v>2001</v>
      </c>
      <c r="B77" s="9" t="s">
        <v>215</v>
      </c>
      <c r="C77" s="9" t="s">
        <v>127</v>
      </c>
      <c r="D77" s="9" t="s">
        <v>216</v>
      </c>
      <c r="E77" s="9">
        <v>14</v>
      </c>
      <c r="F77" s="9" t="s">
        <v>217</v>
      </c>
      <c r="G77" s="9">
        <v>0.52935514918190396</v>
      </c>
      <c r="H77" s="9">
        <v>97.628458498023704</v>
      </c>
    </row>
    <row r="78" spans="1:8" x14ac:dyDescent="0.25">
      <c r="A78" s="9">
        <v>2001</v>
      </c>
      <c r="B78" s="9" t="s">
        <v>215</v>
      </c>
      <c r="C78" s="9" t="s">
        <v>127</v>
      </c>
      <c r="D78" s="9" t="s">
        <v>216</v>
      </c>
      <c r="E78" s="9">
        <v>14</v>
      </c>
      <c r="F78" s="9" t="s">
        <v>217</v>
      </c>
      <c r="G78" s="9">
        <v>0.62560153994225198</v>
      </c>
      <c r="H78" s="9">
        <v>85.573122529644195</v>
      </c>
    </row>
    <row r="79" spans="1:8" x14ac:dyDescent="0.25">
      <c r="A79" s="9">
        <v>2001</v>
      </c>
      <c r="B79" s="9" t="s">
        <v>215</v>
      </c>
      <c r="C79" s="9" t="s">
        <v>127</v>
      </c>
      <c r="D79" s="9" t="s">
        <v>216</v>
      </c>
      <c r="E79" s="9">
        <v>14</v>
      </c>
      <c r="F79" s="9" t="s">
        <v>217</v>
      </c>
      <c r="G79" s="9">
        <v>0.67372473532242505</v>
      </c>
      <c r="H79" s="9">
        <v>81.818181818181799</v>
      </c>
    </row>
    <row r="80" spans="1:8" x14ac:dyDescent="0.25">
      <c r="A80" s="9">
        <v>2001</v>
      </c>
      <c r="B80" s="9" t="s">
        <v>215</v>
      </c>
      <c r="C80" s="9" t="s">
        <v>127</v>
      </c>
      <c r="D80" s="9" t="s">
        <v>216</v>
      </c>
      <c r="E80" s="9">
        <v>14</v>
      </c>
      <c r="F80" s="9" t="s">
        <v>217</v>
      </c>
      <c r="G80" s="9">
        <v>1.01058710298363</v>
      </c>
      <c r="H80" s="9">
        <v>76.877470355731205</v>
      </c>
    </row>
    <row r="81" spans="1:8" x14ac:dyDescent="0.25">
      <c r="A81" s="9">
        <v>2001</v>
      </c>
      <c r="B81" s="9" t="s">
        <v>215</v>
      </c>
      <c r="C81" s="9" t="s">
        <v>127</v>
      </c>
      <c r="D81" s="9" t="s">
        <v>216</v>
      </c>
      <c r="E81" s="9">
        <v>14</v>
      </c>
      <c r="F81" s="9" t="s">
        <v>217</v>
      </c>
      <c r="G81" s="9">
        <v>0.481231953801732</v>
      </c>
      <c r="H81" s="9">
        <v>74.505928853754895</v>
      </c>
    </row>
    <row r="82" spans="1:8" x14ac:dyDescent="0.25">
      <c r="A82" s="9">
        <v>2001</v>
      </c>
      <c r="B82" s="9" t="s">
        <v>215</v>
      </c>
      <c r="C82" s="9" t="s">
        <v>127</v>
      </c>
      <c r="D82" s="9" t="s">
        <v>216</v>
      </c>
      <c r="E82" s="9">
        <v>14</v>
      </c>
      <c r="F82" s="9" t="s">
        <v>217</v>
      </c>
      <c r="G82" s="9">
        <v>1.1549566891241501</v>
      </c>
      <c r="H82" s="9">
        <v>66.007905138339893</v>
      </c>
    </row>
    <row r="83" spans="1:8" x14ac:dyDescent="0.25">
      <c r="A83" s="9">
        <v>2001</v>
      </c>
      <c r="B83" s="9" t="s">
        <v>215</v>
      </c>
      <c r="C83" s="9" t="s">
        <v>127</v>
      </c>
      <c r="D83" s="9" t="s">
        <v>216</v>
      </c>
      <c r="E83" s="9">
        <v>14</v>
      </c>
      <c r="F83" s="9" t="s">
        <v>217</v>
      </c>
      <c r="G83" s="9">
        <v>4.3310875842155898</v>
      </c>
      <c r="H83" s="9">
        <v>83.399209486166001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52"/>
  <sheetViews>
    <sheetView topLeftCell="A10" workbookViewId="0">
      <selection activeCell="Q19" sqref="Q19"/>
    </sheetView>
  </sheetViews>
  <sheetFormatPr defaultColWidth="8.85546875" defaultRowHeight="15" x14ac:dyDescent="0.25"/>
  <cols>
    <col min="1" max="2" width="8.85546875" style="1"/>
    <col min="3" max="3" width="13.28515625" style="1" bestFit="1" customWidth="1"/>
    <col min="4" max="4" width="9.42578125" style="1" bestFit="1" customWidth="1"/>
    <col min="5" max="6" width="8.85546875" style="1"/>
    <col min="7" max="7" width="25" style="1" bestFit="1" customWidth="1"/>
    <col min="8" max="8" width="17.7109375" style="1" bestFit="1" customWidth="1"/>
    <col min="9" max="9" width="20.85546875" style="1" customWidth="1"/>
    <col min="10" max="10" width="8.85546875" style="1"/>
    <col min="11" max="11" width="12.7109375" style="1" bestFit="1" customWidth="1"/>
    <col min="12" max="16384" width="8.85546875" style="1"/>
  </cols>
  <sheetData>
    <row r="1" spans="1:12" x14ac:dyDescent="0.25">
      <c r="A1" s="3" t="s">
        <v>275</v>
      </c>
      <c r="B1" s="3" t="s">
        <v>256</v>
      </c>
      <c r="C1" s="3" t="s">
        <v>257</v>
      </c>
      <c r="D1" s="3" t="s">
        <v>260</v>
      </c>
      <c r="E1" s="10" t="s">
        <v>7</v>
      </c>
      <c r="F1" s="11" t="s">
        <v>279</v>
      </c>
      <c r="G1" s="11" t="s">
        <v>280</v>
      </c>
      <c r="H1" s="11" t="s">
        <v>281</v>
      </c>
      <c r="I1" s="11" t="s">
        <v>319</v>
      </c>
      <c r="J1" s="11" t="s">
        <v>282</v>
      </c>
      <c r="K1" s="10" t="s">
        <v>267</v>
      </c>
      <c r="L1" s="3" t="s">
        <v>262</v>
      </c>
    </row>
    <row r="2" spans="1:12" x14ac:dyDescent="0.25">
      <c r="A2" s="3">
        <v>1993</v>
      </c>
      <c r="B2" s="3" t="s">
        <v>94</v>
      </c>
      <c r="C2" s="3" t="s">
        <v>91</v>
      </c>
      <c r="D2" s="3" t="s">
        <v>49</v>
      </c>
      <c r="E2" s="3"/>
      <c r="F2" s="3">
        <v>61.5</v>
      </c>
      <c r="G2" s="3">
        <v>37.360050000000001</v>
      </c>
      <c r="H2" s="3">
        <v>0</v>
      </c>
      <c r="I2" s="3">
        <f>H2/G2</f>
        <v>0</v>
      </c>
      <c r="J2" s="3">
        <v>1</v>
      </c>
      <c r="K2" s="3" t="s">
        <v>90</v>
      </c>
      <c r="L2" s="3" t="s">
        <v>21</v>
      </c>
    </row>
    <row r="3" spans="1:12" x14ac:dyDescent="0.25">
      <c r="A3" s="3">
        <v>1993</v>
      </c>
      <c r="B3" s="3" t="s">
        <v>94</v>
      </c>
      <c r="C3" s="3" t="s">
        <v>91</v>
      </c>
      <c r="D3" s="3" t="s">
        <v>49</v>
      </c>
      <c r="E3" s="3"/>
      <c r="F3" s="3">
        <v>61.5</v>
      </c>
      <c r="G3" s="3">
        <v>37.360050000000001</v>
      </c>
      <c r="H3" s="3">
        <v>0</v>
      </c>
      <c r="I3" s="3">
        <f t="shared" ref="I3:I66" si="0">H3/G3</f>
        <v>0</v>
      </c>
      <c r="J3" s="3">
        <v>1</v>
      </c>
      <c r="K3" s="3" t="s">
        <v>90</v>
      </c>
      <c r="L3" s="3" t="s">
        <v>21</v>
      </c>
    </row>
    <row r="4" spans="1:12" x14ac:dyDescent="0.25">
      <c r="A4" s="3">
        <v>1993</v>
      </c>
      <c r="B4" s="3" t="s">
        <v>94</v>
      </c>
      <c r="C4" s="3" t="s">
        <v>91</v>
      </c>
      <c r="D4" s="3" t="s">
        <v>49</v>
      </c>
      <c r="E4" s="3"/>
      <c r="F4" s="3">
        <v>61.5</v>
      </c>
      <c r="G4" s="3">
        <v>37.360050000000001</v>
      </c>
      <c r="H4" s="3">
        <v>0</v>
      </c>
      <c r="I4" s="3">
        <f t="shared" si="0"/>
        <v>0</v>
      </c>
      <c r="J4" s="3">
        <v>1</v>
      </c>
      <c r="K4" s="3" t="s">
        <v>90</v>
      </c>
      <c r="L4" s="3" t="s">
        <v>21</v>
      </c>
    </row>
    <row r="5" spans="1:12" x14ac:dyDescent="0.25">
      <c r="A5" s="3">
        <v>1993</v>
      </c>
      <c r="B5" s="3" t="s">
        <v>94</v>
      </c>
      <c r="C5" s="3" t="s">
        <v>91</v>
      </c>
      <c r="D5" s="3" t="s">
        <v>49</v>
      </c>
      <c r="E5" s="3"/>
      <c r="F5" s="3">
        <v>61.5</v>
      </c>
      <c r="G5" s="3">
        <v>37.360050000000001</v>
      </c>
      <c r="H5" s="3">
        <v>5</v>
      </c>
      <c r="I5" s="3">
        <f t="shared" si="0"/>
        <v>0.13383279733298001</v>
      </c>
      <c r="J5" s="3">
        <v>1</v>
      </c>
      <c r="K5" s="3" t="s">
        <v>90</v>
      </c>
      <c r="L5" s="3" t="s">
        <v>21</v>
      </c>
    </row>
    <row r="6" spans="1:12" x14ac:dyDescent="0.25">
      <c r="A6" s="3">
        <v>1993</v>
      </c>
      <c r="B6" s="3" t="s">
        <v>94</v>
      </c>
      <c r="C6" s="3" t="s">
        <v>91</v>
      </c>
      <c r="D6" s="3" t="s">
        <v>49</v>
      </c>
      <c r="E6" s="3"/>
      <c r="F6" s="3">
        <v>61.5</v>
      </c>
      <c r="G6" s="3">
        <v>37.360050000000001</v>
      </c>
      <c r="H6" s="3">
        <v>5</v>
      </c>
      <c r="I6" s="3">
        <f t="shared" si="0"/>
        <v>0.13383279733298001</v>
      </c>
      <c r="J6" s="3">
        <v>1</v>
      </c>
      <c r="K6" s="3" t="s">
        <v>90</v>
      </c>
      <c r="L6" s="3" t="s">
        <v>21</v>
      </c>
    </row>
    <row r="7" spans="1:12" x14ac:dyDescent="0.25">
      <c r="A7" s="3">
        <v>1993</v>
      </c>
      <c r="B7" s="3" t="s">
        <v>94</v>
      </c>
      <c r="C7" s="3" t="s">
        <v>91</v>
      </c>
      <c r="D7" s="3" t="s">
        <v>49</v>
      </c>
      <c r="E7" s="3"/>
      <c r="F7" s="3">
        <v>61.5</v>
      </c>
      <c r="G7" s="3">
        <v>37.360050000000001</v>
      </c>
      <c r="H7" s="3">
        <v>5</v>
      </c>
      <c r="I7" s="3">
        <f t="shared" si="0"/>
        <v>0.13383279733298001</v>
      </c>
      <c r="J7" s="3">
        <v>0.89200000000000002</v>
      </c>
      <c r="K7" s="3" t="s">
        <v>90</v>
      </c>
      <c r="L7" s="3" t="s">
        <v>21</v>
      </c>
    </row>
    <row r="8" spans="1:12" x14ac:dyDescent="0.25">
      <c r="A8" s="3">
        <v>1993</v>
      </c>
      <c r="B8" s="3" t="s">
        <v>94</v>
      </c>
      <c r="C8" s="3" t="s">
        <v>91</v>
      </c>
      <c r="D8" s="3" t="s">
        <v>49</v>
      </c>
      <c r="E8" s="3"/>
      <c r="F8" s="3">
        <v>61.5</v>
      </c>
      <c r="G8" s="3">
        <v>37.360050000000001</v>
      </c>
      <c r="H8" s="3">
        <v>10</v>
      </c>
      <c r="I8" s="3">
        <f t="shared" si="0"/>
        <v>0.26766559466596002</v>
      </c>
      <c r="J8" s="3">
        <v>1</v>
      </c>
      <c r="K8" s="3" t="s">
        <v>90</v>
      </c>
      <c r="L8" s="3" t="s">
        <v>21</v>
      </c>
    </row>
    <row r="9" spans="1:12" x14ac:dyDescent="0.25">
      <c r="A9" s="3">
        <v>1993</v>
      </c>
      <c r="B9" s="3" t="s">
        <v>94</v>
      </c>
      <c r="C9" s="3" t="s">
        <v>91</v>
      </c>
      <c r="D9" s="3" t="s">
        <v>49</v>
      </c>
      <c r="E9" s="3"/>
      <c r="F9" s="3">
        <v>61.5</v>
      </c>
      <c r="G9" s="3">
        <v>37.360050000000001</v>
      </c>
      <c r="H9" s="3">
        <v>10</v>
      </c>
      <c r="I9" s="3">
        <f t="shared" si="0"/>
        <v>0.26766559466596002</v>
      </c>
      <c r="J9" s="3">
        <v>1</v>
      </c>
      <c r="K9" s="3" t="s">
        <v>90</v>
      </c>
      <c r="L9" s="3" t="s">
        <v>21</v>
      </c>
    </row>
    <row r="10" spans="1:12" x14ac:dyDescent="0.25">
      <c r="A10" s="3">
        <v>1993</v>
      </c>
      <c r="B10" s="3" t="s">
        <v>94</v>
      </c>
      <c r="C10" s="3" t="s">
        <v>91</v>
      </c>
      <c r="D10" s="3" t="s">
        <v>49</v>
      </c>
      <c r="E10" s="3"/>
      <c r="F10" s="3">
        <v>61.5</v>
      </c>
      <c r="G10" s="3">
        <v>37.360050000000001</v>
      </c>
      <c r="H10" s="3">
        <v>10</v>
      </c>
      <c r="I10" s="3">
        <f t="shared" si="0"/>
        <v>0.26766559466596002</v>
      </c>
      <c r="J10" s="3">
        <v>0.94399999999999995</v>
      </c>
      <c r="K10" s="3" t="s">
        <v>90</v>
      </c>
      <c r="L10" s="3" t="s">
        <v>21</v>
      </c>
    </row>
    <row r="11" spans="1:12" x14ac:dyDescent="0.25">
      <c r="A11" s="3">
        <v>1993</v>
      </c>
      <c r="B11" s="3" t="s">
        <v>94</v>
      </c>
      <c r="C11" s="3" t="s">
        <v>91</v>
      </c>
      <c r="D11" s="3" t="s">
        <v>49</v>
      </c>
      <c r="E11" s="3"/>
      <c r="F11" s="3">
        <v>61.5</v>
      </c>
      <c r="G11" s="3">
        <v>37.360050000000001</v>
      </c>
      <c r="H11" s="3">
        <v>15</v>
      </c>
      <c r="I11" s="3">
        <f t="shared" si="0"/>
        <v>0.40149839199894005</v>
      </c>
      <c r="J11" s="3">
        <v>0.94799999999999995</v>
      </c>
      <c r="K11" s="3" t="s">
        <v>90</v>
      </c>
      <c r="L11" s="3" t="s">
        <v>21</v>
      </c>
    </row>
    <row r="12" spans="1:12" x14ac:dyDescent="0.25">
      <c r="A12" s="3">
        <v>1993</v>
      </c>
      <c r="B12" s="3" t="s">
        <v>94</v>
      </c>
      <c r="C12" s="3" t="s">
        <v>91</v>
      </c>
      <c r="D12" s="3" t="s">
        <v>49</v>
      </c>
      <c r="E12" s="3"/>
      <c r="F12" s="3">
        <v>61.5</v>
      </c>
      <c r="G12" s="3">
        <v>37.360050000000001</v>
      </c>
      <c r="H12" s="3">
        <v>15</v>
      </c>
      <c r="I12" s="3">
        <f t="shared" si="0"/>
        <v>0.40149839199894005</v>
      </c>
      <c r="J12" s="3">
        <v>0.92200000000000004</v>
      </c>
      <c r="K12" s="3" t="s">
        <v>90</v>
      </c>
      <c r="L12" s="3" t="s">
        <v>21</v>
      </c>
    </row>
    <row r="13" spans="1:12" x14ac:dyDescent="0.25">
      <c r="A13" s="3">
        <v>1993</v>
      </c>
      <c r="B13" s="3" t="s">
        <v>94</v>
      </c>
      <c r="C13" s="3" t="s">
        <v>91</v>
      </c>
      <c r="D13" s="3" t="s">
        <v>49</v>
      </c>
      <c r="E13" s="3"/>
      <c r="F13" s="3">
        <v>61.5</v>
      </c>
      <c r="G13" s="3">
        <v>37.360050000000001</v>
      </c>
      <c r="H13" s="3">
        <v>15</v>
      </c>
      <c r="I13" s="3">
        <f t="shared" si="0"/>
        <v>0.40149839199894005</v>
      </c>
      <c r="J13" s="3">
        <v>0.86199999999999999</v>
      </c>
      <c r="K13" s="3" t="s">
        <v>90</v>
      </c>
      <c r="L13" s="3" t="s">
        <v>21</v>
      </c>
    </row>
    <row r="14" spans="1:12" x14ac:dyDescent="0.25">
      <c r="A14" s="3">
        <v>1993</v>
      </c>
      <c r="B14" s="3" t="s">
        <v>94</v>
      </c>
      <c r="C14" s="3" t="s">
        <v>91</v>
      </c>
      <c r="D14" s="3" t="s">
        <v>49</v>
      </c>
      <c r="E14" s="3"/>
      <c r="F14" s="3">
        <v>61.5</v>
      </c>
      <c r="G14" s="3">
        <v>37.360050000000001</v>
      </c>
      <c r="H14" s="3">
        <v>20</v>
      </c>
      <c r="I14" s="3">
        <f t="shared" si="0"/>
        <v>0.53533118933192003</v>
      </c>
      <c r="J14" s="3">
        <v>1</v>
      </c>
      <c r="K14" s="3" t="s">
        <v>90</v>
      </c>
      <c r="L14" s="3" t="s">
        <v>21</v>
      </c>
    </row>
    <row r="15" spans="1:12" x14ac:dyDescent="0.25">
      <c r="A15" s="3">
        <v>1993</v>
      </c>
      <c r="B15" s="3" t="s">
        <v>94</v>
      </c>
      <c r="C15" s="3" t="s">
        <v>91</v>
      </c>
      <c r="D15" s="3" t="s">
        <v>49</v>
      </c>
      <c r="E15" s="3"/>
      <c r="F15" s="3">
        <v>61.5</v>
      </c>
      <c r="G15" s="3">
        <v>37.360050000000001</v>
      </c>
      <c r="H15" s="3">
        <v>20</v>
      </c>
      <c r="I15" s="3">
        <f t="shared" si="0"/>
        <v>0.53533118933192003</v>
      </c>
      <c r="J15" s="3">
        <v>0.86199999999999999</v>
      </c>
      <c r="K15" s="3" t="s">
        <v>90</v>
      </c>
      <c r="L15" s="3" t="s">
        <v>21</v>
      </c>
    </row>
    <row r="16" spans="1:12" x14ac:dyDescent="0.25">
      <c r="A16" s="3">
        <v>1993</v>
      </c>
      <c r="B16" s="3" t="s">
        <v>94</v>
      </c>
      <c r="C16" s="3" t="s">
        <v>91</v>
      </c>
      <c r="D16" s="3" t="s">
        <v>49</v>
      </c>
      <c r="E16" s="3"/>
      <c r="F16" s="3">
        <v>61.5</v>
      </c>
      <c r="G16" s="3">
        <v>37.360050000000001</v>
      </c>
      <c r="H16" s="3">
        <v>20</v>
      </c>
      <c r="I16" s="3">
        <f t="shared" si="0"/>
        <v>0.53533118933192003</v>
      </c>
      <c r="J16" s="3">
        <v>0.59899999999999998</v>
      </c>
      <c r="K16" s="3" t="s">
        <v>90</v>
      </c>
      <c r="L16" s="3" t="s">
        <v>21</v>
      </c>
    </row>
    <row r="17" spans="1:12" x14ac:dyDescent="0.25">
      <c r="A17" s="3">
        <v>1993</v>
      </c>
      <c r="B17" s="3" t="s">
        <v>94</v>
      </c>
      <c r="C17" s="3" t="s">
        <v>91</v>
      </c>
      <c r="D17" s="3" t="s">
        <v>49</v>
      </c>
      <c r="E17" s="3"/>
      <c r="F17" s="3">
        <v>61.5</v>
      </c>
      <c r="G17" s="3">
        <v>37.360050000000001</v>
      </c>
      <c r="H17" s="3">
        <v>25</v>
      </c>
      <c r="I17" s="3">
        <f t="shared" si="0"/>
        <v>0.66916398666490007</v>
      </c>
      <c r="J17" s="3">
        <v>0.94099999999999995</v>
      </c>
      <c r="K17" s="3" t="s">
        <v>90</v>
      </c>
      <c r="L17" s="3" t="s">
        <v>21</v>
      </c>
    </row>
    <row r="18" spans="1:12" x14ac:dyDescent="0.25">
      <c r="A18" s="3">
        <v>1993</v>
      </c>
      <c r="B18" s="3" t="s">
        <v>94</v>
      </c>
      <c r="C18" s="3" t="s">
        <v>91</v>
      </c>
      <c r="D18" s="3" t="s">
        <v>49</v>
      </c>
      <c r="E18" s="3"/>
      <c r="F18" s="3">
        <v>61.5</v>
      </c>
      <c r="G18" s="3">
        <v>37.360050000000001</v>
      </c>
      <c r="H18" s="3">
        <v>25</v>
      </c>
      <c r="I18" s="3">
        <f t="shared" si="0"/>
        <v>0.66916398666490007</v>
      </c>
      <c r="J18" s="3">
        <v>0.67700000000000005</v>
      </c>
      <c r="K18" s="3" t="s">
        <v>90</v>
      </c>
      <c r="L18" s="3" t="s">
        <v>21</v>
      </c>
    </row>
    <row r="19" spans="1:12" x14ac:dyDescent="0.25">
      <c r="A19" s="3">
        <v>1993</v>
      </c>
      <c r="B19" s="3" t="s">
        <v>94</v>
      </c>
      <c r="C19" s="3" t="s">
        <v>91</v>
      </c>
      <c r="D19" s="3" t="s">
        <v>49</v>
      </c>
      <c r="E19" s="3"/>
      <c r="F19" s="3">
        <v>61.5</v>
      </c>
      <c r="G19" s="3">
        <v>37.360050000000001</v>
      </c>
      <c r="H19" s="3">
        <v>25</v>
      </c>
      <c r="I19" s="3">
        <f t="shared" si="0"/>
        <v>0.66916398666490007</v>
      </c>
      <c r="J19" s="3">
        <v>0.32</v>
      </c>
      <c r="K19" s="3" t="s">
        <v>90</v>
      </c>
      <c r="L19" s="3" t="s">
        <v>21</v>
      </c>
    </row>
    <row r="20" spans="1:12" x14ac:dyDescent="0.25">
      <c r="A20" s="3">
        <v>1993</v>
      </c>
      <c r="B20" s="3" t="s">
        <v>94</v>
      </c>
      <c r="C20" s="3" t="s">
        <v>91</v>
      </c>
      <c r="D20" s="3" t="s">
        <v>49</v>
      </c>
      <c r="E20" s="3"/>
      <c r="F20" s="3">
        <v>61.5</v>
      </c>
      <c r="G20" s="3">
        <v>37.360050000000001</v>
      </c>
      <c r="H20" s="3">
        <v>30</v>
      </c>
      <c r="I20" s="3">
        <f t="shared" si="0"/>
        <v>0.8029967839978801</v>
      </c>
      <c r="J20" s="3">
        <v>0.94099999999999995</v>
      </c>
      <c r="K20" s="3" t="s">
        <v>90</v>
      </c>
      <c r="L20" s="3" t="s">
        <v>21</v>
      </c>
    </row>
    <row r="21" spans="1:12" x14ac:dyDescent="0.25">
      <c r="A21" s="3">
        <v>1993</v>
      </c>
      <c r="B21" s="3" t="s">
        <v>94</v>
      </c>
      <c r="C21" s="3" t="s">
        <v>91</v>
      </c>
      <c r="D21" s="3" t="s">
        <v>49</v>
      </c>
      <c r="E21" s="3"/>
      <c r="F21" s="3">
        <v>61.5</v>
      </c>
      <c r="G21" s="3">
        <v>37.360050000000001</v>
      </c>
      <c r="H21" s="3">
        <v>30</v>
      </c>
      <c r="I21" s="3">
        <f t="shared" si="0"/>
        <v>0.8029967839978801</v>
      </c>
      <c r="J21" s="3">
        <v>0.65400000000000003</v>
      </c>
      <c r="K21" s="3" t="s">
        <v>90</v>
      </c>
      <c r="L21" s="3" t="s">
        <v>21</v>
      </c>
    </row>
    <row r="22" spans="1:12" x14ac:dyDescent="0.25">
      <c r="A22" s="3">
        <v>1993</v>
      </c>
      <c r="B22" s="3" t="s">
        <v>94</v>
      </c>
      <c r="C22" s="3" t="s">
        <v>91</v>
      </c>
      <c r="D22" s="3" t="s">
        <v>49</v>
      </c>
      <c r="E22" s="3"/>
      <c r="F22" s="3">
        <v>61.5</v>
      </c>
      <c r="G22" s="3">
        <v>37.360050000000001</v>
      </c>
      <c r="H22" s="3">
        <v>30</v>
      </c>
      <c r="I22" s="3">
        <f t="shared" si="0"/>
        <v>0.8029967839978801</v>
      </c>
      <c r="J22" s="3">
        <v>0.193</v>
      </c>
      <c r="K22" s="3" t="s">
        <v>90</v>
      </c>
      <c r="L22" s="3" t="s">
        <v>21</v>
      </c>
    </row>
    <row r="23" spans="1:12" x14ac:dyDescent="0.25">
      <c r="A23" s="3">
        <v>1993</v>
      </c>
      <c r="B23" s="3" t="s">
        <v>94</v>
      </c>
      <c r="C23" s="3" t="s">
        <v>91</v>
      </c>
      <c r="D23" s="3" t="s">
        <v>49</v>
      </c>
      <c r="E23" s="3"/>
      <c r="F23" s="3">
        <v>61.5</v>
      </c>
      <c r="G23" s="3">
        <v>37.360050000000001</v>
      </c>
      <c r="H23" s="3">
        <v>35</v>
      </c>
      <c r="I23" s="3">
        <f t="shared" si="0"/>
        <v>0.93682958133086003</v>
      </c>
      <c r="J23" s="3">
        <v>0.91800000000000004</v>
      </c>
      <c r="K23" s="3" t="s">
        <v>90</v>
      </c>
      <c r="L23" s="3" t="s">
        <v>21</v>
      </c>
    </row>
    <row r="24" spans="1:12" x14ac:dyDescent="0.25">
      <c r="A24" s="3">
        <v>1993</v>
      </c>
      <c r="B24" s="3" t="s">
        <v>94</v>
      </c>
      <c r="C24" s="3" t="s">
        <v>91</v>
      </c>
      <c r="D24" s="3" t="s">
        <v>49</v>
      </c>
      <c r="E24" s="3"/>
      <c r="F24" s="3">
        <v>61.5</v>
      </c>
      <c r="G24" s="3">
        <v>37.360050000000001</v>
      </c>
      <c r="H24" s="3">
        <v>35</v>
      </c>
      <c r="I24" s="3">
        <f t="shared" si="0"/>
        <v>0.93682958133086003</v>
      </c>
      <c r="J24" s="3">
        <v>0.65400000000000003</v>
      </c>
      <c r="K24" s="3" t="s">
        <v>90</v>
      </c>
      <c r="L24" s="3" t="s">
        <v>21</v>
      </c>
    </row>
    <row r="25" spans="1:12" x14ac:dyDescent="0.25">
      <c r="A25" s="3">
        <v>1993</v>
      </c>
      <c r="B25" s="3" t="s">
        <v>94</v>
      </c>
      <c r="C25" s="3" t="s">
        <v>91</v>
      </c>
      <c r="D25" s="3" t="s">
        <v>49</v>
      </c>
      <c r="E25" s="3"/>
      <c r="F25" s="3">
        <v>61.5</v>
      </c>
      <c r="G25" s="3">
        <v>37.360050000000001</v>
      </c>
      <c r="H25" s="3">
        <v>35</v>
      </c>
      <c r="I25" s="3">
        <f t="shared" si="0"/>
        <v>0.93682958133086003</v>
      </c>
      <c r="J25" s="3">
        <v>0.26</v>
      </c>
      <c r="K25" s="3" t="s">
        <v>90</v>
      </c>
      <c r="L25" s="3" t="s">
        <v>21</v>
      </c>
    </row>
    <row r="26" spans="1:12" x14ac:dyDescent="0.25">
      <c r="A26" s="3">
        <v>1993</v>
      </c>
      <c r="B26" s="3" t="s">
        <v>94</v>
      </c>
      <c r="C26" s="3" t="s">
        <v>91</v>
      </c>
      <c r="D26" s="3" t="s">
        <v>49</v>
      </c>
      <c r="E26" s="3"/>
      <c r="F26" s="3">
        <v>61.5</v>
      </c>
      <c r="G26" s="3">
        <v>37.360050000000001</v>
      </c>
      <c r="H26" s="3">
        <v>40</v>
      </c>
      <c r="I26" s="3">
        <f t="shared" si="0"/>
        <v>1.0706623786638401</v>
      </c>
      <c r="J26" s="3">
        <v>0.93300000000000005</v>
      </c>
      <c r="K26" s="3" t="s">
        <v>90</v>
      </c>
      <c r="L26" s="3" t="s">
        <v>21</v>
      </c>
    </row>
    <row r="27" spans="1:12" x14ac:dyDescent="0.25">
      <c r="A27" s="3">
        <v>1993</v>
      </c>
      <c r="B27" s="3" t="s">
        <v>94</v>
      </c>
      <c r="C27" s="3" t="s">
        <v>91</v>
      </c>
      <c r="D27" s="3" t="s">
        <v>49</v>
      </c>
      <c r="E27" s="3"/>
      <c r="F27" s="3">
        <v>61.5</v>
      </c>
      <c r="G27" s="3">
        <v>37.360050000000001</v>
      </c>
      <c r="H27" s="3">
        <v>40</v>
      </c>
      <c r="I27" s="3">
        <f t="shared" si="0"/>
        <v>1.0706623786638401</v>
      </c>
      <c r="J27" s="3">
        <v>0.59499999999999997</v>
      </c>
      <c r="K27" s="3" t="s">
        <v>90</v>
      </c>
      <c r="L27" s="3" t="s">
        <v>21</v>
      </c>
    </row>
    <row r="28" spans="1:12" x14ac:dyDescent="0.25">
      <c r="A28" s="3">
        <v>1993</v>
      </c>
      <c r="B28" s="3" t="s">
        <v>94</v>
      </c>
      <c r="C28" s="3" t="s">
        <v>91</v>
      </c>
      <c r="D28" s="3" t="s">
        <v>49</v>
      </c>
      <c r="E28" s="3"/>
      <c r="F28" s="3">
        <v>61.5</v>
      </c>
      <c r="G28" s="3">
        <v>37.360050000000001</v>
      </c>
      <c r="H28" s="3">
        <v>40</v>
      </c>
      <c r="I28" s="3">
        <f t="shared" si="0"/>
        <v>1.0706623786638401</v>
      </c>
      <c r="J28" s="3">
        <v>0.1</v>
      </c>
      <c r="K28" s="3" t="s">
        <v>90</v>
      </c>
      <c r="L28" s="3" t="s">
        <v>21</v>
      </c>
    </row>
    <row r="29" spans="1:12" x14ac:dyDescent="0.25">
      <c r="A29" s="3">
        <v>1993</v>
      </c>
      <c r="B29" s="3" t="s">
        <v>94</v>
      </c>
      <c r="C29" s="3" t="s">
        <v>91</v>
      </c>
      <c r="D29" s="3" t="s">
        <v>49</v>
      </c>
      <c r="E29" s="3"/>
      <c r="F29" s="3">
        <v>98</v>
      </c>
      <c r="G29" s="3">
        <v>47.350099999999998</v>
      </c>
      <c r="H29" s="3">
        <v>0</v>
      </c>
      <c r="I29" s="3">
        <f t="shared" si="0"/>
        <v>0</v>
      </c>
      <c r="J29" s="3">
        <v>1</v>
      </c>
      <c r="K29" s="3" t="s">
        <v>90</v>
      </c>
      <c r="L29" s="3" t="s">
        <v>21</v>
      </c>
    </row>
    <row r="30" spans="1:12" x14ac:dyDescent="0.25">
      <c r="A30" s="3">
        <v>1993</v>
      </c>
      <c r="B30" s="3" t="s">
        <v>94</v>
      </c>
      <c r="C30" s="3" t="s">
        <v>91</v>
      </c>
      <c r="D30" s="3" t="s">
        <v>49</v>
      </c>
      <c r="E30" s="3"/>
      <c r="F30" s="3">
        <v>98</v>
      </c>
      <c r="G30" s="3">
        <v>47.350099999999998</v>
      </c>
      <c r="H30" s="3">
        <v>0</v>
      </c>
      <c r="I30" s="3">
        <f t="shared" si="0"/>
        <v>0</v>
      </c>
      <c r="J30" s="3">
        <v>1</v>
      </c>
      <c r="K30" s="3" t="s">
        <v>90</v>
      </c>
      <c r="L30" s="3" t="s">
        <v>21</v>
      </c>
    </row>
    <row r="31" spans="1:12" x14ac:dyDescent="0.25">
      <c r="A31" s="3">
        <v>1993</v>
      </c>
      <c r="B31" s="3" t="s">
        <v>94</v>
      </c>
      <c r="C31" s="3" t="s">
        <v>91</v>
      </c>
      <c r="D31" s="3" t="s">
        <v>49</v>
      </c>
      <c r="E31" s="3"/>
      <c r="F31" s="3">
        <v>98</v>
      </c>
      <c r="G31" s="3">
        <v>47.350099999999998</v>
      </c>
      <c r="H31" s="3">
        <v>0</v>
      </c>
      <c r="I31" s="3">
        <f t="shared" si="0"/>
        <v>0</v>
      </c>
      <c r="J31" s="3">
        <v>1</v>
      </c>
      <c r="K31" s="3" t="s">
        <v>90</v>
      </c>
      <c r="L31" s="3" t="s">
        <v>21</v>
      </c>
    </row>
    <row r="32" spans="1:12" x14ac:dyDescent="0.25">
      <c r="A32" s="3">
        <v>1993</v>
      </c>
      <c r="B32" s="3" t="s">
        <v>94</v>
      </c>
      <c r="C32" s="3" t="s">
        <v>91</v>
      </c>
      <c r="D32" s="3" t="s">
        <v>49</v>
      </c>
      <c r="E32" s="3"/>
      <c r="F32" s="3">
        <v>98</v>
      </c>
      <c r="G32" s="3">
        <v>47.350099999999998</v>
      </c>
      <c r="H32" s="3">
        <v>5</v>
      </c>
      <c r="I32" s="3">
        <f t="shared" si="0"/>
        <v>0.10559639789567499</v>
      </c>
      <c r="J32" s="3">
        <v>1</v>
      </c>
      <c r="K32" s="3" t="s">
        <v>90</v>
      </c>
      <c r="L32" s="3" t="s">
        <v>21</v>
      </c>
    </row>
    <row r="33" spans="1:12" x14ac:dyDescent="0.25">
      <c r="A33" s="3">
        <v>1993</v>
      </c>
      <c r="B33" s="3" t="s">
        <v>94</v>
      </c>
      <c r="C33" s="3" t="s">
        <v>91</v>
      </c>
      <c r="D33" s="3" t="s">
        <v>49</v>
      </c>
      <c r="E33" s="3"/>
      <c r="F33" s="3">
        <v>98</v>
      </c>
      <c r="G33" s="3">
        <v>47.350099999999998</v>
      </c>
      <c r="H33" s="3">
        <v>5</v>
      </c>
      <c r="I33" s="3">
        <f t="shared" si="0"/>
        <v>0.10559639789567499</v>
      </c>
      <c r="J33" s="3">
        <v>1</v>
      </c>
      <c r="K33" s="3" t="s">
        <v>90</v>
      </c>
      <c r="L33" s="3" t="s">
        <v>21</v>
      </c>
    </row>
    <row r="34" spans="1:12" x14ac:dyDescent="0.25">
      <c r="A34" s="3">
        <v>1993</v>
      </c>
      <c r="B34" s="3" t="s">
        <v>94</v>
      </c>
      <c r="C34" s="3" t="s">
        <v>91</v>
      </c>
      <c r="D34" s="3" t="s">
        <v>49</v>
      </c>
      <c r="E34" s="3"/>
      <c r="F34" s="3">
        <v>98</v>
      </c>
      <c r="G34" s="3">
        <v>47.350099999999998</v>
      </c>
      <c r="H34" s="3">
        <v>5</v>
      </c>
      <c r="I34" s="3">
        <f t="shared" si="0"/>
        <v>0.10559639789567499</v>
      </c>
      <c r="J34" s="3">
        <v>0.89900000000000002</v>
      </c>
      <c r="K34" s="3" t="s">
        <v>90</v>
      </c>
      <c r="L34" s="3" t="s">
        <v>21</v>
      </c>
    </row>
    <row r="35" spans="1:12" x14ac:dyDescent="0.25">
      <c r="A35" s="3">
        <v>1993</v>
      </c>
      <c r="B35" s="3" t="s">
        <v>94</v>
      </c>
      <c r="C35" s="3" t="s">
        <v>91</v>
      </c>
      <c r="D35" s="3" t="s">
        <v>49</v>
      </c>
      <c r="E35" s="3"/>
      <c r="F35" s="3">
        <v>98</v>
      </c>
      <c r="G35" s="3">
        <v>47.350099999999998</v>
      </c>
      <c r="H35" s="3">
        <v>10</v>
      </c>
      <c r="I35" s="3">
        <f t="shared" si="0"/>
        <v>0.21119279579134997</v>
      </c>
      <c r="J35" s="3">
        <v>1</v>
      </c>
      <c r="K35" s="3" t="s">
        <v>90</v>
      </c>
      <c r="L35" s="3" t="s">
        <v>21</v>
      </c>
    </row>
    <row r="36" spans="1:12" x14ac:dyDescent="0.25">
      <c r="A36" s="3">
        <v>1993</v>
      </c>
      <c r="B36" s="3" t="s">
        <v>94</v>
      </c>
      <c r="C36" s="3" t="s">
        <v>91</v>
      </c>
      <c r="D36" s="3" t="s">
        <v>49</v>
      </c>
      <c r="E36" s="3"/>
      <c r="F36" s="3">
        <v>98</v>
      </c>
      <c r="G36" s="3">
        <v>47.350099999999998</v>
      </c>
      <c r="H36" s="3">
        <v>10</v>
      </c>
      <c r="I36" s="3">
        <f t="shared" si="0"/>
        <v>0.21119279579134997</v>
      </c>
      <c r="J36" s="3">
        <v>1</v>
      </c>
      <c r="K36" s="3" t="s">
        <v>90</v>
      </c>
      <c r="L36" s="3" t="s">
        <v>21</v>
      </c>
    </row>
    <row r="37" spans="1:12" x14ac:dyDescent="0.25">
      <c r="A37" s="3">
        <v>1993</v>
      </c>
      <c r="B37" s="3" t="s">
        <v>94</v>
      </c>
      <c r="C37" s="3" t="s">
        <v>91</v>
      </c>
      <c r="D37" s="3" t="s">
        <v>49</v>
      </c>
      <c r="E37" s="3"/>
      <c r="F37" s="3">
        <v>98</v>
      </c>
      <c r="G37" s="3">
        <v>47.350099999999998</v>
      </c>
      <c r="H37" s="3">
        <v>10</v>
      </c>
      <c r="I37" s="3">
        <f t="shared" si="0"/>
        <v>0.21119279579134997</v>
      </c>
      <c r="J37" s="3">
        <v>0.95899999999999996</v>
      </c>
      <c r="K37" s="3" t="s">
        <v>90</v>
      </c>
      <c r="L37" s="3" t="s">
        <v>21</v>
      </c>
    </row>
    <row r="38" spans="1:12" x14ac:dyDescent="0.25">
      <c r="A38" s="3">
        <v>1993</v>
      </c>
      <c r="B38" s="3" t="s">
        <v>94</v>
      </c>
      <c r="C38" s="3" t="s">
        <v>91</v>
      </c>
      <c r="D38" s="3" t="s">
        <v>49</v>
      </c>
      <c r="E38" s="3"/>
      <c r="F38" s="3">
        <v>98</v>
      </c>
      <c r="G38" s="3">
        <v>47.350099999999998</v>
      </c>
      <c r="H38" s="3">
        <v>15</v>
      </c>
      <c r="I38" s="3">
        <f t="shared" si="0"/>
        <v>0.31678919368702496</v>
      </c>
      <c r="J38" s="3">
        <v>0.98099999999999998</v>
      </c>
      <c r="K38" s="3" t="s">
        <v>90</v>
      </c>
      <c r="L38" s="3" t="s">
        <v>21</v>
      </c>
    </row>
    <row r="39" spans="1:12" x14ac:dyDescent="0.25">
      <c r="A39" s="3">
        <v>1993</v>
      </c>
      <c r="B39" s="3" t="s">
        <v>94</v>
      </c>
      <c r="C39" s="3" t="s">
        <v>91</v>
      </c>
      <c r="D39" s="3" t="s">
        <v>49</v>
      </c>
      <c r="E39" s="3"/>
      <c r="F39" s="3">
        <v>98</v>
      </c>
      <c r="G39" s="3">
        <v>47.350099999999998</v>
      </c>
      <c r="H39" s="3">
        <v>15</v>
      </c>
      <c r="I39" s="3">
        <f t="shared" si="0"/>
        <v>0.31678919368702496</v>
      </c>
      <c r="J39" s="3">
        <v>0.92200000000000004</v>
      </c>
      <c r="K39" s="3" t="s">
        <v>90</v>
      </c>
      <c r="L39" s="3" t="s">
        <v>21</v>
      </c>
    </row>
    <row r="40" spans="1:12" x14ac:dyDescent="0.25">
      <c r="A40" s="3">
        <v>1993</v>
      </c>
      <c r="B40" s="3" t="s">
        <v>94</v>
      </c>
      <c r="C40" s="3" t="s">
        <v>91</v>
      </c>
      <c r="D40" s="3" t="s">
        <v>49</v>
      </c>
      <c r="E40" s="3"/>
      <c r="F40" s="3">
        <v>98</v>
      </c>
      <c r="G40" s="3">
        <v>47.350099999999998</v>
      </c>
      <c r="H40" s="3">
        <v>15</v>
      </c>
      <c r="I40" s="3">
        <f t="shared" si="0"/>
        <v>0.31678919368702496</v>
      </c>
      <c r="J40" s="3">
        <v>0.80600000000000005</v>
      </c>
      <c r="K40" s="3" t="s">
        <v>90</v>
      </c>
      <c r="L40" s="3" t="s">
        <v>21</v>
      </c>
    </row>
    <row r="41" spans="1:12" x14ac:dyDescent="0.25">
      <c r="A41" s="3">
        <v>1993</v>
      </c>
      <c r="B41" s="3" t="s">
        <v>94</v>
      </c>
      <c r="C41" s="3" t="s">
        <v>91</v>
      </c>
      <c r="D41" s="3" t="s">
        <v>49</v>
      </c>
      <c r="E41" s="3"/>
      <c r="F41" s="3">
        <v>98</v>
      </c>
      <c r="G41" s="3">
        <v>47.350099999999998</v>
      </c>
      <c r="H41" s="3">
        <v>20</v>
      </c>
      <c r="I41" s="3">
        <f t="shared" si="0"/>
        <v>0.42238559158269995</v>
      </c>
      <c r="J41" s="3">
        <v>1</v>
      </c>
      <c r="K41" s="3" t="s">
        <v>90</v>
      </c>
      <c r="L41" s="3" t="s">
        <v>21</v>
      </c>
    </row>
    <row r="42" spans="1:12" x14ac:dyDescent="0.25">
      <c r="A42" s="3">
        <v>1993</v>
      </c>
      <c r="B42" s="3" t="s">
        <v>94</v>
      </c>
      <c r="C42" s="3" t="s">
        <v>91</v>
      </c>
      <c r="D42" s="3" t="s">
        <v>49</v>
      </c>
      <c r="E42" s="3"/>
      <c r="F42" s="3">
        <v>98</v>
      </c>
      <c r="G42" s="3">
        <v>47.350099999999998</v>
      </c>
      <c r="H42" s="3">
        <v>20</v>
      </c>
      <c r="I42" s="3">
        <f t="shared" si="0"/>
        <v>0.42238559158269995</v>
      </c>
      <c r="J42" s="3">
        <v>0.96299999999999997</v>
      </c>
      <c r="K42" s="3" t="s">
        <v>90</v>
      </c>
      <c r="L42" s="3" t="s">
        <v>21</v>
      </c>
    </row>
    <row r="43" spans="1:12" x14ac:dyDescent="0.25">
      <c r="A43" s="3">
        <v>1993</v>
      </c>
      <c r="B43" s="3" t="s">
        <v>94</v>
      </c>
      <c r="C43" s="3" t="s">
        <v>91</v>
      </c>
      <c r="D43" s="3" t="s">
        <v>49</v>
      </c>
      <c r="E43" s="3"/>
      <c r="F43" s="3">
        <v>98</v>
      </c>
      <c r="G43" s="3">
        <v>47.350099999999998</v>
      </c>
      <c r="H43" s="3">
        <v>20</v>
      </c>
      <c r="I43" s="3">
        <f t="shared" si="0"/>
        <v>0.42238559158269995</v>
      </c>
      <c r="J43" s="3">
        <v>0.77200000000000002</v>
      </c>
      <c r="K43" s="3" t="s">
        <v>90</v>
      </c>
      <c r="L43" s="3" t="s">
        <v>21</v>
      </c>
    </row>
    <row r="44" spans="1:12" x14ac:dyDescent="0.25">
      <c r="A44" s="3">
        <v>1993</v>
      </c>
      <c r="B44" s="3" t="s">
        <v>94</v>
      </c>
      <c r="C44" s="3" t="s">
        <v>91</v>
      </c>
      <c r="D44" s="3" t="s">
        <v>49</v>
      </c>
      <c r="E44" s="3"/>
      <c r="F44" s="3">
        <v>98</v>
      </c>
      <c r="G44" s="3">
        <v>47.350099999999998</v>
      </c>
      <c r="H44" s="3">
        <v>25</v>
      </c>
      <c r="I44" s="3">
        <f t="shared" si="0"/>
        <v>0.52798198947837494</v>
      </c>
      <c r="J44" s="3">
        <v>0.98499999999999999</v>
      </c>
      <c r="K44" s="3" t="s">
        <v>90</v>
      </c>
      <c r="L44" s="3" t="s">
        <v>21</v>
      </c>
    </row>
    <row r="45" spans="1:12" x14ac:dyDescent="0.25">
      <c r="A45" s="3">
        <v>1993</v>
      </c>
      <c r="B45" s="3" t="s">
        <v>94</v>
      </c>
      <c r="C45" s="3" t="s">
        <v>91</v>
      </c>
      <c r="D45" s="3" t="s">
        <v>49</v>
      </c>
      <c r="E45" s="3"/>
      <c r="F45" s="3">
        <v>98</v>
      </c>
      <c r="G45" s="3">
        <v>47.350099999999998</v>
      </c>
      <c r="H45" s="3">
        <v>25</v>
      </c>
      <c r="I45" s="3">
        <f t="shared" si="0"/>
        <v>0.52798198947837494</v>
      </c>
      <c r="J45" s="3">
        <v>0.86199999999999999</v>
      </c>
      <c r="K45" s="3" t="s">
        <v>90</v>
      </c>
      <c r="L45" s="3" t="s">
        <v>21</v>
      </c>
    </row>
    <row r="46" spans="1:12" x14ac:dyDescent="0.25">
      <c r="A46" s="3">
        <v>1993</v>
      </c>
      <c r="B46" s="3" t="s">
        <v>94</v>
      </c>
      <c r="C46" s="3" t="s">
        <v>91</v>
      </c>
      <c r="D46" s="3" t="s">
        <v>49</v>
      </c>
      <c r="E46" s="3"/>
      <c r="F46" s="3">
        <v>98</v>
      </c>
      <c r="G46" s="3">
        <v>47.350099999999998</v>
      </c>
      <c r="H46" s="3">
        <v>25</v>
      </c>
      <c r="I46" s="3">
        <f t="shared" si="0"/>
        <v>0.52798198947837494</v>
      </c>
      <c r="J46" s="3">
        <v>0.64200000000000002</v>
      </c>
      <c r="K46" s="3" t="s">
        <v>90</v>
      </c>
      <c r="L46" s="3" t="s">
        <v>21</v>
      </c>
    </row>
    <row r="47" spans="1:12" x14ac:dyDescent="0.25">
      <c r="A47" s="3">
        <v>1993</v>
      </c>
      <c r="B47" s="3" t="s">
        <v>94</v>
      </c>
      <c r="C47" s="3" t="s">
        <v>91</v>
      </c>
      <c r="D47" s="3" t="s">
        <v>49</v>
      </c>
      <c r="E47" s="3"/>
      <c r="F47" s="3">
        <v>98</v>
      </c>
      <c r="G47" s="3">
        <v>47.350099999999998</v>
      </c>
      <c r="H47" s="3">
        <v>30</v>
      </c>
      <c r="I47" s="3">
        <f t="shared" si="0"/>
        <v>0.63357838737404992</v>
      </c>
      <c r="J47" s="3">
        <v>0.98899999999999999</v>
      </c>
      <c r="K47" s="3" t="s">
        <v>90</v>
      </c>
      <c r="L47" s="3" t="s">
        <v>21</v>
      </c>
    </row>
    <row r="48" spans="1:12" x14ac:dyDescent="0.25">
      <c r="A48" s="3">
        <v>1993</v>
      </c>
      <c r="B48" s="3" t="s">
        <v>94</v>
      </c>
      <c r="C48" s="3" t="s">
        <v>91</v>
      </c>
      <c r="D48" s="3" t="s">
        <v>49</v>
      </c>
      <c r="E48" s="3"/>
      <c r="F48" s="3">
        <v>98</v>
      </c>
      <c r="G48" s="3">
        <v>47.350099999999998</v>
      </c>
      <c r="H48" s="3">
        <v>30</v>
      </c>
      <c r="I48" s="3">
        <f t="shared" si="0"/>
        <v>0.63357838737404992</v>
      </c>
      <c r="J48" s="3">
        <v>0.81699999999999995</v>
      </c>
      <c r="K48" s="3" t="s">
        <v>90</v>
      </c>
      <c r="L48" s="3" t="s">
        <v>21</v>
      </c>
    </row>
    <row r="49" spans="1:12" x14ac:dyDescent="0.25">
      <c r="A49" s="3">
        <v>1993</v>
      </c>
      <c r="B49" s="3" t="s">
        <v>94</v>
      </c>
      <c r="C49" s="3" t="s">
        <v>91</v>
      </c>
      <c r="D49" s="3" t="s">
        <v>49</v>
      </c>
      <c r="E49" s="3"/>
      <c r="F49" s="3">
        <v>98</v>
      </c>
      <c r="G49" s="3">
        <v>47.350099999999998</v>
      </c>
      <c r="H49" s="3">
        <v>30</v>
      </c>
      <c r="I49" s="3">
        <f t="shared" si="0"/>
        <v>0.63357838737404992</v>
      </c>
      <c r="J49" s="3">
        <v>0.45100000000000001</v>
      </c>
      <c r="K49" s="3" t="s">
        <v>90</v>
      </c>
      <c r="L49" s="3" t="s">
        <v>21</v>
      </c>
    </row>
    <row r="50" spans="1:12" x14ac:dyDescent="0.25">
      <c r="A50" s="3">
        <v>1993</v>
      </c>
      <c r="B50" s="3" t="s">
        <v>94</v>
      </c>
      <c r="C50" s="3" t="s">
        <v>91</v>
      </c>
      <c r="D50" s="3" t="s">
        <v>49</v>
      </c>
      <c r="E50" s="3"/>
      <c r="F50" s="3">
        <v>98</v>
      </c>
      <c r="G50" s="3">
        <v>47.350099999999998</v>
      </c>
      <c r="H50" s="3">
        <v>35</v>
      </c>
      <c r="I50" s="3">
        <f t="shared" si="0"/>
        <v>0.73917478526972491</v>
      </c>
      <c r="J50" s="3">
        <v>0.92900000000000005</v>
      </c>
      <c r="K50" s="3" t="s">
        <v>90</v>
      </c>
      <c r="L50" s="3" t="s">
        <v>21</v>
      </c>
    </row>
    <row r="51" spans="1:12" x14ac:dyDescent="0.25">
      <c r="A51" s="3">
        <v>1993</v>
      </c>
      <c r="B51" s="3" t="s">
        <v>94</v>
      </c>
      <c r="C51" s="3" t="s">
        <v>91</v>
      </c>
      <c r="D51" s="3" t="s">
        <v>49</v>
      </c>
      <c r="E51" s="3"/>
      <c r="F51" s="3">
        <v>98</v>
      </c>
      <c r="G51" s="3">
        <v>47.350099999999998</v>
      </c>
      <c r="H51" s="3">
        <v>35</v>
      </c>
      <c r="I51" s="3">
        <f t="shared" si="0"/>
        <v>0.73917478526972491</v>
      </c>
      <c r="J51" s="3">
        <v>0.72399999999999998</v>
      </c>
      <c r="K51" s="3" t="s">
        <v>90</v>
      </c>
      <c r="L51" s="3" t="s">
        <v>21</v>
      </c>
    </row>
    <row r="52" spans="1:12" x14ac:dyDescent="0.25">
      <c r="A52" s="3">
        <v>1993</v>
      </c>
      <c r="B52" s="3" t="s">
        <v>94</v>
      </c>
      <c r="C52" s="3" t="s">
        <v>91</v>
      </c>
      <c r="D52" s="3" t="s">
        <v>49</v>
      </c>
      <c r="E52" s="3"/>
      <c r="F52" s="3">
        <v>98</v>
      </c>
      <c r="G52" s="3">
        <v>47.350099999999998</v>
      </c>
      <c r="H52" s="3">
        <v>35</v>
      </c>
      <c r="I52" s="3">
        <f t="shared" si="0"/>
        <v>0.73917478526972491</v>
      </c>
      <c r="J52" s="3">
        <v>0.36199999999999999</v>
      </c>
      <c r="K52" s="3" t="s">
        <v>90</v>
      </c>
      <c r="L52" s="3" t="s">
        <v>21</v>
      </c>
    </row>
    <row r="53" spans="1:12" x14ac:dyDescent="0.25">
      <c r="A53" s="3">
        <v>1993</v>
      </c>
      <c r="B53" s="3" t="s">
        <v>94</v>
      </c>
      <c r="C53" s="3" t="s">
        <v>91</v>
      </c>
      <c r="D53" s="3" t="s">
        <v>49</v>
      </c>
      <c r="E53" s="3"/>
      <c r="F53" s="3">
        <v>98</v>
      </c>
      <c r="G53" s="3">
        <v>47.350099999999998</v>
      </c>
      <c r="H53" s="3">
        <v>40</v>
      </c>
      <c r="I53" s="3">
        <f t="shared" si="0"/>
        <v>0.8447711831653999</v>
      </c>
      <c r="J53" s="3">
        <v>1</v>
      </c>
      <c r="K53" s="3" t="s">
        <v>90</v>
      </c>
      <c r="L53" s="3" t="s">
        <v>21</v>
      </c>
    </row>
    <row r="54" spans="1:12" x14ac:dyDescent="0.25">
      <c r="A54" s="3">
        <v>1993</v>
      </c>
      <c r="B54" s="3" t="s">
        <v>94</v>
      </c>
      <c r="C54" s="3" t="s">
        <v>91</v>
      </c>
      <c r="D54" s="3" t="s">
        <v>49</v>
      </c>
      <c r="E54" s="3"/>
      <c r="F54" s="3">
        <v>98</v>
      </c>
      <c r="G54" s="3">
        <v>47.350099999999998</v>
      </c>
      <c r="H54" s="3">
        <v>40</v>
      </c>
      <c r="I54" s="3">
        <f t="shared" si="0"/>
        <v>0.8447711831653999</v>
      </c>
      <c r="J54" s="3">
        <v>0.78400000000000003</v>
      </c>
      <c r="K54" s="3" t="s">
        <v>90</v>
      </c>
      <c r="L54" s="3" t="s">
        <v>21</v>
      </c>
    </row>
    <row r="55" spans="1:12" x14ac:dyDescent="0.25">
      <c r="A55" s="3">
        <v>1993</v>
      </c>
      <c r="B55" s="3" t="s">
        <v>94</v>
      </c>
      <c r="C55" s="3" t="s">
        <v>91</v>
      </c>
      <c r="D55" s="3" t="s">
        <v>49</v>
      </c>
      <c r="E55" s="3"/>
      <c r="F55" s="3">
        <v>98</v>
      </c>
      <c r="G55" s="3">
        <v>47.350099999999998</v>
      </c>
      <c r="H55" s="3">
        <v>40</v>
      </c>
      <c r="I55" s="3">
        <f t="shared" si="0"/>
        <v>0.8447711831653999</v>
      </c>
      <c r="J55" s="3">
        <v>0.112</v>
      </c>
      <c r="K55" s="3" t="s">
        <v>90</v>
      </c>
      <c r="L55" s="3" t="s">
        <v>21</v>
      </c>
    </row>
    <row r="56" spans="1:12" x14ac:dyDescent="0.25">
      <c r="A56" s="3">
        <v>1993</v>
      </c>
      <c r="B56" s="3" t="s">
        <v>94</v>
      </c>
      <c r="C56" s="3" t="s">
        <v>91</v>
      </c>
      <c r="D56" s="3" t="s">
        <v>49</v>
      </c>
      <c r="E56" s="3"/>
      <c r="F56" s="3">
        <v>61.5</v>
      </c>
      <c r="G56" s="3">
        <v>37.360050000000001</v>
      </c>
      <c r="H56" s="3">
        <v>0</v>
      </c>
      <c r="I56" s="3">
        <f t="shared" si="0"/>
        <v>0</v>
      </c>
      <c r="J56" s="3">
        <v>1</v>
      </c>
      <c r="K56" s="3" t="s">
        <v>90</v>
      </c>
      <c r="L56" s="3" t="s">
        <v>21</v>
      </c>
    </row>
    <row r="57" spans="1:12" x14ac:dyDescent="0.25">
      <c r="A57" s="3">
        <v>1993</v>
      </c>
      <c r="B57" s="3" t="s">
        <v>94</v>
      </c>
      <c r="C57" s="3" t="s">
        <v>91</v>
      </c>
      <c r="D57" s="3" t="s">
        <v>49</v>
      </c>
      <c r="E57" s="3"/>
      <c r="F57" s="3">
        <v>61.5</v>
      </c>
      <c r="G57" s="3">
        <v>37.360050000000001</v>
      </c>
      <c r="H57" s="3">
        <v>0</v>
      </c>
      <c r="I57" s="3">
        <f t="shared" si="0"/>
        <v>0</v>
      </c>
      <c r="J57" s="3">
        <v>1</v>
      </c>
      <c r="K57" s="3" t="s">
        <v>90</v>
      </c>
      <c r="L57" s="3" t="s">
        <v>21</v>
      </c>
    </row>
    <row r="58" spans="1:12" x14ac:dyDescent="0.25">
      <c r="A58" s="3">
        <v>1993</v>
      </c>
      <c r="B58" s="3" t="s">
        <v>94</v>
      </c>
      <c r="C58" s="3" t="s">
        <v>91</v>
      </c>
      <c r="D58" s="3" t="s">
        <v>49</v>
      </c>
      <c r="E58" s="3"/>
      <c r="F58" s="3">
        <v>61.5</v>
      </c>
      <c r="G58" s="3">
        <v>37.360050000000001</v>
      </c>
      <c r="H58" s="3">
        <v>0</v>
      </c>
      <c r="I58" s="3">
        <f t="shared" si="0"/>
        <v>0</v>
      </c>
      <c r="J58" s="3">
        <v>1</v>
      </c>
      <c r="K58" s="3" t="s">
        <v>90</v>
      </c>
      <c r="L58" s="3" t="s">
        <v>21</v>
      </c>
    </row>
    <row r="59" spans="1:12" x14ac:dyDescent="0.25">
      <c r="A59" s="3">
        <v>1993</v>
      </c>
      <c r="B59" s="3" t="s">
        <v>94</v>
      </c>
      <c r="C59" s="3" t="s">
        <v>91</v>
      </c>
      <c r="D59" s="3" t="s">
        <v>49</v>
      </c>
      <c r="E59" s="3"/>
      <c r="F59" s="3">
        <v>61.5</v>
      </c>
      <c r="G59" s="3">
        <v>37.360050000000001</v>
      </c>
      <c r="H59" s="3">
        <v>5</v>
      </c>
      <c r="I59" s="3">
        <f t="shared" si="0"/>
        <v>0.13383279733298001</v>
      </c>
      <c r="J59" s="3">
        <v>1</v>
      </c>
      <c r="K59" s="3" t="s">
        <v>90</v>
      </c>
      <c r="L59" s="3" t="s">
        <v>21</v>
      </c>
    </row>
    <row r="60" spans="1:12" x14ac:dyDescent="0.25">
      <c r="A60" s="3">
        <v>1993</v>
      </c>
      <c r="B60" s="3" t="s">
        <v>94</v>
      </c>
      <c r="C60" s="3" t="s">
        <v>91</v>
      </c>
      <c r="D60" s="3" t="s">
        <v>49</v>
      </c>
      <c r="E60" s="3"/>
      <c r="F60" s="3">
        <v>61.5</v>
      </c>
      <c r="G60" s="3">
        <v>37.360050000000001</v>
      </c>
      <c r="H60" s="3">
        <v>5</v>
      </c>
      <c r="I60" s="3">
        <f t="shared" si="0"/>
        <v>0.13383279733298001</v>
      </c>
      <c r="J60" s="3">
        <v>1</v>
      </c>
      <c r="K60" s="3" t="s">
        <v>90</v>
      </c>
      <c r="L60" s="3" t="s">
        <v>21</v>
      </c>
    </row>
    <row r="61" spans="1:12" x14ac:dyDescent="0.25">
      <c r="A61" s="3">
        <v>1993</v>
      </c>
      <c r="B61" s="3" t="s">
        <v>94</v>
      </c>
      <c r="C61" s="3" t="s">
        <v>91</v>
      </c>
      <c r="D61" s="3" t="s">
        <v>49</v>
      </c>
      <c r="E61" s="3"/>
      <c r="F61" s="3">
        <v>61.5</v>
      </c>
      <c r="G61" s="3">
        <v>37.360050000000001</v>
      </c>
      <c r="H61" s="3">
        <v>5</v>
      </c>
      <c r="I61" s="3">
        <f t="shared" si="0"/>
        <v>0.13383279733298001</v>
      </c>
      <c r="J61" s="3">
        <v>1</v>
      </c>
      <c r="K61" s="3" t="s">
        <v>90</v>
      </c>
      <c r="L61" s="3" t="s">
        <v>21</v>
      </c>
    </row>
    <row r="62" spans="1:12" x14ac:dyDescent="0.25">
      <c r="A62" s="3">
        <v>1993</v>
      </c>
      <c r="B62" s="3" t="s">
        <v>94</v>
      </c>
      <c r="C62" s="3" t="s">
        <v>91</v>
      </c>
      <c r="D62" s="3" t="s">
        <v>49</v>
      </c>
      <c r="E62" s="3"/>
      <c r="F62" s="3">
        <v>61.5</v>
      </c>
      <c r="G62" s="3">
        <v>37.360050000000001</v>
      </c>
      <c r="H62" s="3">
        <v>10</v>
      </c>
      <c r="I62" s="3">
        <f t="shared" si="0"/>
        <v>0.26766559466596002</v>
      </c>
      <c r="J62" s="3">
        <v>1</v>
      </c>
      <c r="K62" s="3" t="s">
        <v>90</v>
      </c>
      <c r="L62" s="3" t="s">
        <v>21</v>
      </c>
    </row>
    <row r="63" spans="1:12" x14ac:dyDescent="0.25">
      <c r="A63" s="3">
        <v>1993</v>
      </c>
      <c r="B63" s="3" t="s">
        <v>94</v>
      </c>
      <c r="C63" s="3" t="s">
        <v>91</v>
      </c>
      <c r="D63" s="3" t="s">
        <v>49</v>
      </c>
      <c r="E63" s="3"/>
      <c r="F63" s="3">
        <v>61.5</v>
      </c>
      <c r="G63" s="3">
        <v>37.360050000000001</v>
      </c>
      <c r="H63" s="3">
        <v>10</v>
      </c>
      <c r="I63" s="3">
        <f t="shared" si="0"/>
        <v>0.26766559466596002</v>
      </c>
      <c r="J63" s="3">
        <v>1</v>
      </c>
      <c r="K63" s="3" t="s">
        <v>90</v>
      </c>
      <c r="L63" s="3" t="s">
        <v>21</v>
      </c>
    </row>
    <row r="64" spans="1:12" x14ac:dyDescent="0.25">
      <c r="A64" s="3">
        <v>1993</v>
      </c>
      <c r="B64" s="3" t="s">
        <v>94</v>
      </c>
      <c r="C64" s="3" t="s">
        <v>91</v>
      </c>
      <c r="D64" s="3" t="s">
        <v>49</v>
      </c>
      <c r="E64" s="3"/>
      <c r="F64" s="3">
        <v>61.5</v>
      </c>
      <c r="G64" s="3">
        <v>37.360050000000001</v>
      </c>
      <c r="H64" s="3">
        <v>10</v>
      </c>
      <c r="I64" s="3">
        <f t="shared" si="0"/>
        <v>0.26766559466596002</v>
      </c>
      <c r="J64" s="3">
        <v>0.92900000000000005</v>
      </c>
      <c r="K64" s="3" t="s">
        <v>90</v>
      </c>
      <c r="L64" s="3" t="s">
        <v>21</v>
      </c>
    </row>
    <row r="65" spans="1:12" x14ac:dyDescent="0.25">
      <c r="A65" s="3">
        <v>1993</v>
      </c>
      <c r="B65" s="3" t="s">
        <v>94</v>
      </c>
      <c r="C65" s="3" t="s">
        <v>91</v>
      </c>
      <c r="D65" s="3" t="s">
        <v>49</v>
      </c>
      <c r="E65" s="3"/>
      <c r="F65" s="3">
        <v>61.5</v>
      </c>
      <c r="G65" s="3">
        <v>37.360050000000001</v>
      </c>
      <c r="H65" s="3">
        <v>15</v>
      </c>
      <c r="I65" s="3">
        <f t="shared" si="0"/>
        <v>0.40149839199894005</v>
      </c>
      <c r="J65" s="3">
        <v>1</v>
      </c>
      <c r="K65" s="3" t="s">
        <v>90</v>
      </c>
      <c r="L65" s="3" t="s">
        <v>21</v>
      </c>
    </row>
    <row r="66" spans="1:12" x14ac:dyDescent="0.25">
      <c r="A66" s="3">
        <v>1993</v>
      </c>
      <c r="B66" s="3" t="s">
        <v>94</v>
      </c>
      <c r="C66" s="3" t="s">
        <v>91</v>
      </c>
      <c r="D66" s="3" t="s">
        <v>49</v>
      </c>
      <c r="E66" s="3"/>
      <c r="F66" s="3">
        <v>61.5</v>
      </c>
      <c r="G66" s="3">
        <v>37.360050000000001</v>
      </c>
      <c r="H66" s="3">
        <v>15</v>
      </c>
      <c r="I66" s="3">
        <f t="shared" si="0"/>
        <v>0.40149839199894005</v>
      </c>
      <c r="J66" s="3">
        <v>0.92900000000000005</v>
      </c>
      <c r="K66" s="3" t="s">
        <v>90</v>
      </c>
      <c r="L66" s="3" t="s">
        <v>21</v>
      </c>
    </row>
    <row r="67" spans="1:12" x14ac:dyDescent="0.25">
      <c r="A67" s="3">
        <v>1993</v>
      </c>
      <c r="B67" s="3" t="s">
        <v>94</v>
      </c>
      <c r="C67" s="3" t="s">
        <v>91</v>
      </c>
      <c r="D67" s="3" t="s">
        <v>49</v>
      </c>
      <c r="E67" s="3"/>
      <c r="F67" s="3">
        <v>61.5</v>
      </c>
      <c r="G67" s="3">
        <v>37.360050000000001</v>
      </c>
      <c r="H67" s="3">
        <v>15</v>
      </c>
      <c r="I67" s="3">
        <f t="shared" ref="I67:I130" si="1">H67/G67</f>
        <v>0.40149839199894005</v>
      </c>
      <c r="J67" s="3">
        <v>0.86599999999999999</v>
      </c>
      <c r="K67" s="3" t="s">
        <v>90</v>
      </c>
      <c r="L67" s="3" t="s">
        <v>21</v>
      </c>
    </row>
    <row r="68" spans="1:12" x14ac:dyDescent="0.25">
      <c r="A68" s="3">
        <v>1993</v>
      </c>
      <c r="B68" s="3" t="s">
        <v>94</v>
      </c>
      <c r="C68" s="3" t="s">
        <v>91</v>
      </c>
      <c r="D68" s="3" t="s">
        <v>49</v>
      </c>
      <c r="E68" s="3"/>
      <c r="F68" s="3">
        <v>61.5</v>
      </c>
      <c r="G68" s="3">
        <v>37.360050000000001</v>
      </c>
      <c r="H68" s="3">
        <v>20</v>
      </c>
      <c r="I68" s="3">
        <f t="shared" si="1"/>
        <v>0.53533118933192003</v>
      </c>
      <c r="J68" s="3">
        <v>0.92900000000000005</v>
      </c>
      <c r="K68" s="3" t="s">
        <v>90</v>
      </c>
      <c r="L68" s="3" t="s">
        <v>21</v>
      </c>
    </row>
    <row r="69" spans="1:12" x14ac:dyDescent="0.25">
      <c r="A69" s="3">
        <v>1993</v>
      </c>
      <c r="B69" s="3" t="s">
        <v>94</v>
      </c>
      <c r="C69" s="3" t="s">
        <v>91</v>
      </c>
      <c r="D69" s="3" t="s">
        <v>49</v>
      </c>
      <c r="E69" s="3"/>
      <c r="F69" s="3">
        <v>61.5</v>
      </c>
      <c r="G69" s="3">
        <v>37.360050000000001</v>
      </c>
      <c r="H69" s="3">
        <v>20</v>
      </c>
      <c r="I69" s="3">
        <f t="shared" si="1"/>
        <v>0.53533118933192003</v>
      </c>
      <c r="J69" s="3">
        <v>0.77200000000000002</v>
      </c>
      <c r="K69" s="3" t="s">
        <v>90</v>
      </c>
      <c r="L69" s="3" t="s">
        <v>21</v>
      </c>
    </row>
    <row r="70" spans="1:12" x14ac:dyDescent="0.25">
      <c r="A70" s="3">
        <v>1993</v>
      </c>
      <c r="B70" s="3" t="s">
        <v>94</v>
      </c>
      <c r="C70" s="3" t="s">
        <v>91</v>
      </c>
      <c r="D70" s="3" t="s">
        <v>49</v>
      </c>
      <c r="E70" s="3"/>
      <c r="F70" s="3">
        <v>61.5</v>
      </c>
      <c r="G70" s="3">
        <v>37.360050000000001</v>
      </c>
      <c r="H70" s="3">
        <v>20</v>
      </c>
      <c r="I70" s="3">
        <f t="shared" si="1"/>
        <v>0.53533118933192003</v>
      </c>
      <c r="J70" s="3">
        <v>0.67900000000000005</v>
      </c>
      <c r="K70" s="3" t="s">
        <v>90</v>
      </c>
      <c r="L70" s="3" t="s">
        <v>21</v>
      </c>
    </row>
    <row r="71" spans="1:12" x14ac:dyDescent="0.25">
      <c r="A71" s="3">
        <v>1993</v>
      </c>
      <c r="B71" s="3" t="s">
        <v>94</v>
      </c>
      <c r="C71" s="3" t="s">
        <v>91</v>
      </c>
      <c r="D71" s="3" t="s">
        <v>49</v>
      </c>
      <c r="E71" s="3"/>
      <c r="F71" s="3">
        <v>61.5</v>
      </c>
      <c r="G71" s="3">
        <v>37.360050000000001</v>
      </c>
      <c r="H71" s="3">
        <v>25</v>
      </c>
      <c r="I71" s="3">
        <f t="shared" si="1"/>
        <v>0.66916398666490007</v>
      </c>
      <c r="J71" s="3">
        <v>0.90300000000000002</v>
      </c>
      <c r="K71" s="3" t="s">
        <v>90</v>
      </c>
      <c r="L71" s="3" t="s">
        <v>21</v>
      </c>
    </row>
    <row r="72" spans="1:12" x14ac:dyDescent="0.25">
      <c r="A72" s="3">
        <v>1993</v>
      </c>
      <c r="B72" s="3" t="s">
        <v>94</v>
      </c>
      <c r="C72" s="3" t="s">
        <v>91</v>
      </c>
      <c r="D72" s="3" t="s">
        <v>49</v>
      </c>
      <c r="E72" s="3"/>
      <c r="F72" s="3">
        <v>61.5</v>
      </c>
      <c r="G72" s="3">
        <v>37.360050000000001</v>
      </c>
      <c r="H72" s="3">
        <v>25</v>
      </c>
      <c r="I72" s="3">
        <f t="shared" si="1"/>
        <v>0.66916398666490007</v>
      </c>
      <c r="J72" s="3">
        <v>0.5</v>
      </c>
      <c r="K72" s="3" t="s">
        <v>90</v>
      </c>
      <c r="L72" s="3" t="s">
        <v>21</v>
      </c>
    </row>
    <row r="73" spans="1:12" x14ac:dyDescent="0.25">
      <c r="A73" s="3">
        <v>1993</v>
      </c>
      <c r="B73" s="3" t="s">
        <v>94</v>
      </c>
      <c r="C73" s="3" t="s">
        <v>91</v>
      </c>
      <c r="D73" s="3" t="s">
        <v>49</v>
      </c>
      <c r="E73" s="3"/>
      <c r="F73" s="3">
        <v>61.5</v>
      </c>
      <c r="G73" s="3">
        <v>37.360050000000001</v>
      </c>
      <c r="H73" s="3">
        <v>25</v>
      </c>
      <c r="I73" s="3">
        <f t="shared" si="1"/>
        <v>0.66916398666490007</v>
      </c>
      <c r="J73" s="3">
        <v>0.31</v>
      </c>
      <c r="K73" s="3" t="s">
        <v>90</v>
      </c>
      <c r="L73" s="3" t="s">
        <v>21</v>
      </c>
    </row>
    <row r="74" spans="1:12" x14ac:dyDescent="0.25">
      <c r="A74" s="3">
        <v>1993</v>
      </c>
      <c r="B74" s="3" t="s">
        <v>94</v>
      </c>
      <c r="C74" s="3" t="s">
        <v>91</v>
      </c>
      <c r="D74" s="3" t="s">
        <v>49</v>
      </c>
      <c r="E74" s="3"/>
      <c r="F74" s="3">
        <v>61.5</v>
      </c>
      <c r="G74" s="3">
        <v>37.360050000000001</v>
      </c>
      <c r="H74" s="3">
        <v>30</v>
      </c>
      <c r="I74" s="3">
        <f t="shared" si="1"/>
        <v>0.8029967839978801</v>
      </c>
      <c r="J74" s="3">
        <v>0.86899999999999999</v>
      </c>
      <c r="K74" s="3" t="s">
        <v>90</v>
      </c>
      <c r="L74" s="3" t="s">
        <v>21</v>
      </c>
    </row>
    <row r="75" spans="1:12" x14ac:dyDescent="0.25">
      <c r="A75" s="3">
        <v>1993</v>
      </c>
      <c r="B75" s="3" t="s">
        <v>94</v>
      </c>
      <c r="C75" s="3" t="s">
        <v>91</v>
      </c>
      <c r="D75" s="3" t="s">
        <v>49</v>
      </c>
      <c r="E75" s="3"/>
      <c r="F75" s="3">
        <v>61.5</v>
      </c>
      <c r="G75" s="3">
        <v>37.360050000000001</v>
      </c>
      <c r="H75" s="3">
        <v>30</v>
      </c>
      <c r="I75" s="3">
        <f t="shared" si="1"/>
        <v>0.8029967839978801</v>
      </c>
      <c r="J75" s="3">
        <v>0.44</v>
      </c>
      <c r="K75" s="3" t="s">
        <v>90</v>
      </c>
      <c r="L75" s="3" t="s">
        <v>21</v>
      </c>
    </row>
    <row r="76" spans="1:12" x14ac:dyDescent="0.25">
      <c r="A76" s="3">
        <v>1993</v>
      </c>
      <c r="B76" s="3" t="s">
        <v>94</v>
      </c>
      <c r="C76" s="3" t="s">
        <v>91</v>
      </c>
      <c r="D76" s="3" t="s">
        <v>49</v>
      </c>
      <c r="E76" s="3"/>
      <c r="F76" s="3">
        <v>61.5</v>
      </c>
      <c r="G76" s="3">
        <v>37.360050000000001</v>
      </c>
      <c r="H76" s="3">
        <v>30</v>
      </c>
      <c r="I76" s="3">
        <f t="shared" si="1"/>
        <v>0.8029967839978801</v>
      </c>
      <c r="J76" s="3">
        <v>0.216</v>
      </c>
      <c r="K76" s="3" t="s">
        <v>90</v>
      </c>
      <c r="L76" s="3" t="s">
        <v>21</v>
      </c>
    </row>
    <row r="77" spans="1:12" x14ac:dyDescent="0.25">
      <c r="A77" s="3">
        <v>1993</v>
      </c>
      <c r="B77" s="3" t="s">
        <v>94</v>
      </c>
      <c r="C77" s="3" t="s">
        <v>91</v>
      </c>
      <c r="D77" s="3" t="s">
        <v>49</v>
      </c>
      <c r="E77" s="3"/>
      <c r="F77" s="3">
        <v>61.5</v>
      </c>
      <c r="G77" s="3">
        <v>37.360050000000001</v>
      </c>
      <c r="H77" s="3">
        <v>35</v>
      </c>
      <c r="I77" s="3">
        <f t="shared" si="1"/>
        <v>0.93682958133086003</v>
      </c>
      <c r="J77" s="3">
        <v>0.67900000000000005</v>
      </c>
      <c r="K77" s="3" t="s">
        <v>90</v>
      </c>
      <c r="L77" s="3" t="s">
        <v>21</v>
      </c>
    </row>
    <row r="78" spans="1:12" x14ac:dyDescent="0.25">
      <c r="A78" s="3">
        <v>1993</v>
      </c>
      <c r="B78" s="3" t="s">
        <v>94</v>
      </c>
      <c r="C78" s="3" t="s">
        <v>91</v>
      </c>
      <c r="D78" s="3" t="s">
        <v>49</v>
      </c>
      <c r="E78" s="3"/>
      <c r="F78" s="3">
        <v>61.5</v>
      </c>
      <c r="G78" s="3">
        <v>37.360050000000001</v>
      </c>
      <c r="H78" s="3">
        <v>35</v>
      </c>
      <c r="I78" s="3">
        <f t="shared" si="1"/>
        <v>0.93682958133086003</v>
      </c>
      <c r="J78" s="3">
        <v>0.34</v>
      </c>
      <c r="K78" s="3" t="s">
        <v>90</v>
      </c>
      <c r="L78" s="3" t="s">
        <v>21</v>
      </c>
    </row>
    <row r="79" spans="1:12" x14ac:dyDescent="0.25">
      <c r="A79" s="3">
        <v>1993</v>
      </c>
      <c r="B79" s="3" t="s">
        <v>94</v>
      </c>
      <c r="C79" s="3" t="s">
        <v>91</v>
      </c>
      <c r="D79" s="3" t="s">
        <v>49</v>
      </c>
      <c r="E79" s="3"/>
      <c r="F79" s="3">
        <v>61.5</v>
      </c>
      <c r="G79" s="3">
        <v>37.360050000000001</v>
      </c>
      <c r="H79" s="3">
        <v>35</v>
      </c>
      <c r="I79" s="3">
        <f t="shared" si="1"/>
        <v>0.93682958133086003</v>
      </c>
      <c r="J79" s="3">
        <v>0.104</v>
      </c>
      <c r="K79" s="3" t="s">
        <v>90</v>
      </c>
      <c r="L79" s="3" t="s">
        <v>21</v>
      </c>
    </row>
    <row r="80" spans="1:12" x14ac:dyDescent="0.25">
      <c r="A80" s="3">
        <v>1993</v>
      </c>
      <c r="B80" s="3" t="s">
        <v>94</v>
      </c>
      <c r="C80" s="3" t="s">
        <v>91</v>
      </c>
      <c r="D80" s="3" t="s">
        <v>49</v>
      </c>
      <c r="E80" s="3"/>
      <c r="F80" s="3">
        <v>98</v>
      </c>
      <c r="G80" s="3">
        <v>47.350099999999998</v>
      </c>
      <c r="H80" s="3">
        <v>0</v>
      </c>
      <c r="I80" s="3">
        <f t="shared" si="1"/>
        <v>0</v>
      </c>
      <c r="J80" s="3">
        <v>1</v>
      </c>
      <c r="K80" s="3" t="s">
        <v>90</v>
      </c>
      <c r="L80" s="3" t="s">
        <v>21</v>
      </c>
    </row>
    <row r="81" spans="1:12" x14ac:dyDescent="0.25">
      <c r="A81" s="3">
        <v>1993</v>
      </c>
      <c r="B81" s="3" t="s">
        <v>94</v>
      </c>
      <c r="C81" s="3" t="s">
        <v>91</v>
      </c>
      <c r="D81" s="3" t="s">
        <v>49</v>
      </c>
      <c r="E81" s="3"/>
      <c r="F81" s="3">
        <v>98</v>
      </c>
      <c r="G81" s="3">
        <v>47.350099999999998</v>
      </c>
      <c r="H81" s="3">
        <v>0</v>
      </c>
      <c r="I81" s="3">
        <f t="shared" si="1"/>
        <v>0</v>
      </c>
      <c r="J81" s="3">
        <v>1</v>
      </c>
      <c r="K81" s="3" t="s">
        <v>90</v>
      </c>
      <c r="L81" s="3" t="s">
        <v>21</v>
      </c>
    </row>
    <row r="82" spans="1:12" x14ac:dyDescent="0.25">
      <c r="A82" s="3">
        <v>1993</v>
      </c>
      <c r="B82" s="3" t="s">
        <v>94</v>
      </c>
      <c r="C82" s="3" t="s">
        <v>91</v>
      </c>
      <c r="D82" s="3" t="s">
        <v>49</v>
      </c>
      <c r="E82" s="3"/>
      <c r="F82" s="3">
        <v>98</v>
      </c>
      <c r="G82" s="3">
        <v>47.350099999999998</v>
      </c>
      <c r="H82" s="3">
        <v>0</v>
      </c>
      <c r="I82" s="3">
        <f t="shared" si="1"/>
        <v>0</v>
      </c>
      <c r="J82" s="3">
        <v>1</v>
      </c>
      <c r="K82" s="3" t="s">
        <v>90</v>
      </c>
      <c r="L82" s="3" t="s">
        <v>21</v>
      </c>
    </row>
    <row r="83" spans="1:12" x14ac:dyDescent="0.25">
      <c r="A83" s="3">
        <v>1993</v>
      </c>
      <c r="B83" s="3" t="s">
        <v>94</v>
      </c>
      <c r="C83" s="3" t="s">
        <v>91</v>
      </c>
      <c r="D83" s="3" t="s">
        <v>49</v>
      </c>
      <c r="E83" s="3"/>
      <c r="F83" s="3">
        <v>98</v>
      </c>
      <c r="G83" s="3">
        <v>47.350099999999998</v>
      </c>
      <c r="H83" s="3">
        <v>5</v>
      </c>
      <c r="I83" s="3">
        <f t="shared" si="1"/>
        <v>0.10559639789567499</v>
      </c>
      <c r="J83" s="3">
        <v>1</v>
      </c>
      <c r="K83" s="3" t="s">
        <v>90</v>
      </c>
      <c r="L83" s="3" t="s">
        <v>21</v>
      </c>
    </row>
    <row r="84" spans="1:12" x14ac:dyDescent="0.25">
      <c r="A84" s="3">
        <v>1993</v>
      </c>
      <c r="B84" s="3" t="s">
        <v>94</v>
      </c>
      <c r="C84" s="3" t="s">
        <v>91</v>
      </c>
      <c r="D84" s="3" t="s">
        <v>49</v>
      </c>
      <c r="E84" s="3"/>
      <c r="F84" s="3">
        <v>98</v>
      </c>
      <c r="G84" s="3">
        <v>47.350099999999998</v>
      </c>
      <c r="H84" s="3">
        <v>5</v>
      </c>
      <c r="I84" s="3">
        <f t="shared" si="1"/>
        <v>0.10559639789567499</v>
      </c>
      <c r="J84" s="3">
        <v>1</v>
      </c>
      <c r="K84" s="3" t="s">
        <v>90</v>
      </c>
      <c r="L84" s="3" t="s">
        <v>21</v>
      </c>
    </row>
    <row r="85" spans="1:12" x14ac:dyDescent="0.25">
      <c r="A85" s="3">
        <v>1993</v>
      </c>
      <c r="B85" s="3" t="s">
        <v>94</v>
      </c>
      <c r="C85" s="3" t="s">
        <v>91</v>
      </c>
      <c r="D85" s="3" t="s">
        <v>49</v>
      </c>
      <c r="E85" s="3"/>
      <c r="F85" s="3">
        <v>98</v>
      </c>
      <c r="G85" s="3">
        <v>47.350099999999998</v>
      </c>
      <c r="H85" s="3">
        <v>5</v>
      </c>
      <c r="I85" s="3">
        <f t="shared" si="1"/>
        <v>0.10559639789567499</v>
      </c>
      <c r="J85" s="3">
        <v>0.96599999999999997</v>
      </c>
      <c r="K85" s="3" t="s">
        <v>90</v>
      </c>
      <c r="L85" s="3" t="s">
        <v>21</v>
      </c>
    </row>
    <row r="86" spans="1:12" x14ac:dyDescent="0.25">
      <c r="A86" s="3">
        <v>1993</v>
      </c>
      <c r="B86" s="3" t="s">
        <v>94</v>
      </c>
      <c r="C86" s="3" t="s">
        <v>91</v>
      </c>
      <c r="D86" s="3" t="s">
        <v>49</v>
      </c>
      <c r="E86" s="3"/>
      <c r="F86" s="3">
        <v>98</v>
      </c>
      <c r="G86" s="3">
        <v>47.350099999999998</v>
      </c>
      <c r="H86" s="3">
        <v>10</v>
      </c>
      <c r="I86" s="3">
        <f t="shared" si="1"/>
        <v>0.21119279579134997</v>
      </c>
      <c r="J86" s="3">
        <v>0.98099999999999998</v>
      </c>
      <c r="K86" s="3" t="s">
        <v>90</v>
      </c>
      <c r="L86" s="3" t="s">
        <v>21</v>
      </c>
    </row>
    <row r="87" spans="1:12" x14ac:dyDescent="0.25">
      <c r="A87" s="3">
        <v>1993</v>
      </c>
      <c r="B87" s="3" t="s">
        <v>94</v>
      </c>
      <c r="C87" s="3" t="s">
        <v>91</v>
      </c>
      <c r="D87" s="3" t="s">
        <v>49</v>
      </c>
      <c r="E87" s="3"/>
      <c r="F87" s="3">
        <v>98</v>
      </c>
      <c r="G87" s="3">
        <v>47.350099999999998</v>
      </c>
      <c r="H87" s="3">
        <v>10</v>
      </c>
      <c r="I87" s="3">
        <f t="shared" si="1"/>
        <v>0.21119279579134997</v>
      </c>
      <c r="J87" s="3">
        <v>1</v>
      </c>
      <c r="K87" s="3" t="s">
        <v>90</v>
      </c>
      <c r="L87" s="3" t="s">
        <v>21</v>
      </c>
    </row>
    <row r="88" spans="1:12" x14ac:dyDescent="0.25">
      <c r="A88" s="3">
        <v>1993</v>
      </c>
      <c r="B88" s="3" t="s">
        <v>94</v>
      </c>
      <c r="C88" s="3" t="s">
        <v>91</v>
      </c>
      <c r="D88" s="3" t="s">
        <v>49</v>
      </c>
      <c r="E88" s="3"/>
      <c r="F88" s="3">
        <v>98</v>
      </c>
      <c r="G88" s="3">
        <v>47.350099999999998</v>
      </c>
      <c r="H88" s="3">
        <v>10</v>
      </c>
      <c r="I88" s="3">
        <f t="shared" si="1"/>
        <v>0.21119279579134997</v>
      </c>
      <c r="J88" s="3">
        <v>0.96299999999999997</v>
      </c>
      <c r="K88" s="3" t="s">
        <v>90</v>
      </c>
      <c r="L88" s="3" t="s">
        <v>21</v>
      </c>
    </row>
    <row r="89" spans="1:12" x14ac:dyDescent="0.25">
      <c r="A89" s="3">
        <v>1993</v>
      </c>
      <c r="B89" s="3" t="s">
        <v>94</v>
      </c>
      <c r="C89" s="3" t="s">
        <v>91</v>
      </c>
      <c r="D89" s="3" t="s">
        <v>49</v>
      </c>
      <c r="E89" s="3"/>
      <c r="F89" s="3">
        <v>98</v>
      </c>
      <c r="G89" s="3">
        <v>47.350099999999998</v>
      </c>
      <c r="H89" s="3">
        <v>15</v>
      </c>
      <c r="I89" s="3">
        <f t="shared" si="1"/>
        <v>0.31678919368702496</v>
      </c>
      <c r="J89" s="3">
        <v>1</v>
      </c>
      <c r="K89" s="3" t="s">
        <v>90</v>
      </c>
      <c r="L89" s="3" t="s">
        <v>21</v>
      </c>
    </row>
    <row r="90" spans="1:12" x14ac:dyDescent="0.25">
      <c r="A90" s="3">
        <v>1993</v>
      </c>
      <c r="B90" s="3" t="s">
        <v>94</v>
      </c>
      <c r="C90" s="3" t="s">
        <v>91</v>
      </c>
      <c r="D90" s="3" t="s">
        <v>49</v>
      </c>
      <c r="E90" s="3"/>
      <c r="F90" s="3">
        <v>98</v>
      </c>
      <c r="G90" s="3">
        <v>47.350099999999998</v>
      </c>
      <c r="H90" s="3">
        <v>15</v>
      </c>
      <c r="I90" s="3">
        <f t="shared" si="1"/>
        <v>0.31678919368702496</v>
      </c>
      <c r="J90" s="3">
        <v>0.98899999999999999</v>
      </c>
      <c r="K90" s="3" t="s">
        <v>90</v>
      </c>
      <c r="L90" s="3" t="s">
        <v>21</v>
      </c>
    </row>
    <row r="91" spans="1:12" x14ac:dyDescent="0.25">
      <c r="A91" s="3">
        <v>1993</v>
      </c>
      <c r="B91" s="3" t="s">
        <v>94</v>
      </c>
      <c r="C91" s="3" t="s">
        <v>91</v>
      </c>
      <c r="D91" s="3" t="s">
        <v>49</v>
      </c>
      <c r="E91" s="3"/>
      <c r="F91" s="3">
        <v>98</v>
      </c>
      <c r="G91" s="3">
        <v>47.350099999999998</v>
      </c>
      <c r="H91" s="3">
        <v>15</v>
      </c>
      <c r="I91" s="3">
        <f t="shared" si="1"/>
        <v>0.31678919368702496</v>
      </c>
      <c r="J91" s="3">
        <v>0.873</v>
      </c>
      <c r="K91" s="3" t="s">
        <v>90</v>
      </c>
      <c r="L91" s="3" t="s">
        <v>21</v>
      </c>
    </row>
    <row r="92" spans="1:12" x14ac:dyDescent="0.25">
      <c r="A92" s="3">
        <v>1993</v>
      </c>
      <c r="B92" s="3" t="s">
        <v>94</v>
      </c>
      <c r="C92" s="3" t="s">
        <v>91</v>
      </c>
      <c r="D92" s="3" t="s">
        <v>49</v>
      </c>
      <c r="E92" s="3"/>
      <c r="F92" s="3">
        <v>98</v>
      </c>
      <c r="G92" s="3">
        <v>47.350099999999998</v>
      </c>
      <c r="H92" s="3">
        <v>20</v>
      </c>
      <c r="I92" s="3">
        <f t="shared" si="1"/>
        <v>0.42238559158269995</v>
      </c>
      <c r="J92" s="3">
        <v>1</v>
      </c>
      <c r="K92" s="3" t="s">
        <v>90</v>
      </c>
      <c r="L92" s="3" t="s">
        <v>21</v>
      </c>
    </row>
    <row r="93" spans="1:12" x14ac:dyDescent="0.25">
      <c r="A93" s="3">
        <v>1993</v>
      </c>
      <c r="B93" s="3" t="s">
        <v>94</v>
      </c>
      <c r="C93" s="3" t="s">
        <v>91</v>
      </c>
      <c r="D93" s="3" t="s">
        <v>49</v>
      </c>
      <c r="E93" s="3"/>
      <c r="F93" s="3">
        <v>98</v>
      </c>
      <c r="G93" s="3">
        <v>47.350099999999998</v>
      </c>
      <c r="H93" s="3">
        <v>20</v>
      </c>
      <c r="I93" s="3">
        <f t="shared" si="1"/>
        <v>0.42238559158269995</v>
      </c>
      <c r="J93" s="3">
        <v>0.873</v>
      </c>
      <c r="K93" s="3" t="s">
        <v>90</v>
      </c>
      <c r="L93" s="3" t="s">
        <v>21</v>
      </c>
    </row>
    <row r="94" spans="1:12" x14ac:dyDescent="0.25">
      <c r="A94" s="3">
        <v>1993</v>
      </c>
      <c r="B94" s="3" t="s">
        <v>94</v>
      </c>
      <c r="C94" s="3" t="s">
        <v>91</v>
      </c>
      <c r="D94" s="3" t="s">
        <v>49</v>
      </c>
      <c r="E94" s="3"/>
      <c r="F94" s="3">
        <v>98</v>
      </c>
      <c r="G94" s="3">
        <v>47.350099999999998</v>
      </c>
      <c r="H94" s="3">
        <v>20</v>
      </c>
      <c r="I94" s="3">
        <f t="shared" si="1"/>
        <v>0.42238559158269995</v>
      </c>
      <c r="J94" s="3">
        <v>0.72299999999999998</v>
      </c>
      <c r="K94" s="3" t="s">
        <v>90</v>
      </c>
      <c r="L94" s="3" t="s">
        <v>21</v>
      </c>
    </row>
    <row r="95" spans="1:12" x14ac:dyDescent="0.25">
      <c r="A95" s="3">
        <v>1993</v>
      </c>
      <c r="B95" s="3" t="s">
        <v>94</v>
      </c>
      <c r="C95" s="3" t="s">
        <v>91</v>
      </c>
      <c r="D95" s="3" t="s">
        <v>49</v>
      </c>
      <c r="E95" s="3"/>
      <c r="F95" s="3">
        <v>98</v>
      </c>
      <c r="G95" s="3">
        <v>47.350099999999998</v>
      </c>
      <c r="H95" s="3">
        <v>25</v>
      </c>
      <c r="I95" s="3">
        <f t="shared" si="1"/>
        <v>0.52798198947837494</v>
      </c>
      <c r="J95" s="3">
        <v>0.97</v>
      </c>
      <c r="K95" s="3" t="s">
        <v>90</v>
      </c>
      <c r="L95" s="3" t="s">
        <v>21</v>
      </c>
    </row>
    <row r="96" spans="1:12" x14ac:dyDescent="0.25">
      <c r="A96" s="3">
        <v>1993</v>
      </c>
      <c r="B96" s="3" t="s">
        <v>94</v>
      </c>
      <c r="C96" s="3" t="s">
        <v>91</v>
      </c>
      <c r="D96" s="3" t="s">
        <v>49</v>
      </c>
      <c r="E96" s="3"/>
      <c r="F96" s="3">
        <v>98</v>
      </c>
      <c r="G96" s="3">
        <v>47.350099999999998</v>
      </c>
      <c r="H96" s="3">
        <v>25</v>
      </c>
      <c r="I96" s="3">
        <f t="shared" si="1"/>
        <v>0.52798198947837494</v>
      </c>
      <c r="J96" s="3">
        <v>0.77900000000000003</v>
      </c>
      <c r="K96" s="3" t="s">
        <v>90</v>
      </c>
      <c r="L96" s="3" t="s">
        <v>21</v>
      </c>
    </row>
    <row r="97" spans="1:12" x14ac:dyDescent="0.25">
      <c r="A97" s="3">
        <v>1993</v>
      </c>
      <c r="B97" s="3" t="s">
        <v>94</v>
      </c>
      <c r="C97" s="3" t="s">
        <v>91</v>
      </c>
      <c r="D97" s="3" t="s">
        <v>49</v>
      </c>
      <c r="E97" s="3"/>
      <c r="F97" s="3">
        <v>98</v>
      </c>
      <c r="G97" s="3">
        <v>47.350099999999998</v>
      </c>
      <c r="H97" s="3">
        <v>25</v>
      </c>
      <c r="I97" s="3">
        <f t="shared" si="1"/>
        <v>0.52798198947837494</v>
      </c>
      <c r="J97" s="3">
        <v>0.63300000000000001</v>
      </c>
      <c r="K97" s="3" t="s">
        <v>90</v>
      </c>
      <c r="L97" s="3" t="s">
        <v>21</v>
      </c>
    </row>
    <row r="98" spans="1:12" x14ac:dyDescent="0.25">
      <c r="A98" s="3">
        <v>1993</v>
      </c>
      <c r="B98" s="3" t="s">
        <v>94</v>
      </c>
      <c r="C98" s="3" t="s">
        <v>91</v>
      </c>
      <c r="D98" s="3" t="s">
        <v>49</v>
      </c>
      <c r="E98" s="3"/>
      <c r="F98" s="3">
        <v>98</v>
      </c>
      <c r="G98" s="3">
        <v>47.350099999999998</v>
      </c>
      <c r="H98" s="3">
        <v>30</v>
      </c>
      <c r="I98" s="3">
        <f t="shared" si="1"/>
        <v>0.63357838737404992</v>
      </c>
      <c r="J98" s="3">
        <v>0.91400000000000003</v>
      </c>
      <c r="K98" s="3" t="s">
        <v>90</v>
      </c>
      <c r="L98" s="3" t="s">
        <v>21</v>
      </c>
    </row>
    <row r="99" spans="1:12" x14ac:dyDescent="0.25">
      <c r="A99" s="3">
        <v>1993</v>
      </c>
      <c r="B99" s="3" t="s">
        <v>94</v>
      </c>
      <c r="C99" s="3" t="s">
        <v>91</v>
      </c>
      <c r="D99" s="3" t="s">
        <v>49</v>
      </c>
      <c r="E99" s="3"/>
      <c r="F99" s="3">
        <v>98</v>
      </c>
      <c r="G99" s="3">
        <v>47.350099999999998</v>
      </c>
      <c r="H99" s="3">
        <v>30</v>
      </c>
      <c r="I99" s="3">
        <f t="shared" si="1"/>
        <v>0.63357838737404992</v>
      </c>
      <c r="J99" s="3">
        <v>0.64</v>
      </c>
      <c r="K99" s="3" t="s">
        <v>90</v>
      </c>
      <c r="L99" s="3" t="s">
        <v>21</v>
      </c>
    </row>
    <row r="100" spans="1:12" x14ac:dyDescent="0.25">
      <c r="A100" s="3">
        <v>1993</v>
      </c>
      <c r="B100" s="3" t="s">
        <v>94</v>
      </c>
      <c r="C100" s="3" t="s">
        <v>91</v>
      </c>
      <c r="D100" s="3" t="s">
        <v>49</v>
      </c>
      <c r="E100" s="3"/>
      <c r="F100" s="3">
        <v>98</v>
      </c>
      <c r="G100" s="3">
        <v>47.350099999999998</v>
      </c>
      <c r="H100" s="3">
        <v>30</v>
      </c>
      <c r="I100" s="3">
        <f t="shared" si="1"/>
        <v>0.63357838737404992</v>
      </c>
      <c r="J100" s="3">
        <v>0.34100000000000003</v>
      </c>
      <c r="K100" s="3" t="s">
        <v>90</v>
      </c>
      <c r="L100" s="3" t="s">
        <v>21</v>
      </c>
    </row>
    <row r="101" spans="1:12" x14ac:dyDescent="0.25">
      <c r="A101" s="3">
        <v>1993</v>
      </c>
      <c r="B101" s="3" t="s">
        <v>94</v>
      </c>
      <c r="C101" s="3" t="s">
        <v>91</v>
      </c>
      <c r="D101" s="3" t="s">
        <v>49</v>
      </c>
      <c r="E101" s="3"/>
      <c r="F101" s="3">
        <v>98</v>
      </c>
      <c r="G101" s="3">
        <v>47.350099999999998</v>
      </c>
      <c r="H101" s="3">
        <v>35</v>
      </c>
      <c r="I101" s="3">
        <f t="shared" si="1"/>
        <v>0.73917478526972491</v>
      </c>
      <c r="J101" s="3">
        <v>0.90600000000000003</v>
      </c>
      <c r="K101" s="3" t="s">
        <v>90</v>
      </c>
      <c r="L101" s="3" t="s">
        <v>21</v>
      </c>
    </row>
    <row r="102" spans="1:12" x14ac:dyDescent="0.25">
      <c r="A102" s="3">
        <v>1993</v>
      </c>
      <c r="B102" s="3" t="s">
        <v>94</v>
      </c>
      <c r="C102" s="3" t="s">
        <v>91</v>
      </c>
      <c r="D102" s="3" t="s">
        <v>49</v>
      </c>
      <c r="E102" s="3"/>
      <c r="F102" s="3">
        <v>98</v>
      </c>
      <c r="G102" s="3">
        <v>47.350099999999998</v>
      </c>
      <c r="H102" s="3">
        <v>35</v>
      </c>
      <c r="I102" s="3">
        <f t="shared" si="1"/>
        <v>0.73917478526972491</v>
      </c>
      <c r="J102" s="3">
        <v>0.53600000000000003</v>
      </c>
      <c r="K102" s="3" t="s">
        <v>90</v>
      </c>
      <c r="L102" s="3" t="s">
        <v>21</v>
      </c>
    </row>
    <row r="103" spans="1:12" x14ac:dyDescent="0.25">
      <c r="A103" s="3">
        <v>1993</v>
      </c>
      <c r="B103" s="3" t="s">
        <v>94</v>
      </c>
      <c r="C103" s="3" t="s">
        <v>91</v>
      </c>
      <c r="D103" s="3" t="s">
        <v>49</v>
      </c>
      <c r="E103" s="3"/>
      <c r="F103" s="3">
        <v>98</v>
      </c>
      <c r="G103" s="3">
        <v>47.350099999999998</v>
      </c>
      <c r="H103" s="3">
        <v>35</v>
      </c>
      <c r="I103" s="3">
        <f t="shared" si="1"/>
        <v>0.73917478526972491</v>
      </c>
      <c r="J103" s="3">
        <v>0.23200000000000001</v>
      </c>
      <c r="K103" s="3" t="s">
        <v>90</v>
      </c>
      <c r="L103" s="3" t="s">
        <v>21</v>
      </c>
    </row>
    <row r="104" spans="1:12" x14ac:dyDescent="0.25">
      <c r="A104" s="3">
        <v>1993</v>
      </c>
      <c r="B104" s="3" t="s">
        <v>94</v>
      </c>
      <c r="C104" s="3" t="s">
        <v>91</v>
      </c>
      <c r="D104" s="3" t="s">
        <v>49</v>
      </c>
      <c r="E104" s="3"/>
      <c r="F104" s="3">
        <v>98</v>
      </c>
      <c r="G104" s="3">
        <v>47.350099999999998</v>
      </c>
      <c r="H104" s="3">
        <v>40</v>
      </c>
      <c r="I104" s="3">
        <f t="shared" si="1"/>
        <v>0.8447711831653999</v>
      </c>
      <c r="J104" s="3">
        <v>1</v>
      </c>
      <c r="K104" s="3" t="s">
        <v>90</v>
      </c>
      <c r="L104" s="3" t="s">
        <v>21</v>
      </c>
    </row>
    <row r="105" spans="1:12" x14ac:dyDescent="0.25">
      <c r="A105" s="3">
        <v>1993</v>
      </c>
      <c r="B105" s="3" t="s">
        <v>94</v>
      </c>
      <c r="C105" s="3" t="s">
        <v>91</v>
      </c>
      <c r="D105" s="3" t="s">
        <v>49</v>
      </c>
      <c r="E105" s="3"/>
      <c r="F105" s="3">
        <v>98</v>
      </c>
      <c r="G105" s="3">
        <v>47.350099999999998</v>
      </c>
      <c r="H105" s="3">
        <v>40</v>
      </c>
      <c r="I105" s="3">
        <f t="shared" si="1"/>
        <v>0.8447711831653999</v>
      </c>
      <c r="J105" s="3">
        <v>0.61</v>
      </c>
      <c r="K105" s="3" t="s">
        <v>90</v>
      </c>
      <c r="L105" s="3" t="s">
        <v>21</v>
      </c>
    </row>
    <row r="106" spans="1:12" x14ac:dyDescent="0.25">
      <c r="A106" s="3">
        <v>1993</v>
      </c>
      <c r="B106" s="3" t="s">
        <v>94</v>
      </c>
      <c r="C106" s="3" t="s">
        <v>91</v>
      </c>
      <c r="D106" s="3" t="s">
        <v>49</v>
      </c>
      <c r="E106" s="3"/>
      <c r="F106" s="3">
        <v>98</v>
      </c>
      <c r="G106" s="3">
        <v>47.350099999999998</v>
      </c>
      <c r="H106" s="3">
        <v>40</v>
      </c>
      <c r="I106" s="3">
        <f t="shared" si="1"/>
        <v>0.8447711831653999</v>
      </c>
      <c r="J106" s="3">
        <v>0.48699999999999999</v>
      </c>
      <c r="K106" s="3" t="s">
        <v>90</v>
      </c>
      <c r="L106" s="3" t="s">
        <v>21</v>
      </c>
    </row>
    <row r="107" spans="1:12" x14ac:dyDescent="0.25">
      <c r="A107" s="3">
        <v>2008</v>
      </c>
      <c r="B107" s="3" t="s">
        <v>93</v>
      </c>
      <c r="C107" s="3" t="s">
        <v>92</v>
      </c>
      <c r="D107" s="3" t="s">
        <v>49</v>
      </c>
      <c r="E107" s="3">
        <v>19</v>
      </c>
      <c r="F107" s="3">
        <v>75</v>
      </c>
      <c r="G107" s="3">
        <v>41.055</v>
      </c>
      <c r="H107" s="3">
        <v>28.9</v>
      </c>
      <c r="I107" s="3">
        <f t="shared" si="1"/>
        <v>0.7039337474120082</v>
      </c>
      <c r="J107" s="3">
        <v>0.70022000000000006</v>
      </c>
      <c r="K107" s="3" t="s">
        <v>89</v>
      </c>
      <c r="L107" s="3" t="s">
        <v>21</v>
      </c>
    </row>
    <row r="108" spans="1:12" x14ac:dyDescent="0.25">
      <c r="A108" s="3">
        <v>2008</v>
      </c>
      <c r="B108" s="3" t="s">
        <v>93</v>
      </c>
      <c r="C108" s="3" t="s">
        <v>92</v>
      </c>
      <c r="D108" s="3" t="s">
        <v>49</v>
      </c>
      <c r="E108" s="3">
        <v>19</v>
      </c>
      <c r="F108" s="3">
        <v>75</v>
      </c>
      <c r="G108" s="3">
        <v>41.055</v>
      </c>
      <c r="H108" s="3">
        <v>28.9</v>
      </c>
      <c r="I108" s="3">
        <f t="shared" si="1"/>
        <v>0.7039337474120082</v>
      </c>
      <c r="J108" s="3">
        <v>0.67208000000000001</v>
      </c>
      <c r="K108" s="3" t="s">
        <v>89</v>
      </c>
      <c r="L108" s="3" t="s">
        <v>21</v>
      </c>
    </row>
    <row r="109" spans="1:12" x14ac:dyDescent="0.25">
      <c r="A109" s="3">
        <v>2008</v>
      </c>
      <c r="B109" s="3" t="s">
        <v>93</v>
      </c>
      <c r="C109" s="3" t="s">
        <v>92</v>
      </c>
      <c r="D109" s="3" t="s">
        <v>49</v>
      </c>
      <c r="E109" s="3">
        <v>19</v>
      </c>
      <c r="F109" s="3">
        <v>75</v>
      </c>
      <c r="G109" s="3">
        <v>41.055</v>
      </c>
      <c r="H109" s="3">
        <v>28.9</v>
      </c>
      <c r="I109" s="3">
        <f t="shared" si="1"/>
        <v>0.7039337474120082</v>
      </c>
      <c r="J109" s="3">
        <v>0.65909000000000006</v>
      </c>
      <c r="K109" s="3" t="s">
        <v>89</v>
      </c>
      <c r="L109" s="3" t="s">
        <v>21</v>
      </c>
    </row>
    <row r="110" spans="1:12" x14ac:dyDescent="0.25">
      <c r="A110" s="3">
        <v>2008</v>
      </c>
      <c r="B110" s="3" t="s">
        <v>93</v>
      </c>
      <c r="C110" s="3" t="s">
        <v>92</v>
      </c>
      <c r="D110" s="3" t="s">
        <v>49</v>
      </c>
      <c r="E110" s="3">
        <v>19</v>
      </c>
      <c r="F110" s="3">
        <v>75</v>
      </c>
      <c r="G110" s="3">
        <v>41.055</v>
      </c>
      <c r="H110" s="3">
        <v>28.9</v>
      </c>
      <c r="I110" s="3">
        <f t="shared" si="1"/>
        <v>0.7039337474120082</v>
      </c>
      <c r="J110" s="3">
        <v>0.54978000000000005</v>
      </c>
      <c r="K110" s="3" t="s">
        <v>89</v>
      </c>
      <c r="L110" s="3" t="s">
        <v>21</v>
      </c>
    </row>
    <row r="111" spans="1:12" x14ac:dyDescent="0.25">
      <c r="A111" s="3">
        <v>2008</v>
      </c>
      <c r="B111" s="3" t="s">
        <v>93</v>
      </c>
      <c r="C111" s="3" t="s">
        <v>92</v>
      </c>
      <c r="D111" s="3" t="s">
        <v>49</v>
      </c>
      <c r="E111" s="3">
        <v>19</v>
      </c>
      <c r="F111" s="3">
        <v>75</v>
      </c>
      <c r="G111" s="3">
        <v>41.055</v>
      </c>
      <c r="H111" s="3">
        <v>30</v>
      </c>
      <c r="I111" s="3">
        <f t="shared" si="1"/>
        <v>0.73072707343807086</v>
      </c>
      <c r="J111" s="3">
        <v>0.69047999999999998</v>
      </c>
      <c r="K111" s="3" t="s">
        <v>89</v>
      </c>
      <c r="L111" s="3" t="s">
        <v>21</v>
      </c>
    </row>
    <row r="112" spans="1:12" x14ac:dyDescent="0.25">
      <c r="A112" s="3">
        <v>2008</v>
      </c>
      <c r="B112" s="3" t="s">
        <v>93</v>
      </c>
      <c r="C112" s="3" t="s">
        <v>92</v>
      </c>
      <c r="D112" s="3" t="s">
        <v>49</v>
      </c>
      <c r="E112" s="3">
        <v>19</v>
      </c>
      <c r="F112" s="3">
        <v>75</v>
      </c>
      <c r="G112" s="3">
        <v>41.055</v>
      </c>
      <c r="H112" s="3">
        <v>30</v>
      </c>
      <c r="I112" s="3">
        <f t="shared" si="1"/>
        <v>0.73072707343807086</v>
      </c>
      <c r="J112" s="3">
        <v>0.68181999999999998</v>
      </c>
      <c r="K112" s="3" t="s">
        <v>89</v>
      </c>
      <c r="L112" s="3" t="s">
        <v>21</v>
      </c>
    </row>
    <row r="113" spans="1:12" x14ac:dyDescent="0.25">
      <c r="A113" s="3">
        <v>2008</v>
      </c>
      <c r="B113" s="3" t="s">
        <v>93</v>
      </c>
      <c r="C113" s="3" t="s">
        <v>92</v>
      </c>
      <c r="D113" s="3" t="s">
        <v>49</v>
      </c>
      <c r="E113" s="3">
        <v>19</v>
      </c>
      <c r="F113" s="3">
        <v>75</v>
      </c>
      <c r="G113" s="3">
        <v>41.055</v>
      </c>
      <c r="H113" s="3">
        <v>30</v>
      </c>
      <c r="I113" s="3">
        <f t="shared" si="1"/>
        <v>0.73072707343807086</v>
      </c>
      <c r="J113" s="3">
        <v>0.65260000000000007</v>
      </c>
      <c r="K113" s="3" t="s">
        <v>89</v>
      </c>
      <c r="L113" s="3" t="s">
        <v>21</v>
      </c>
    </row>
    <row r="114" spans="1:12" x14ac:dyDescent="0.25">
      <c r="A114" s="3">
        <v>2008</v>
      </c>
      <c r="B114" s="3" t="s">
        <v>93</v>
      </c>
      <c r="C114" s="3" t="s">
        <v>92</v>
      </c>
      <c r="D114" s="3" t="s">
        <v>49</v>
      </c>
      <c r="E114" s="3">
        <v>19</v>
      </c>
      <c r="F114" s="3">
        <v>75</v>
      </c>
      <c r="G114" s="3">
        <v>41.055</v>
      </c>
      <c r="H114" s="3">
        <v>30</v>
      </c>
      <c r="I114" s="3">
        <f t="shared" si="1"/>
        <v>0.73072707343807086</v>
      </c>
      <c r="J114" s="3">
        <v>0.62987000000000004</v>
      </c>
      <c r="K114" s="3" t="s">
        <v>89</v>
      </c>
      <c r="L114" s="3" t="s">
        <v>21</v>
      </c>
    </row>
    <row r="115" spans="1:12" x14ac:dyDescent="0.25">
      <c r="A115" s="3">
        <v>2008</v>
      </c>
      <c r="B115" s="3" t="s">
        <v>93</v>
      </c>
      <c r="C115" s="3" t="s">
        <v>92</v>
      </c>
      <c r="D115" s="3" t="s">
        <v>49</v>
      </c>
      <c r="E115" s="3">
        <v>19</v>
      </c>
      <c r="F115" s="3">
        <v>75</v>
      </c>
      <c r="G115" s="3">
        <v>41.055</v>
      </c>
      <c r="H115" s="3">
        <v>30</v>
      </c>
      <c r="I115" s="3">
        <f t="shared" si="1"/>
        <v>0.73072707343807086</v>
      </c>
      <c r="J115" s="3">
        <v>0.58874000000000004</v>
      </c>
      <c r="K115" s="3" t="s">
        <v>89</v>
      </c>
      <c r="L115" s="3" t="s">
        <v>21</v>
      </c>
    </row>
    <row r="116" spans="1:12" x14ac:dyDescent="0.25">
      <c r="A116" s="3">
        <v>2008</v>
      </c>
      <c r="B116" s="3" t="s">
        <v>93</v>
      </c>
      <c r="C116" s="3" t="s">
        <v>92</v>
      </c>
      <c r="D116" s="3" t="s">
        <v>49</v>
      </c>
      <c r="E116" s="3">
        <v>19</v>
      </c>
      <c r="F116" s="3">
        <v>75</v>
      </c>
      <c r="G116" s="3">
        <v>41.055</v>
      </c>
      <c r="H116" s="3">
        <v>39.900000000000006</v>
      </c>
      <c r="I116" s="3">
        <f t="shared" si="1"/>
        <v>0.97186700767263445</v>
      </c>
      <c r="J116" s="3">
        <v>0.56061000000000005</v>
      </c>
      <c r="K116" s="3" t="s">
        <v>89</v>
      </c>
      <c r="L116" s="3" t="s">
        <v>21</v>
      </c>
    </row>
    <row r="117" spans="1:12" x14ac:dyDescent="0.25">
      <c r="A117" s="3">
        <v>2008</v>
      </c>
      <c r="B117" s="3" t="s">
        <v>93</v>
      </c>
      <c r="C117" s="3" t="s">
        <v>92</v>
      </c>
      <c r="D117" s="3" t="s">
        <v>49</v>
      </c>
      <c r="E117" s="3">
        <v>19</v>
      </c>
      <c r="F117" s="3">
        <v>75</v>
      </c>
      <c r="G117" s="3">
        <v>41.055</v>
      </c>
      <c r="H117" s="3">
        <v>40</v>
      </c>
      <c r="I117" s="3">
        <f t="shared" si="1"/>
        <v>0.97430276458409448</v>
      </c>
      <c r="J117" s="3">
        <v>0.54113</v>
      </c>
      <c r="K117" s="3" t="s">
        <v>89</v>
      </c>
      <c r="L117" s="3" t="s">
        <v>21</v>
      </c>
    </row>
    <row r="118" spans="1:12" x14ac:dyDescent="0.25">
      <c r="A118" s="3">
        <v>2008</v>
      </c>
      <c r="B118" s="3" t="s">
        <v>93</v>
      </c>
      <c r="C118" s="3" t="s">
        <v>92</v>
      </c>
      <c r="D118" s="3" t="s">
        <v>49</v>
      </c>
      <c r="E118" s="3">
        <v>19</v>
      </c>
      <c r="F118" s="3">
        <v>75</v>
      </c>
      <c r="G118" s="3">
        <v>41.055</v>
      </c>
      <c r="H118" s="3">
        <v>39</v>
      </c>
      <c r="I118" s="3">
        <f t="shared" si="1"/>
        <v>0.94994519546949219</v>
      </c>
      <c r="J118" s="3">
        <v>0.49134</v>
      </c>
      <c r="K118" s="3" t="s">
        <v>89</v>
      </c>
      <c r="L118" s="3" t="s">
        <v>21</v>
      </c>
    </row>
    <row r="119" spans="1:12" x14ac:dyDescent="0.25">
      <c r="A119" s="3">
        <v>2008</v>
      </c>
      <c r="B119" s="3" t="s">
        <v>93</v>
      </c>
      <c r="C119" s="3" t="s">
        <v>92</v>
      </c>
      <c r="D119" s="3" t="s">
        <v>49</v>
      </c>
      <c r="E119" s="3">
        <v>19</v>
      </c>
      <c r="F119" s="3">
        <v>75</v>
      </c>
      <c r="G119" s="3">
        <v>41.055</v>
      </c>
      <c r="H119" s="3">
        <v>39</v>
      </c>
      <c r="I119" s="3">
        <f t="shared" si="1"/>
        <v>0.94994519546949219</v>
      </c>
      <c r="J119" s="3">
        <v>0.45130000000000003</v>
      </c>
      <c r="K119" s="3" t="s">
        <v>89</v>
      </c>
      <c r="L119" s="3" t="s">
        <v>21</v>
      </c>
    </row>
    <row r="120" spans="1:12" x14ac:dyDescent="0.25">
      <c r="A120" s="3">
        <v>2008</v>
      </c>
      <c r="B120" s="3" t="s">
        <v>93</v>
      </c>
      <c r="C120" s="3" t="s">
        <v>92</v>
      </c>
      <c r="D120" s="3" t="s">
        <v>49</v>
      </c>
      <c r="E120" s="3">
        <v>19</v>
      </c>
      <c r="F120" s="3">
        <v>75</v>
      </c>
      <c r="G120" s="3">
        <v>41.055</v>
      </c>
      <c r="H120" s="3">
        <v>39.1</v>
      </c>
      <c r="I120" s="3">
        <f t="shared" si="1"/>
        <v>0.95238095238095244</v>
      </c>
      <c r="J120" s="3">
        <v>0.41125999999999996</v>
      </c>
      <c r="K120" s="3" t="s">
        <v>89</v>
      </c>
      <c r="L120" s="3" t="s">
        <v>21</v>
      </c>
    </row>
    <row r="121" spans="1:12" x14ac:dyDescent="0.25">
      <c r="A121" s="3">
        <v>2008</v>
      </c>
      <c r="B121" s="3" t="s">
        <v>93</v>
      </c>
      <c r="C121" s="3" t="s">
        <v>92</v>
      </c>
      <c r="D121" s="3" t="s">
        <v>49</v>
      </c>
      <c r="E121" s="3">
        <v>19</v>
      </c>
      <c r="F121" s="3">
        <v>75</v>
      </c>
      <c r="G121" s="3">
        <v>41.055</v>
      </c>
      <c r="H121" s="3">
        <v>39</v>
      </c>
      <c r="I121" s="3">
        <f t="shared" si="1"/>
        <v>0.94994519546949219</v>
      </c>
      <c r="J121" s="3">
        <v>0.36255000000000004</v>
      </c>
      <c r="K121" s="3" t="s">
        <v>89</v>
      </c>
      <c r="L121" s="3" t="s">
        <v>21</v>
      </c>
    </row>
    <row r="122" spans="1:12" x14ac:dyDescent="0.25">
      <c r="A122" s="3">
        <v>2008</v>
      </c>
      <c r="B122" s="3" t="s">
        <v>93</v>
      </c>
      <c r="C122" s="3" t="s">
        <v>92</v>
      </c>
      <c r="D122" s="3" t="s">
        <v>49</v>
      </c>
      <c r="E122" s="3">
        <v>19</v>
      </c>
      <c r="F122" s="3">
        <v>75</v>
      </c>
      <c r="G122" s="3">
        <v>41.055</v>
      </c>
      <c r="H122" s="3">
        <v>40</v>
      </c>
      <c r="I122" s="3">
        <f t="shared" si="1"/>
        <v>0.97430276458409448</v>
      </c>
      <c r="J122" s="3">
        <v>0.36038999999999999</v>
      </c>
      <c r="K122" s="3" t="s">
        <v>89</v>
      </c>
      <c r="L122" s="3" t="s">
        <v>21</v>
      </c>
    </row>
    <row r="123" spans="1:12" x14ac:dyDescent="0.25">
      <c r="A123" s="3">
        <v>2008</v>
      </c>
      <c r="B123" s="3" t="s">
        <v>93</v>
      </c>
      <c r="C123" s="3" t="s">
        <v>92</v>
      </c>
      <c r="D123" s="3" t="s">
        <v>49</v>
      </c>
      <c r="E123" s="3">
        <v>19</v>
      </c>
      <c r="F123" s="3">
        <v>75</v>
      </c>
      <c r="G123" s="3">
        <v>41.055</v>
      </c>
      <c r="H123" s="3">
        <v>40</v>
      </c>
      <c r="I123" s="3">
        <f t="shared" si="1"/>
        <v>0.97430276458409448</v>
      </c>
      <c r="J123" s="3">
        <v>0.33982999999999997</v>
      </c>
      <c r="K123" s="3" t="s">
        <v>89</v>
      </c>
      <c r="L123" s="3" t="s">
        <v>21</v>
      </c>
    </row>
    <row r="124" spans="1:12" x14ac:dyDescent="0.25">
      <c r="A124" s="3">
        <v>2008</v>
      </c>
      <c r="B124" s="3" t="s">
        <v>93</v>
      </c>
      <c r="C124" s="3" t="s">
        <v>92</v>
      </c>
      <c r="D124" s="3" t="s">
        <v>49</v>
      </c>
      <c r="E124" s="3">
        <v>19</v>
      </c>
      <c r="F124" s="3">
        <v>75</v>
      </c>
      <c r="G124" s="3">
        <v>41.055</v>
      </c>
      <c r="H124" s="3">
        <v>40</v>
      </c>
      <c r="I124" s="3">
        <f t="shared" si="1"/>
        <v>0.97430276458409448</v>
      </c>
      <c r="J124" s="3">
        <v>0.29113</v>
      </c>
      <c r="K124" s="3" t="s">
        <v>89</v>
      </c>
      <c r="L124" s="3" t="s">
        <v>21</v>
      </c>
    </row>
    <row r="125" spans="1:12" x14ac:dyDescent="0.25">
      <c r="A125" s="3">
        <v>2008</v>
      </c>
      <c r="B125" s="3" t="s">
        <v>93</v>
      </c>
      <c r="C125" s="3" t="s">
        <v>92</v>
      </c>
      <c r="D125" s="3" t="s">
        <v>49</v>
      </c>
      <c r="E125" s="3">
        <v>19</v>
      </c>
      <c r="F125" s="3">
        <v>75</v>
      </c>
      <c r="G125" s="3">
        <v>41.055</v>
      </c>
      <c r="H125" s="3">
        <v>48</v>
      </c>
      <c r="I125" s="3">
        <f t="shared" si="1"/>
        <v>1.1691633175009135</v>
      </c>
      <c r="J125" s="3">
        <v>0.38961000000000001</v>
      </c>
      <c r="K125" s="3" t="s">
        <v>89</v>
      </c>
      <c r="L125" s="3" t="s">
        <v>21</v>
      </c>
    </row>
    <row r="126" spans="1:12" x14ac:dyDescent="0.25">
      <c r="A126" s="3">
        <v>2008</v>
      </c>
      <c r="B126" s="3" t="s">
        <v>93</v>
      </c>
      <c r="C126" s="3" t="s">
        <v>92</v>
      </c>
      <c r="D126" s="3" t="s">
        <v>49</v>
      </c>
      <c r="E126" s="3">
        <v>19</v>
      </c>
      <c r="F126" s="3">
        <v>75</v>
      </c>
      <c r="G126" s="3">
        <v>41.055</v>
      </c>
      <c r="H126" s="3">
        <v>48</v>
      </c>
      <c r="I126" s="3">
        <f t="shared" si="1"/>
        <v>1.1691633175009135</v>
      </c>
      <c r="J126" s="3">
        <v>0.34090999999999999</v>
      </c>
      <c r="K126" s="3" t="s">
        <v>89</v>
      </c>
      <c r="L126" s="3" t="s">
        <v>21</v>
      </c>
    </row>
    <row r="127" spans="1:12" x14ac:dyDescent="0.25">
      <c r="A127" s="3">
        <v>2008</v>
      </c>
      <c r="B127" s="3" t="s">
        <v>93</v>
      </c>
      <c r="C127" s="3" t="s">
        <v>92</v>
      </c>
      <c r="D127" s="3" t="s">
        <v>49</v>
      </c>
      <c r="E127" s="3">
        <v>19</v>
      </c>
      <c r="F127" s="3">
        <v>75</v>
      </c>
      <c r="G127" s="3">
        <v>41.055</v>
      </c>
      <c r="H127" s="3">
        <v>48</v>
      </c>
      <c r="I127" s="3">
        <f t="shared" si="1"/>
        <v>1.1691633175009135</v>
      </c>
      <c r="J127" s="3">
        <v>0.33116999999999996</v>
      </c>
      <c r="K127" s="3" t="s">
        <v>89</v>
      </c>
      <c r="L127" s="3" t="s">
        <v>21</v>
      </c>
    </row>
    <row r="128" spans="1:12" x14ac:dyDescent="0.25">
      <c r="A128" s="3">
        <v>2008</v>
      </c>
      <c r="B128" s="3" t="s">
        <v>93</v>
      </c>
      <c r="C128" s="3" t="s">
        <v>92</v>
      </c>
      <c r="D128" s="3" t="s">
        <v>49</v>
      </c>
      <c r="E128" s="3">
        <v>19</v>
      </c>
      <c r="F128" s="3">
        <v>75</v>
      </c>
      <c r="G128" s="3">
        <v>41.055</v>
      </c>
      <c r="H128" s="3">
        <v>48</v>
      </c>
      <c r="I128" s="3">
        <f t="shared" si="1"/>
        <v>1.1691633175009135</v>
      </c>
      <c r="J128" s="3">
        <v>0.29221000000000003</v>
      </c>
      <c r="K128" s="3" t="s">
        <v>89</v>
      </c>
      <c r="L128" s="3" t="s">
        <v>21</v>
      </c>
    </row>
    <row r="129" spans="1:12" x14ac:dyDescent="0.25">
      <c r="A129" s="3">
        <v>2008</v>
      </c>
      <c r="B129" s="3" t="s">
        <v>93</v>
      </c>
      <c r="C129" s="3" t="s">
        <v>92</v>
      </c>
      <c r="D129" s="3" t="s">
        <v>49</v>
      </c>
      <c r="E129" s="3">
        <v>19</v>
      </c>
      <c r="F129" s="3">
        <v>75</v>
      </c>
      <c r="G129" s="3">
        <v>41.055</v>
      </c>
      <c r="H129" s="3">
        <v>48</v>
      </c>
      <c r="I129" s="3">
        <f t="shared" si="1"/>
        <v>1.1691633175009135</v>
      </c>
      <c r="J129" s="3">
        <v>0.20887</v>
      </c>
      <c r="K129" s="3" t="s">
        <v>89</v>
      </c>
      <c r="L129" s="3" t="s">
        <v>21</v>
      </c>
    </row>
    <row r="130" spans="1:12" x14ac:dyDescent="0.25">
      <c r="A130" s="3">
        <v>2008</v>
      </c>
      <c r="B130" s="3" t="s">
        <v>93</v>
      </c>
      <c r="C130" s="3" t="s">
        <v>92</v>
      </c>
      <c r="D130" s="3" t="s">
        <v>49</v>
      </c>
      <c r="E130" s="3">
        <v>19</v>
      </c>
      <c r="F130" s="3">
        <v>75</v>
      </c>
      <c r="G130" s="3">
        <v>41.055</v>
      </c>
      <c r="H130" s="3">
        <v>49</v>
      </c>
      <c r="I130" s="3">
        <f t="shared" si="1"/>
        <v>1.1935208866155158</v>
      </c>
      <c r="J130" s="3">
        <v>0.22078</v>
      </c>
      <c r="K130" s="3" t="s">
        <v>89</v>
      </c>
      <c r="L130" s="3" t="s">
        <v>21</v>
      </c>
    </row>
    <row r="131" spans="1:12" x14ac:dyDescent="0.25">
      <c r="A131" s="3">
        <v>2008</v>
      </c>
      <c r="B131" s="3" t="s">
        <v>93</v>
      </c>
      <c r="C131" s="3" t="s">
        <v>92</v>
      </c>
      <c r="D131" s="3" t="s">
        <v>49</v>
      </c>
      <c r="E131" s="3">
        <v>19</v>
      </c>
      <c r="F131" s="3">
        <v>75</v>
      </c>
      <c r="G131" s="3">
        <v>41.055</v>
      </c>
      <c r="H131" s="3">
        <v>49</v>
      </c>
      <c r="I131" s="3">
        <f t="shared" ref="I131:I152" si="2">H131/G131</f>
        <v>1.1935208866155158</v>
      </c>
      <c r="J131" s="3">
        <v>0.24134</v>
      </c>
      <c r="K131" s="3" t="s">
        <v>89</v>
      </c>
      <c r="L131" s="3" t="s">
        <v>21</v>
      </c>
    </row>
    <row r="132" spans="1:12" x14ac:dyDescent="0.25">
      <c r="A132" s="3">
        <v>2008</v>
      </c>
      <c r="B132" s="3" t="s">
        <v>93</v>
      </c>
      <c r="C132" s="3" t="s">
        <v>92</v>
      </c>
      <c r="D132" s="3" t="s">
        <v>49</v>
      </c>
      <c r="E132" s="3">
        <v>19</v>
      </c>
      <c r="F132" s="3">
        <v>75</v>
      </c>
      <c r="G132" s="3">
        <v>41.055</v>
      </c>
      <c r="H132" s="3">
        <v>49</v>
      </c>
      <c r="I132" s="3">
        <f t="shared" si="2"/>
        <v>1.1935208866155158</v>
      </c>
      <c r="J132" s="3">
        <v>0.25216</v>
      </c>
      <c r="K132" s="3" t="s">
        <v>89</v>
      </c>
      <c r="L132" s="3" t="s">
        <v>21</v>
      </c>
    </row>
    <row r="133" spans="1:12" x14ac:dyDescent="0.25">
      <c r="A133" s="3">
        <v>2008</v>
      </c>
      <c r="B133" s="3" t="s">
        <v>93</v>
      </c>
      <c r="C133" s="3" t="s">
        <v>92</v>
      </c>
      <c r="D133" s="3" t="s">
        <v>49</v>
      </c>
      <c r="E133" s="3">
        <v>19</v>
      </c>
      <c r="F133" s="3">
        <v>75</v>
      </c>
      <c r="G133" s="3">
        <v>41.055</v>
      </c>
      <c r="H133" s="3">
        <v>49</v>
      </c>
      <c r="I133" s="3">
        <f t="shared" si="2"/>
        <v>1.1935208866155158</v>
      </c>
      <c r="J133" s="3">
        <v>0.29221000000000003</v>
      </c>
      <c r="K133" s="3" t="s">
        <v>89</v>
      </c>
      <c r="L133" s="3" t="s">
        <v>21</v>
      </c>
    </row>
    <row r="134" spans="1:12" x14ac:dyDescent="0.25">
      <c r="A134" s="3">
        <v>2008</v>
      </c>
      <c r="B134" s="3" t="s">
        <v>93</v>
      </c>
      <c r="C134" s="3" t="s">
        <v>92</v>
      </c>
      <c r="D134" s="3" t="s">
        <v>49</v>
      </c>
      <c r="E134" s="3">
        <v>19</v>
      </c>
      <c r="F134" s="3">
        <v>75</v>
      </c>
      <c r="G134" s="3">
        <v>41.055</v>
      </c>
      <c r="H134" s="3">
        <v>49</v>
      </c>
      <c r="I134" s="3">
        <f t="shared" si="2"/>
        <v>1.1935208866155158</v>
      </c>
      <c r="J134" s="3">
        <v>0.35064999999999996</v>
      </c>
      <c r="K134" s="3" t="s">
        <v>89</v>
      </c>
      <c r="L134" s="3" t="s">
        <v>21</v>
      </c>
    </row>
    <row r="135" spans="1:12" x14ac:dyDescent="0.25">
      <c r="A135" s="3">
        <v>2008</v>
      </c>
      <c r="B135" s="3" t="s">
        <v>93</v>
      </c>
      <c r="C135" s="3" t="s">
        <v>92</v>
      </c>
      <c r="D135" s="3" t="s">
        <v>49</v>
      </c>
      <c r="E135" s="3">
        <v>19</v>
      </c>
      <c r="F135" s="3">
        <v>75</v>
      </c>
      <c r="G135" s="3">
        <v>41.055</v>
      </c>
      <c r="H135" s="3">
        <v>54</v>
      </c>
      <c r="I135" s="3">
        <f t="shared" si="2"/>
        <v>1.3153087321885275</v>
      </c>
      <c r="J135" s="3">
        <v>0.36146999999999996</v>
      </c>
      <c r="K135" s="3" t="s">
        <v>89</v>
      </c>
      <c r="L135" s="3" t="s">
        <v>21</v>
      </c>
    </row>
    <row r="136" spans="1:12" x14ac:dyDescent="0.25">
      <c r="A136" s="3">
        <v>2008</v>
      </c>
      <c r="B136" s="3" t="s">
        <v>93</v>
      </c>
      <c r="C136" s="3" t="s">
        <v>92</v>
      </c>
      <c r="D136" s="3" t="s">
        <v>49</v>
      </c>
      <c r="E136" s="3">
        <v>19</v>
      </c>
      <c r="F136" s="3">
        <v>75</v>
      </c>
      <c r="G136" s="3">
        <v>41.055</v>
      </c>
      <c r="H136" s="3">
        <v>54</v>
      </c>
      <c r="I136" s="3">
        <f t="shared" si="2"/>
        <v>1.3153087321885275</v>
      </c>
      <c r="J136" s="3">
        <v>0.26948</v>
      </c>
      <c r="K136" s="3" t="s">
        <v>89</v>
      </c>
      <c r="L136" s="3" t="s">
        <v>21</v>
      </c>
    </row>
    <row r="137" spans="1:12" x14ac:dyDescent="0.25">
      <c r="A137" s="3">
        <v>2008</v>
      </c>
      <c r="B137" s="3" t="s">
        <v>93</v>
      </c>
      <c r="C137" s="3" t="s">
        <v>92</v>
      </c>
      <c r="D137" s="3" t="s">
        <v>49</v>
      </c>
      <c r="E137" s="3">
        <v>19</v>
      </c>
      <c r="F137" s="3">
        <v>75</v>
      </c>
      <c r="G137" s="3">
        <v>41.055</v>
      </c>
      <c r="H137" s="3">
        <v>54</v>
      </c>
      <c r="I137" s="3">
        <f t="shared" si="2"/>
        <v>1.3153087321885275</v>
      </c>
      <c r="J137" s="3">
        <v>0.25216</v>
      </c>
      <c r="K137" s="3" t="s">
        <v>89</v>
      </c>
      <c r="L137" s="3" t="s">
        <v>21</v>
      </c>
    </row>
    <row r="138" spans="1:12" x14ac:dyDescent="0.25">
      <c r="A138" s="3">
        <v>2008</v>
      </c>
      <c r="B138" s="3" t="s">
        <v>93</v>
      </c>
      <c r="C138" s="3" t="s">
        <v>92</v>
      </c>
      <c r="D138" s="3" t="s">
        <v>49</v>
      </c>
      <c r="E138" s="3">
        <v>19</v>
      </c>
      <c r="F138" s="3">
        <v>75</v>
      </c>
      <c r="G138" s="3">
        <v>41.055</v>
      </c>
      <c r="H138" s="3">
        <v>54</v>
      </c>
      <c r="I138" s="3">
        <f t="shared" si="2"/>
        <v>1.3153087321885275</v>
      </c>
      <c r="J138" s="3">
        <v>0.19047999999999998</v>
      </c>
      <c r="K138" s="3" t="s">
        <v>89</v>
      </c>
      <c r="L138" s="3" t="s">
        <v>21</v>
      </c>
    </row>
    <row r="139" spans="1:12" x14ac:dyDescent="0.25">
      <c r="A139" s="3">
        <v>2008</v>
      </c>
      <c r="B139" s="3" t="s">
        <v>93</v>
      </c>
      <c r="C139" s="3" t="s">
        <v>92</v>
      </c>
      <c r="D139" s="3" t="s">
        <v>49</v>
      </c>
      <c r="E139" s="3">
        <v>19</v>
      </c>
      <c r="F139" s="3">
        <v>75</v>
      </c>
      <c r="G139" s="3">
        <v>41.055</v>
      </c>
      <c r="H139" s="3">
        <v>54</v>
      </c>
      <c r="I139" s="3">
        <f t="shared" si="2"/>
        <v>1.3153087321885275</v>
      </c>
      <c r="J139" s="3">
        <v>0.13961000000000001</v>
      </c>
      <c r="K139" s="3" t="s">
        <v>89</v>
      </c>
      <c r="L139" s="3" t="s">
        <v>21</v>
      </c>
    </row>
    <row r="140" spans="1:12" x14ac:dyDescent="0.25">
      <c r="A140" s="3">
        <v>2008</v>
      </c>
      <c r="B140" s="3" t="s">
        <v>93</v>
      </c>
      <c r="C140" s="3" t="s">
        <v>92</v>
      </c>
      <c r="D140" s="3" t="s">
        <v>49</v>
      </c>
      <c r="E140" s="3">
        <v>19</v>
      </c>
      <c r="F140" s="3">
        <v>75</v>
      </c>
      <c r="G140" s="3">
        <v>41.055</v>
      </c>
      <c r="H140" s="3">
        <v>55.1</v>
      </c>
      <c r="I140" s="3">
        <f t="shared" si="2"/>
        <v>1.3421020582145902</v>
      </c>
      <c r="J140" s="3">
        <v>0.17207999999999998</v>
      </c>
      <c r="K140" s="3" t="s">
        <v>89</v>
      </c>
      <c r="L140" s="3" t="s">
        <v>21</v>
      </c>
    </row>
    <row r="141" spans="1:12" x14ac:dyDescent="0.25">
      <c r="A141" s="3">
        <v>2008</v>
      </c>
      <c r="B141" s="3" t="s">
        <v>93</v>
      </c>
      <c r="C141" s="3" t="s">
        <v>92</v>
      </c>
      <c r="D141" s="3" t="s">
        <v>49</v>
      </c>
      <c r="E141" s="3">
        <v>19</v>
      </c>
      <c r="F141" s="3">
        <v>75</v>
      </c>
      <c r="G141" s="3">
        <v>41.055</v>
      </c>
      <c r="H141" s="3">
        <v>55.1</v>
      </c>
      <c r="I141" s="3">
        <f t="shared" si="2"/>
        <v>1.3421020582145902</v>
      </c>
      <c r="J141" s="3">
        <v>0.29870000000000002</v>
      </c>
      <c r="K141" s="3" t="s">
        <v>89</v>
      </c>
      <c r="L141" s="3" t="s">
        <v>21</v>
      </c>
    </row>
    <row r="142" spans="1:12" x14ac:dyDescent="0.25">
      <c r="A142" s="3">
        <v>2008</v>
      </c>
      <c r="B142" s="3" t="s">
        <v>93</v>
      </c>
      <c r="C142" s="3" t="s">
        <v>92</v>
      </c>
      <c r="D142" s="3" t="s">
        <v>49</v>
      </c>
      <c r="E142" s="3">
        <v>19</v>
      </c>
      <c r="F142" s="3">
        <v>75</v>
      </c>
      <c r="G142" s="3">
        <v>41.055</v>
      </c>
      <c r="H142" s="3">
        <v>55.1</v>
      </c>
      <c r="I142" s="3">
        <f t="shared" si="2"/>
        <v>1.3421020582145902</v>
      </c>
      <c r="J142" s="3">
        <v>0.24026</v>
      </c>
      <c r="K142" s="3" t="s">
        <v>89</v>
      </c>
      <c r="L142" s="3" t="s">
        <v>21</v>
      </c>
    </row>
    <row r="143" spans="1:12" x14ac:dyDescent="0.25">
      <c r="A143" s="3">
        <v>2008</v>
      </c>
      <c r="B143" s="3" t="s">
        <v>93</v>
      </c>
      <c r="C143" s="3" t="s">
        <v>92</v>
      </c>
      <c r="D143" s="3" t="s">
        <v>49</v>
      </c>
      <c r="E143" s="3">
        <v>19</v>
      </c>
      <c r="F143" s="3">
        <v>75</v>
      </c>
      <c r="G143" s="3">
        <v>41.055</v>
      </c>
      <c r="H143" s="3">
        <v>61.1</v>
      </c>
      <c r="I143" s="3">
        <f t="shared" si="2"/>
        <v>1.4882474729022044</v>
      </c>
      <c r="J143" s="3">
        <v>1.84E-2</v>
      </c>
      <c r="K143" s="3" t="s">
        <v>89</v>
      </c>
      <c r="L143" s="3" t="s">
        <v>21</v>
      </c>
    </row>
    <row r="144" spans="1:12" x14ac:dyDescent="0.25">
      <c r="A144" s="3">
        <v>2008</v>
      </c>
      <c r="B144" s="3" t="s">
        <v>93</v>
      </c>
      <c r="C144" s="3" t="s">
        <v>92</v>
      </c>
      <c r="D144" s="3" t="s">
        <v>49</v>
      </c>
      <c r="E144" s="3">
        <v>19</v>
      </c>
      <c r="F144" s="3">
        <v>75</v>
      </c>
      <c r="G144" s="3">
        <v>41.055</v>
      </c>
      <c r="H144" s="3">
        <v>61.1</v>
      </c>
      <c r="I144" s="3">
        <f t="shared" si="2"/>
        <v>1.4882474729022044</v>
      </c>
      <c r="J144" s="3">
        <v>3.1390000000000001E-2</v>
      </c>
      <c r="K144" s="3" t="s">
        <v>89</v>
      </c>
      <c r="L144" s="3" t="s">
        <v>21</v>
      </c>
    </row>
    <row r="145" spans="1:12" x14ac:dyDescent="0.25">
      <c r="A145" s="3">
        <v>2008</v>
      </c>
      <c r="B145" s="3" t="s">
        <v>93</v>
      </c>
      <c r="C145" s="3" t="s">
        <v>92</v>
      </c>
      <c r="D145" s="3" t="s">
        <v>49</v>
      </c>
      <c r="E145" s="3">
        <v>19</v>
      </c>
      <c r="F145" s="3">
        <v>75</v>
      </c>
      <c r="G145" s="3">
        <v>41.055</v>
      </c>
      <c r="H145" s="3">
        <v>61.1</v>
      </c>
      <c r="I145" s="3">
        <f t="shared" si="2"/>
        <v>1.4882474729022044</v>
      </c>
      <c r="J145" s="3">
        <v>5.1950000000000003E-2</v>
      </c>
      <c r="K145" s="3" t="s">
        <v>89</v>
      </c>
      <c r="L145" s="3" t="s">
        <v>21</v>
      </c>
    </row>
    <row r="146" spans="1:12" x14ac:dyDescent="0.25">
      <c r="A146" s="3">
        <v>2008</v>
      </c>
      <c r="B146" s="3" t="s">
        <v>93</v>
      </c>
      <c r="C146" s="3" t="s">
        <v>92</v>
      </c>
      <c r="D146" s="3" t="s">
        <v>49</v>
      </c>
      <c r="E146" s="3">
        <v>19</v>
      </c>
      <c r="F146" s="3">
        <v>75</v>
      </c>
      <c r="G146" s="3">
        <v>41.055</v>
      </c>
      <c r="H146" s="3">
        <v>61</v>
      </c>
      <c r="I146" s="3">
        <f t="shared" si="2"/>
        <v>1.4858117159907442</v>
      </c>
      <c r="J146" s="3">
        <v>9.9570000000000006E-2</v>
      </c>
      <c r="K146" s="3" t="s">
        <v>89</v>
      </c>
      <c r="L146" s="3" t="s">
        <v>21</v>
      </c>
    </row>
    <row r="147" spans="1:12" x14ac:dyDescent="0.25">
      <c r="A147" s="3">
        <v>2008</v>
      </c>
      <c r="B147" s="3" t="s">
        <v>93</v>
      </c>
      <c r="C147" s="3" t="s">
        <v>92</v>
      </c>
      <c r="D147" s="3" t="s">
        <v>49</v>
      </c>
      <c r="E147" s="3">
        <v>19</v>
      </c>
      <c r="F147" s="3">
        <v>75</v>
      </c>
      <c r="G147" s="3">
        <v>41.055</v>
      </c>
      <c r="H147" s="3">
        <v>61</v>
      </c>
      <c r="I147" s="3">
        <f t="shared" si="2"/>
        <v>1.4858117159907442</v>
      </c>
      <c r="J147" s="3">
        <v>0.15042999999999998</v>
      </c>
      <c r="K147" s="3" t="s">
        <v>89</v>
      </c>
      <c r="L147" s="3" t="s">
        <v>21</v>
      </c>
    </row>
    <row r="148" spans="1:12" x14ac:dyDescent="0.25">
      <c r="A148" s="3">
        <v>2008</v>
      </c>
      <c r="B148" s="3" t="s">
        <v>93</v>
      </c>
      <c r="C148" s="3" t="s">
        <v>92</v>
      </c>
      <c r="D148" s="3" t="s">
        <v>49</v>
      </c>
      <c r="E148" s="3">
        <v>19</v>
      </c>
      <c r="F148" s="3">
        <v>75</v>
      </c>
      <c r="G148" s="3">
        <v>41.055</v>
      </c>
      <c r="H148" s="3">
        <v>62.1</v>
      </c>
      <c r="I148" s="3">
        <f t="shared" si="2"/>
        <v>1.5126050420168067</v>
      </c>
      <c r="J148" s="3">
        <v>8.8739999999999999E-2</v>
      </c>
      <c r="K148" s="3" t="s">
        <v>89</v>
      </c>
      <c r="L148" s="3" t="s">
        <v>21</v>
      </c>
    </row>
    <row r="149" spans="1:12" x14ac:dyDescent="0.25">
      <c r="A149" s="3">
        <v>2008</v>
      </c>
      <c r="B149" s="3" t="s">
        <v>93</v>
      </c>
      <c r="C149" s="3" t="s">
        <v>92</v>
      </c>
      <c r="D149" s="3" t="s">
        <v>49</v>
      </c>
      <c r="E149" s="3">
        <v>19</v>
      </c>
      <c r="F149" s="3">
        <v>75</v>
      </c>
      <c r="G149" s="3">
        <v>41.055</v>
      </c>
      <c r="H149" s="3">
        <v>62.1</v>
      </c>
      <c r="I149" s="3">
        <f t="shared" si="2"/>
        <v>1.5126050420168067</v>
      </c>
      <c r="J149" s="3">
        <v>0.11904999999999999</v>
      </c>
      <c r="K149" s="3" t="s">
        <v>89</v>
      </c>
      <c r="L149" s="3" t="s">
        <v>21</v>
      </c>
    </row>
    <row r="150" spans="1:12" x14ac:dyDescent="0.25">
      <c r="A150" s="3">
        <v>2008</v>
      </c>
      <c r="B150" s="3" t="s">
        <v>93</v>
      </c>
      <c r="C150" s="3" t="s">
        <v>92</v>
      </c>
      <c r="D150" s="3" t="s">
        <v>49</v>
      </c>
      <c r="E150" s="3">
        <v>19</v>
      </c>
      <c r="F150" s="3">
        <v>75</v>
      </c>
      <c r="G150" s="3">
        <v>41.055</v>
      </c>
      <c r="H150" s="3">
        <v>62.1</v>
      </c>
      <c r="I150" s="3">
        <f t="shared" si="2"/>
        <v>1.5126050420168067</v>
      </c>
      <c r="J150" s="3">
        <v>0.13202999999999998</v>
      </c>
      <c r="K150" s="3" t="s">
        <v>89</v>
      </c>
      <c r="L150" s="3" t="s">
        <v>21</v>
      </c>
    </row>
    <row r="151" spans="1:12" x14ac:dyDescent="0.25">
      <c r="A151" s="3">
        <v>2008</v>
      </c>
      <c r="B151" s="3" t="s">
        <v>93</v>
      </c>
      <c r="C151" s="3" t="s">
        <v>92</v>
      </c>
      <c r="D151" s="3" t="s">
        <v>49</v>
      </c>
      <c r="E151" s="3">
        <v>19</v>
      </c>
      <c r="F151" s="3">
        <v>75</v>
      </c>
      <c r="G151" s="3">
        <v>41.055</v>
      </c>
      <c r="H151" s="3">
        <v>62.1</v>
      </c>
      <c r="I151" s="3">
        <f t="shared" si="2"/>
        <v>1.5126050420168067</v>
      </c>
      <c r="J151" s="3">
        <v>0.16991000000000001</v>
      </c>
      <c r="K151" s="3" t="s">
        <v>89</v>
      </c>
      <c r="L151" s="3" t="s">
        <v>21</v>
      </c>
    </row>
    <row r="152" spans="1:12" x14ac:dyDescent="0.25">
      <c r="A152" s="3">
        <v>2008</v>
      </c>
      <c r="B152" s="3" t="s">
        <v>93</v>
      </c>
      <c r="C152" s="3" t="s">
        <v>92</v>
      </c>
      <c r="D152" s="3" t="s">
        <v>49</v>
      </c>
      <c r="E152" s="3">
        <v>19</v>
      </c>
      <c r="F152" s="3">
        <v>75</v>
      </c>
      <c r="G152" s="3">
        <v>41.055</v>
      </c>
      <c r="H152" s="3">
        <v>62.1</v>
      </c>
      <c r="I152" s="3">
        <f t="shared" si="2"/>
        <v>1.5126050420168067</v>
      </c>
      <c r="J152" s="3">
        <v>0.21104000000000001</v>
      </c>
      <c r="K152" s="3" t="s">
        <v>89</v>
      </c>
      <c r="L152" s="3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4"/>
  <sheetViews>
    <sheetView topLeftCell="C1" workbookViewId="0">
      <selection activeCell="L25" sqref="L25"/>
    </sheetView>
  </sheetViews>
  <sheetFormatPr defaultColWidth="8.85546875" defaultRowHeight="15" x14ac:dyDescent="0.25"/>
  <cols>
    <col min="1" max="1" width="8.85546875" style="1"/>
    <col min="2" max="2" width="9.5703125" style="1" bestFit="1" customWidth="1"/>
    <col min="3" max="4" width="8.85546875" style="1"/>
    <col min="5" max="5" width="15.5703125" style="1" customWidth="1"/>
    <col min="6" max="6" width="8.5703125" style="55" bestFit="1" customWidth="1"/>
    <col min="7" max="7" width="8" style="1" bestFit="1" customWidth="1"/>
    <col min="8" max="8" width="27.85546875" style="55" bestFit="1" customWidth="1"/>
    <col min="9" max="9" width="12" style="55" bestFit="1" customWidth="1"/>
    <col min="10" max="10" width="12" style="55" customWidth="1"/>
    <col min="11" max="16384" width="8.85546875" style="1"/>
  </cols>
  <sheetData>
    <row r="1" spans="1:10" x14ac:dyDescent="0.25">
      <c r="A1" s="3" t="s">
        <v>263</v>
      </c>
      <c r="B1" s="3" t="s">
        <v>256</v>
      </c>
      <c r="C1" s="3" t="s">
        <v>257</v>
      </c>
      <c r="D1" s="3" t="s">
        <v>264</v>
      </c>
      <c r="E1" s="41" t="s">
        <v>291</v>
      </c>
      <c r="F1" s="41" t="s">
        <v>286</v>
      </c>
      <c r="G1" s="41" t="s">
        <v>287</v>
      </c>
      <c r="H1" s="57" t="s">
        <v>288</v>
      </c>
      <c r="I1" s="41" t="s">
        <v>289</v>
      </c>
      <c r="J1" s="41" t="s">
        <v>290</v>
      </c>
    </row>
    <row r="2" spans="1:10" x14ac:dyDescent="0.25">
      <c r="A2" s="24">
        <v>1982</v>
      </c>
      <c r="B2" s="24" t="s">
        <v>77</v>
      </c>
      <c r="C2" s="24" t="s">
        <v>13</v>
      </c>
      <c r="D2" s="24" t="s">
        <v>123</v>
      </c>
      <c r="E2" s="24">
        <v>19.899999999999999</v>
      </c>
      <c r="F2" s="24">
        <v>3.24</v>
      </c>
      <c r="G2" s="24">
        <v>8.32</v>
      </c>
      <c r="H2" s="56">
        <v>3.3700000000000001E-2</v>
      </c>
      <c r="I2" s="24">
        <v>108.3</v>
      </c>
      <c r="J2" s="24">
        <v>28</v>
      </c>
    </row>
    <row r="3" spans="1:10" x14ac:dyDescent="0.25">
      <c r="A3" s="9">
        <v>1982</v>
      </c>
      <c r="B3" s="9" t="s">
        <v>77</v>
      </c>
      <c r="C3" s="9" t="s">
        <v>13</v>
      </c>
      <c r="D3" s="9" t="s">
        <v>123</v>
      </c>
      <c r="E3" s="9">
        <v>19.899999999999999</v>
      </c>
      <c r="F3" s="9">
        <v>3.14</v>
      </c>
      <c r="G3" s="9">
        <v>7.79</v>
      </c>
      <c r="H3" s="54">
        <v>3.2500000000000001E-2</v>
      </c>
      <c r="I3" s="9">
        <v>107.5</v>
      </c>
      <c r="J3" s="9">
        <v>28</v>
      </c>
    </row>
    <row r="4" spans="1:10" x14ac:dyDescent="0.25">
      <c r="A4" s="9">
        <v>1982</v>
      </c>
      <c r="B4" s="9" t="s">
        <v>77</v>
      </c>
      <c r="C4" s="9" t="s">
        <v>13</v>
      </c>
      <c r="D4" s="9" t="s">
        <v>123</v>
      </c>
      <c r="E4" s="9">
        <v>19</v>
      </c>
      <c r="F4" s="9">
        <v>3.3</v>
      </c>
      <c r="G4" s="9">
        <v>7.65</v>
      </c>
      <c r="H4" s="54">
        <v>0.03</v>
      </c>
      <c r="I4" s="9">
        <v>100.5</v>
      </c>
      <c r="J4" s="9">
        <v>28</v>
      </c>
    </row>
    <row r="5" spans="1:10" x14ac:dyDescent="0.25">
      <c r="A5" s="9">
        <v>1982</v>
      </c>
      <c r="B5" s="9" t="s">
        <v>77</v>
      </c>
      <c r="C5" s="9" t="s">
        <v>13</v>
      </c>
      <c r="D5" s="9" t="s">
        <v>123</v>
      </c>
      <c r="E5" s="9">
        <v>18.100000000000001</v>
      </c>
      <c r="F5" s="9">
        <v>3.29</v>
      </c>
      <c r="G5" s="9">
        <v>8.56</v>
      </c>
      <c r="H5" s="54">
        <v>3.4200000000000001E-2</v>
      </c>
      <c r="I5" s="9">
        <v>111.5</v>
      </c>
      <c r="J5" s="9">
        <v>28</v>
      </c>
    </row>
    <row r="6" spans="1:10" x14ac:dyDescent="0.25">
      <c r="A6" s="9">
        <v>1982</v>
      </c>
      <c r="B6" s="9" t="s">
        <v>77</v>
      </c>
      <c r="C6" s="9" t="s">
        <v>13</v>
      </c>
      <c r="D6" s="9" t="s">
        <v>123</v>
      </c>
      <c r="E6" s="9">
        <v>16</v>
      </c>
      <c r="F6" s="9">
        <v>3.27</v>
      </c>
      <c r="G6" s="9">
        <v>7.31</v>
      </c>
      <c r="H6" s="54">
        <v>2.87E-2</v>
      </c>
      <c r="I6" s="9">
        <v>88.6</v>
      </c>
      <c r="J6" s="9">
        <v>28</v>
      </c>
    </row>
    <row r="7" spans="1:10" x14ac:dyDescent="0.25">
      <c r="A7" s="9">
        <v>1982</v>
      </c>
      <c r="B7" s="9" t="s">
        <v>77</v>
      </c>
      <c r="C7" s="9" t="s">
        <v>13</v>
      </c>
      <c r="D7" s="9" t="s">
        <v>123</v>
      </c>
      <c r="E7" s="9">
        <v>13.9</v>
      </c>
      <c r="F7" s="9">
        <v>3.35</v>
      </c>
      <c r="G7" s="9">
        <v>7.71</v>
      </c>
      <c r="H7" s="54">
        <v>2.98E-2</v>
      </c>
      <c r="I7" s="9">
        <v>90.5</v>
      </c>
      <c r="J7" s="9">
        <v>28</v>
      </c>
    </row>
    <row r="8" spans="1:10" x14ac:dyDescent="0.25">
      <c r="A8" s="9">
        <v>1982</v>
      </c>
      <c r="B8" s="9" t="s">
        <v>77</v>
      </c>
      <c r="C8" s="9" t="s">
        <v>13</v>
      </c>
      <c r="D8" s="9" t="s">
        <v>123</v>
      </c>
      <c r="E8" s="9">
        <v>19.899999999999999</v>
      </c>
      <c r="F8" s="9">
        <v>2.64</v>
      </c>
      <c r="G8" s="9">
        <v>6.22</v>
      </c>
      <c r="H8" s="54">
        <v>3.0600000000000002E-2</v>
      </c>
      <c r="I8" s="9">
        <v>85.1</v>
      </c>
      <c r="J8" s="9">
        <v>28</v>
      </c>
    </row>
    <row r="9" spans="1:10" x14ac:dyDescent="0.25">
      <c r="A9" s="9">
        <v>1982</v>
      </c>
      <c r="B9" s="9" t="s">
        <v>77</v>
      </c>
      <c r="C9" s="9" t="s">
        <v>13</v>
      </c>
      <c r="D9" s="9" t="s">
        <v>123</v>
      </c>
      <c r="E9" s="9">
        <v>19</v>
      </c>
      <c r="F9" s="9">
        <v>2.2799999999999998</v>
      </c>
      <c r="G9" s="9">
        <v>5.5</v>
      </c>
      <c r="H9" s="54">
        <v>3.1400000000000004E-2</v>
      </c>
      <c r="I9" s="9">
        <v>90.6</v>
      </c>
      <c r="J9" s="9">
        <v>28</v>
      </c>
    </row>
    <row r="10" spans="1:10" x14ac:dyDescent="0.25">
      <c r="A10" s="9">
        <v>1982</v>
      </c>
      <c r="B10" s="9" t="s">
        <v>77</v>
      </c>
      <c r="C10" s="9" t="s">
        <v>13</v>
      </c>
      <c r="D10" s="9" t="s">
        <v>123</v>
      </c>
      <c r="E10" s="9">
        <v>15.9</v>
      </c>
      <c r="F10" s="9">
        <v>2.31</v>
      </c>
      <c r="G10" s="9">
        <v>5.44</v>
      </c>
      <c r="H10" s="54">
        <v>3.0600000000000002E-2</v>
      </c>
      <c r="I10" s="9">
        <v>90.3</v>
      </c>
      <c r="J10" s="9">
        <v>28</v>
      </c>
    </row>
    <row r="11" spans="1:10" x14ac:dyDescent="0.25">
      <c r="A11" s="9">
        <v>2004</v>
      </c>
      <c r="B11" s="9" t="s">
        <v>124</v>
      </c>
      <c r="C11" s="9" t="s">
        <v>13</v>
      </c>
      <c r="D11" s="9" t="s">
        <v>125</v>
      </c>
      <c r="E11" s="9">
        <v>11.7</v>
      </c>
      <c r="F11" s="53">
        <v>400</v>
      </c>
      <c r="G11" s="9">
        <v>549</v>
      </c>
      <c r="H11" s="54">
        <f>LN(G11/F11)/J11</f>
        <v>3.198322165672209E-3</v>
      </c>
      <c r="I11" s="53">
        <v>648</v>
      </c>
      <c r="J11" s="53">
        <v>99</v>
      </c>
    </row>
    <row r="12" spans="1:10" x14ac:dyDescent="0.25">
      <c r="A12" s="9">
        <v>2005</v>
      </c>
      <c r="B12" s="9" t="s">
        <v>124</v>
      </c>
      <c r="C12" s="9" t="s">
        <v>13</v>
      </c>
      <c r="D12" s="9" t="s">
        <v>125</v>
      </c>
      <c r="E12" s="9">
        <v>11.7</v>
      </c>
      <c r="F12" s="53">
        <v>510</v>
      </c>
      <c r="G12" s="9">
        <v>773</v>
      </c>
      <c r="H12" s="54">
        <f>LN(G12/F12)/J12</f>
        <v>4.200690129990409E-3</v>
      </c>
      <c r="I12" s="53">
        <v>923</v>
      </c>
      <c r="J12" s="53">
        <v>99</v>
      </c>
    </row>
    <row r="13" spans="1:10" x14ac:dyDescent="0.25">
      <c r="A13" s="9">
        <v>2006</v>
      </c>
      <c r="B13" s="9" t="s">
        <v>124</v>
      </c>
      <c r="C13" s="9" t="s">
        <v>13</v>
      </c>
      <c r="D13" s="9" t="s">
        <v>125</v>
      </c>
      <c r="E13" s="9">
        <v>11.7</v>
      </c>
      <c r="F13" s="53">
        <v>485</v>
      </c>
      <c r="G13" s="9">
        <v>712</v>
      </c>
      <c r="H13" s="54">
        <f t="shared" ref="H13:H14" si="0">LN(G13/F13)/J13</f>
        <v>3.8780709138837629E-3</v>
      </c>
      <c r="I13" s="53">
        <v>908</v>
      </c>
      <c r="J13" s="53">
        <v>99</v>
      </c>
    </row>
    <row r="14" spans="1:10" x14ac:dyDescent="0.25">
      <c r="A14" s="9">
        <v>2007</v>
      </c>
      <c r="B14" s="9" t="s">
        <v>124</v>
      </c>
      <c r="C14" s="9" t="s">
        <v>13</v>
      </c>
      <c r="D14" s="9" t="s">
        <v>125</v>
      </c>
      <c r="E14" s="9">
        <v>11.7</v>
      </c>
      <c r="F14" s="53">
        <v>471</v>
      </c>
      <c r="G14" s="9">
        <v>733</v>
      </c>
      <c r="H14" s="54">
        <f t="shared" si="0"/>
        <v>4.467551594648826E-3</v>
      </c>
      <c r="I14" s="53">
        <v>964</v>
      </c>
      <c r="J14" s="53">
        <v>99</v>
      </c>
    </row>
  </sheetData>
  <sortState xmlns:xlrd2="http://schemas.microsoft.com/office/spreadsheetml/2017/richdata2" ref="E2:H42">
    <sortCondition ref="E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0"/>
  <sheetViews>
    <sheetView topLeftCell="D1" zoomScaleNormal="100" workbookViewId="0">
      <selection activeCell="F62" sqref="D1:F1048576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5" width="12.28515625" style="1" bestFit="1" customWidth="1"/>
    <col min="6" max="16384" width="8.85546875" style="1"/>
  </cols>
  <sheetData>
    <row r="1" spans="1:5" x14ac:dyDescent="0.25">
      <c r="A1" s="10" t="s">
        <v>0</v>
      </c>
      <c r="B1" s="10" t="s">
        <v>1</v>
      </c>
      <c r="C1" s="77" t="s">
        <v>3</v>
      </c>
      <c r="D1" s="71" t="s">
        <v>284</v>
      </c>
      <c r="E1" s="71" t="s">
        <v>261</v>
      </c>
    </row>
    <row r="2" spans="1:5" x14ac:dyDescent="0.25">
      <c r="A2" s="3">
        <v>2015</v>
      </c>
      <c r="B2" s="3" t="s">
        <v>80</v>
      </c>
      <c r="C2" s="78" t="s">
        <v>13</v>
      </c>
      <c r="D2" s="61">
        <v>0.26685067528232898</v>
      </c>
      <c r="E2" s="61">
        <v>1.6363766162091599E-2</v>
      </c>
    </row>
    <row r="3" spans="1:5" x14ac:dyDescent="0.25">
      <c r="A3" s="3">
        <v>2016</v>
      </c>
      <c r="B3" s="3" t="s">
        <v>80</v>
      </c>
      <c r="C3" s="78" t="s">
        <v>13</v>
      </c>
      <c r="D3" s="61">
        <v>0.75236666567287402</v>
      </c>
      <c r="E3" s="61">
        <v>1.8573909362237899E-2</v>
      </c>
    </row>
    <row r="4" spans="1:5" x14ac:dyDescent="0.25">
      <c r="A4" s="3">
        <v>2017</v>
      </c>
      <c r="B4" s="3" t="s">
        <v>80</v>
      </c>
      <c r="C4" s="78" t="s">
        <v>13</v>
      </c>
      <c r="D4" s="61">
        <v>1.25620401419136</v>
      </c>
      <c r="E4" s="61">
        <v>2.2945621186702202E-2</v>
      </c>
    </row>
    <row r="5" spans="1:5" x14ac:dyDescent="0.25">
      <c r="A5" s="3">
        <v>2018</v>
      </c>
      <c r="B5" s="3" t="s">
        <v>80</v>
      </c>
      <c r="C5" s="78" t="s">
        <v>13</v>
      </c>
      <c r="D5" s="61">
        <v>1.7600413627098499</v>
      </c>
      <c r="E5" s="61">
        <v>2.73173330111669E-2</v>
      </c>
    </row>
    <row r="6" spans="1:5" x14ac:dyDescent="0.25">
      <c r="A6" s="3">
        <v>2019</v>
      </c>
      <c r="B6" s="3" t="s">
        <v>80</v>
      </c>
      <c r="C6" s="78" t="s">
        <v>13</v>
      </c>
      <c r="D6" s="61">
        <v>2.2638787112283398</v>
      </c>
      <c r="E6" s="61">
        <v>3.3024845670884297E-2</v>
      </c>
    </row>
    <row r="7" spans="1:5" x14ac:dyDescent="0.25">
      <c r="A7" s="3">
        <v>2020</v>
      </c>
      <c r="B7" s="3" t="s">
        <v>80</v>
      </c>
      <c r="C7" s="78" t="s">
        <v>13</v>
      </c>
      <c r="D7" s="61">
        <v>2.7677160597468302</v>
      </c>
      <c r="E7" s="61">
        <v>4.0432468484560703E-2</v>
      </c>
    </row>
    <row r="8" spans="1:5" x14ac:dyDescent="0.25">
      <c r="A8" s="3">
        <v>2021</v>
      </c>
      <c r="B8" s="3" t="s">
        <v>80</v>
      </c>
      <c r="C8" s="78" t="s">
        <v>13</v>
      </c>
      <c r="D8" s="61">
        <v>3.2715534082653202</v>
      </c>
      <c r="E8" s="61">
        <v>4.8811582814784302E-2</v>
      </c>
    </row>
    <row r="9" spans="1:5" x14ac:dyDescent="0.25">
      <c r="D9" s="61">
        <v>3.7753907567838101</v>
      </c>
      <c r="E9" s="61">
        <v>5.8769370859397901E-2</v>
      </c>
    </row>
    <row r="10" spans="1:5" x14ac:dyDescent="0.25">
      <c r="D10" s="61">
        <v>4.2792281053023</v>
      </c>
      <c r="E10" s="61">
        <v>7.0791578376675393E-2</v>
      </c>
    </row>
    <row r="11" spans="1:5" x14ac:dyDescent="0.25">
      <c r="D11" s="61">
        <v>4.7830654538207904</v>
      </c>
      <c r="E11" s="61">
        <v>8.4756768927048504E-2</v>
      </c>
    </row>
    <row r="12" spans="1:5" x14ac:dyDescent="0.25">
      <c r="D12" s="61">
        <v>5.2869028023392799</v>
      </c>
      <c r="E12" s="61">
        <v>0.10151499758749501</v>
      </c>
    </row>
    <row r="13" spans="1:5" x14ac:dyDescent="0.25">
      <c r="D13" s="61">
        <v>5.7907401508577703</v>
      </c>
      <c r="E13" s="61">
        <v>0.120944827918449</v>
      </c>
    </row>
    <row r="14" spans="1:5" x14ac:dyDescent="0.25">
      <c r="D14" s="61">
        <v>6.2945774993762598</v>
      </c>
      <c r="E14" s="61">
        <v>0.14304625991990899</v>
      </c>
    </row>
    <row r="15" spans="1:5" x14ac:dyDescent="0.25">
      <c r="D15" s="61">
        <v>6.7984148478947501</v>
      </c>
      <c r="E15" s="61">
        <v>0.16818360291057999</v>
      </c>
    </row>
    <row r="16" spans="1:5" x14ac:dyDescent="0.25">
      <c r="D16" s="61">
        <v>7.2793504987533098</v>
      </c>
      <c r="E16" s="61">
        <v>0.19602897850362799</v>
      </c>
    </row>
    <row r="17" spans="4:5" x14ac:dyDescent="0.25">
      <c r="D17" s="61">
        <v>7.7373844519519404</v>
      </c>
      <c r="E17" s="61">
        <v>0.22595091721329699</v>
      </c>
    </row>
    <row r="18" spans="4:5" x14ac:dyDescent="0.25">
      <c r="D18" s="61">
        <v>8.1496150098307005</v>
      </c>
      <c r="E18" s="61">
        <v>0.25490440031740702</v>
      </c>
    </row>
    <row r="19" spans="4:5" x14ac:dyDescent="0.25">
      <c r="D19" s="61">
        <v>8.5160421723896</v>
      </c>
      <c r="E19" s="61">
        <v>0.28295621785772102</v>
      </c>
    </row>
    <row r="20" spans="4:5" x14ac:dyDescent="0.25">
      <c r="D20" s="61">
        <v>8.8595676372885794</v>
      </c>
      <c r="E20" s="61">
        <v>0.31050711008481502</v>
      </c>
    </row>
    <row r="21" spans="4:5" x14ac:dyDescent="0.25">
      <c r="D21" s="61">
        <v>9.2030931021875499</v>
      </c>
      <c r="E21" s="61">
        <v>0.339560778251569</v>
      </c>
    </row>
    <row r="22" spans="4:5" x14ac:dyDescent="0.25">
      <c r="D22" s="61">
        <v>9.5466185670865205</v>
      </c>
      <c r="E22" s="61">
        <v>0.37061814767120299</v>
      </c>
    </row>
    <row r="23" spans="4:5" x14ac:dyDescent="0.25">
      <c r="D23" s="61">
        <v>9.8672423343255495</v>
      </c>
      <c r="E23" s="61">
        <v>0.39905162259301802</v>
      </c>
    </row>
    <row r="24" spans="4:5" x14ac:dyDescent="0.25">
      <c r="D24" s="61">
        <v>10.1878661015645</v>
      </c>
      <c r="E24" s="61">
        <v>0.43034752787608999</v>
      </c>
    </row>
    <row r="25" spans="4:5" x14ac:dyDescent="0.25">
      <c r="D25" s="61">
        <v>10.508489868803601</v>
      </c>
      <c r="E25" s="61">
        <v>0.46126177577766098</v>
      </c>
    </row>
    <row r="26" spans="4:5" x14ac:dyDescent="0.25">
      <c r="D26" s="61">
        <v>10.829113636042599</v>
      </c>
      <c r="E26" s="61">
        <v>0.49217602367923202</v>
      </c>
    </row>
    <row r="27" spans="4:5" x14ac:dyDescent="0.25">
      <c r="D27" s="61">
        <v>11.1497374032817</v>
      </c>
      <c r="E27" s="61">
        <v>0.52289944289005197</v>
      </c>
    </row>
    <row r="28" spans="4:5" x14ac:dyDescent="0.25">
      <c r="D28" s="61">
        <v>11.4703611705207</v>
      </c>
      <c r="E28" s="61">
        <v>0.55400451948237295</v>
      </c>
    </row>
    <row r="29" spans="4:5" x14ac:dyDescent="0.25">
      <c r="D29" s="61">
        <v>11.790984937759699</v>
      </c>
      <c r="E29" s="61">
        <v>0.58472793869319395</v>
      </c>
    </row>
    <row r="30" spans="4:5" x14ac:dyDescent="0.25">
      <c r="D30" s="61">
        <v>12.111608704998799</v>
      </c>
      <c r="E30" s="61">
        <v>0.61430638575951102</v>
      </c>
    </row>
    <row r="31" spans="4:5" x14ac:dyDescent="0.25">
      <c r="D31" s="61">
        <v>12.4322324722378</v>
      </c>
      <c r="E31" s="61">
        <v>0.64312151806282702</v>
      </c>
    </row>
    <row r="32" spans="4:5" x14ac:dyDescent="0.25">
      <c r="D32" s="61">
        <v>12.7528562394769</v>
      </c>
      <c r="E32" s="61">
        <v>0.67117333560314196</v>
      </c>
    </row>
    <row r="33" spans="4:5" x14ac:dyDescent="0.25">
      <c r="D33" s="61">
        <v>13.0963817043758</v>
      </c>
      <c r="E33" s="61">
        <v>0.699893053561083</v>
      </c>
    </row>
    <row r="34" spans="4:5" x14ac:dyDescent="0.25">
      <c r="D34" s="61">
        <v>13.462808866934701</v>
      </c>
      <c r="E34" s="61">
        <v>0.72894672172783703</v>
      </c>
    </row>
    <row r="35" spans="4:5" x14ac:dyDescent="0.25">
      <c r="D35" s="61">
        <v>13.783432634173799</v>
      </c>
      <c r="E35" s="61">
        <v>0.75683951535919203</v>
      </c>
    </row>
    <row r="36" spans="4:5" x14ac:dyDescent="0.25">
      <c r="D36" s="61">
        <v>14.172761494392599</v>
      </c>
      <c r="E36" s="61">
        <v>0.78101259519281396</v>
      </c>
    </row>
    <row r="37" spans="4:5" x14ac:dyDescent="0.25">
      <c r="D37" s="61">
        <v>14.676598842911099</v>
      </c>
      <c r="E37" s="61">
        <v>0.81143242330471299</v>
      </c>
    </row>
    <row r="38" spans="4:5" x14ac:dyDescent="0.25">
      <c r="D38" s="61">
        <v>15.1804361914296</v>
      </c>
      <c r="E38" s="61">
        <v>0.83724981035696799</v>
      </c>
    </row>
    <row r="39" spans="4:5" x14ac:dyDescent="0.25">
      <c r="D39" s="61">
        <v>15.638470144628201</v>
      </c>
      <c r="E39" s="61">
        <v>0.86365234114210598</v>
      </c>
    </row>
    <row r="40" spans="4:5" x14ac:dyDescent="0.25">
      <c r="D40" s="61">
        <v>16.096504097826799</v>
      </c>
      <c r="E40" s="61">
        <v>0.882624255187757</v>
      </c>
    </row>
    <row r="41" spans="4:5" x14ac:dyDescent="0.25">
      <c r="D41" s="61">
        <v>16.600341446345301</v>
      </c>
      <c r="E41" s="61">
        <v>0.90080964282709997</v>
      </c>
    </row>
    <row r="42" spans="4:5" x14ac:dyDescent="0.25">
      <c r="D42" s="61">
        <v>17.104178794863799</v>
      </c>
      <c r="E42" s="61">
        <v>0.91696068928970498</v>
      </c>
    </row>
    <row r="43" spans="4:5" x14ac:dyDescent="0.25">
      <c r="D43" s="61">
        <v>17.608016143382301</v>
      </c>
      <c r="E43" s="61">
        <v>0.93044013408180404</v>
      </c>
    </row>
    <row r="44" spans="4:5" x14ac:dyDescent="0.25">
      <c r="D44" s="61">
        <v>18.111853491900799</v>
      </c>
      <c r="E44" s="61">
        <v>0.94161228652210205</v>
      </c>
    </row>
    <row r="45" spans="4:5" x14ac:dyDescent="0.25">
      <c r="D45" s="61">
        <v>18.615690840419301</v>
      </c>
      <c r="E45" s="61">
        <v>0.95072001948973694</v>
      </c>
    </row>
    <row r="46" spans="4:5" x14ac:dyDescent="0.25">
      <c r="D46" s="61">
        <v>19.119528188937799</v>
      </c>
      <c r="E46" s="61">
        <v>0.95952416135844998</v>
      </c>
    </row>
    <row r="47" spans="4:5" x14ac:dyDescent="0.25">
      <c r="D47" s="61">
        <v>19.623365537456301</v>
      </c>
      <c r="E47" s="61">
        <v>0.96415898546864598</v>
      </c>
    </row>
    <row r="48" spans="4:5" x14ac:dyDescent="0.25">
      <c r="D48" s="61">
        <v>20.1272028859748</v>
      </c>
      <c r="E48" s="61">
        <v>0.96672534222485995</v>
      </c>
    </row>
    <row r="49" spans="4:5" x14ac:dyDescent="0.25">
      <c r="D49" s="61">
        <v>20.631040234493302</v>
      </c>
      <c r="E49" s="61">
        <v>0.96359228208399395</v>
      </c>
    </row>
    <row r="50" spans="4:5" x14ac:dyDescent="0.25">
      <c r="D50" s="61">
        <v>21.134877583011701</v>
      </c>
      <c r="E50" s="61">
        <v>0.95582034995161202</v>
      </c>
    </row>
    <row r="51" spans="4:5" x14ac:dyDescent="0.25">
      <c r="D51" s="61">
        <v>21.638714931530199</v>
      </c>
      <c r="E51" s="61">
        <v>0.93918355773073303</v>
      </c>
    </row>
    <row r="52" spans="4:5" x14ac:dyDescent="0.25">
      <c r="D52" s="61">
        <v>22.0738471870689</v>
      </c>
      <c r="E52" s="61">
        <v>0.91228538636631895</v>
      </c>
    </row>
    <row r="53" spans="4:5" x14ac:dyDescent="0.25">
      <c r="D53" s="61">
        <v>22.394470954308002</v>
      </c>
      <c r="E53" s="61">
        <v>0.88222986757312505</v>
      </c>
    </row>
    <row r="54" spans="4:5" x14ac:dyDescent="0.25">
      <c r="D54" s="61">
        <v>22.6998269231071</v>
      </c>
      <c r="E54" s="61">
        <v>0.84883484669179898</v>
      </c>
    </row>
    <row r="55" spans="4:5" x14ac:dyDescent="0.25">
      <c r="D55" s="61">
        <v>22.852504907506599</v>
      </c>
      <c r="E55" s="61">
        <v>0.820679133530965</v>
      </c>
    </row>
    <row r="56" spans="4:5" x14ac:dyDescent="0.25">
      <c r="D56" s="61">
        <v>23.044879167849999</v>
      </c>
      <c r="E56" s="61">
        <v>0.779599547289058</v>
      </c>
    </row>
    <row r="57" spans="4:5" x14ac:dyDescent="0.25">
      <c r="D57" s="61">
        <v>23.264735465385399</v>
      </c>
      <c r="E57" s="61">
        <v>0.73595967611291502</v>
      </c>
    </row>
    <row r="58" spans="4:5" x14ac:dyDescent="0.25">
      <c r="D58" s="61">
        <v>23.4479490466648</v>
      </c>
      <c r="E58" s="61">
        <v>0.69891346628189699</v>
      </c>
    </row>
    <row r="59" spans="4:5" x14ac:dyDescent="0.25">
      <c r="D59" s="61">
        <v>23.621347614661399</v>
      </c>
      <c r="E59" s="61">
        <v>0.66217894331243798</v>
      </c>
    </row>
    <row r="60" spans="4:5" x14ac:dyDescent="0.25">
      <c r="D60" s="61">
        <v>23.751396540658899</v>
      </c>
      <c r="E60" s="61">
        <v>0.62817168038161997</v>
      </c>
    </row>
    <row r="61" spans="4:5" x14ac:dyDescent="0.25">
      <c r="D61" s="61">
        <v>23.8569079334493</v>
      </c>
      <c r="E61" s="61">
        <v>0.57611717265143503</v>
      </c>
    </row>
    <row r="62" spans="4:5" x14ac:dyDescent="0.25">
      <c r="D62" s="61">
        <v>24.020491488163099</v>
      </c>
      <c r="E62" s="61">
        <v>0.53447638346224502</v>
      </c>
    </row>
    <row r="63" spans="4:5" x14ac:dyDescent="0.25">
      <c r="D63" s="61">
        <v>24.134999976462801</v>
      </c>
      <c r="E63" s="61">
        <v>0.50473255153061003</v>
      </c>
    </row>
    <row r="64" spans="4:5" x14ac:dyDescent="0.25">
      <c r="D64" s="61">
        <v>24.226606767102499</v>
      </c>
      <c r="E64" s="61">
        <v>0.474810612820942</v>
      </c>
    </row>
    <row r="65" spans="4:5" x14ac:dyDescent="0.25">
      <c r="D65" s="61">
        <v>24.318213557742201</v>
      </c>
      <c r="E65" s="61">
        <v>0.44609089486300102</v>
      </c>
    </row>
    <row r="66" spans="4:5" x14ac:dyDescent="0.25">
      <c r="D66" s="61">
        <v>24.432722046041899</v>
      </c>
      <c r="E66" s="61">
        <v>0.41291850745421699</v>
      </c>
    </row>
    <row r="67" spans="4:5" x14ac:dyDescent="0.25">
      <c r="D67" s="61">
        <v>24.570132232001399</v>
      </c>
      <c r="E67" s="61">
        <v>0.373289749341709</v>
      </c>
    </row>
    <row r="68" spans="4:5" x14ac:dyDescent="0.25">
      <c r="D68" s="61">
        <v>24.707542417961001</v>
      </c>
      <c r="E68" s="61">
        <v>0.33479889564441701</v>
      </c>
    </row>
    <row r="69" spans="4:5" x14ac:dyDescent="0.25">
      <c r="D69" s="61">
        <v>24.856403452750602</v>
      </c>
      <c r="E69" s="61">
        <v>0.29080404776483298</v>
      </c>
    </row>
    <row r="70" spans="4:5" x14ac:dyDescent="0.25">
      <c r="D70" s="61">
        <v>25.05106788286</v>
      </c>
      <c r="E70" s="61">
        <v>0.25536822005186999</v>
      </c>
    </row>
    <row r="71" spans="4:5" x14ac:dyDescent="0.25">
      <c r="D71" s="61">
        <v>25.234281464139499</v>
      </c>
      <c r="E71" s="61">
        <v>0.212993649111342</v>
      </c>
    </row>
    <row r="72" spans="4:5" x14ac:dyDescent="0.25">
      <c r="D72" s="61">
        <v>25.417495045418899</v>
      </c>
      <c r="E72" s="61">
        <v>0.17826282739476201</v>
      </c>
    </row>
    <row r="73" spans="4:5" x14ac:dyDescent="0.25">
      <c r="D73" s="61">
        <v>25.600708626698399</v>
      </c>
      <c r="E73" s="61">
        <v>0.14787335839275501</v>
      </c>
    </row>
    <row r="74" spans="4:5" x14ac:dyDescent="0.25">
      <c r="D74" s="61">
        <v>25.8068239056377</v>
      </c>
      <c r="E74" s="61">
        <v>0.118686110142476</v>
      </c>
    </row>
    <row r="75" spans="4:5" x14ac:dyDescent="0.25">
      <c r="D75" s="61">
        <v>26.058742579897</v>
      </c>
      <c r="E75" s="61">
        <v>8.96547053229763E-2</v>
      </c>
    </row>
    <row r="76" spans="4:5" x14ac:dyDescent="0.25">
      <c r="D76" s="61">
        <v>26.4251697424559</v>
      </c>
      <c r="E76" s="61">
        <v>6.0044453474866699E-2</v>
      </c>
    </row>
    <row r="77" spans="4:5" x14ac:dyDescent="0.25">
      <c r="D77" s="61">
        <v>26.906105393314402</v>
      </c>
      <c r="E77" s="61">
        <v>3.50892651435483E-2</v>
      </c>
    </row>
    <row r="78" spans="4:5" x14ac:dyDescent="0.25">
      <c r="D78" s="61">
        <v>27.4099427418329</v>
      </c>
      <c r="E78" s="61">
        <v>1.9423964439217099E-2</v>
      </c>
    </row>
    <row r="79" spans="4:5" x14ac:dyDescent="0.25">
      <c r="D79" s="61">
        <v>27.913780090351398</v>
      </c>
      <c r="E79" s="61">
        <v>1.09234136694247E-2</v>
      </c>
    </row>
    <row r="80" spans="4:5" x14ac:dyDescent="0.25">
      <c r="D80" s="61">
        <v>28.326010648230199</v>
      </c>
      <c r="E80" s="61">
        <v>1.5167906366722401E-2</v>
      </c>
    </row>
  </sheetData>
  <sortState xmlns:xlrd2="http://schemas.microsoft.com/office/spreadsheetml/2017/richdata2" ref="D2:E8">
    <sortCondition ref="D2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7"/>
  <sheetViews>
    <sheetView workbookViewId="0">
      <pane ySplit="1" topLeftCell="A2" activePane="bottomLeft" state="frozen"/>
      <selection pane="bottomLeft" activeCell="H120" sqref="H120"/>
    </sheetView>
  </sheetViews>
  <sheetFormatPr defaultColWidth="8.85546875" defaultRowHeight="15" x14ac:dyDescent="0.25"/>
  <cols>
    <col min="1" max="1" width="8.85546875" style="1"/>
    <col min="2" max="2" width="15.5703125" style="1" bestFit="1" customWidth="1"/>
    <col min="3" max="7" width="8.85546875" style="1"/>
    <col min="8" max="8" width="19.140625" style="1" customWidth="1"/>
    <col min="9" max="16384" width="8.85546875" style="1"/>
  </cols>
  <sheetData>
    <row r="1" spans="1:9" x14ac:dyDescent="0.25">
      <c r="A1" s="3" t="s">
        <v>275</v>
      </c>
      <c r="B1" s="3" t="s">
        <v>267</v>
      </c>
      <c r="C1" s="3" t="s">
        <v>256</v>
      </c>
      <c r="D1" s="3" t="s">
        <v>257</v>
      </c>
      <c r="E1" s="3" t="s">
        <v>292</v>
      </c>
      <c r="F1" s="3" t="s">
        <v>7</v>
      </c>
      <c r="G1" s="3" t="s">
        <v>293</v>
      </c>
      <c r="H1" s="41" t="s">
        <v>294</v>
      </c>
      <c r="I1" s="41" t="s">
        <v>295</v>
      </c>
    </row>
    <row r="2" spans="1:9" x14ac:dyDescent="0.25">
      <c r="A2" s="3">
        <v>2011</v>
      </c>
      <c r="B2" s="3" t="s">
        <v>130</v>
      </c>
      <c r="C2" s="3" t="s">
        <v>131</v>
      </c>
      <c r="D2" s="3" t="s">
        <v>13</v>
      </c>
      <c r="E2" s="3" t="s">
        <v>132</v>
      </c>
      <c r="F2" s="3"/>
      <c r="G2" s="3">
        <v>0.5</v>
      </c>
      <c r="H2" s="3">
        <f>365*3</f>
        <v>1095</v>
      </c>
      <c r="I2" s="3">
        <v>8.8339632700858299</v>
      </c>
    </row>
    <row r="3" spans="1:9" x14ac:dyDescent="0.25">
      <c r="A3" s="3">
        <v>2011</v>
      </c>
      <c r="B3" s="3" t="s">
        <v>130</v>
      </c>
      <c r="C3" s="3" t="s">
        <v>131</v>
      </c>
      <c r="D3" s="3" t="s">
        <v>13</v>
      </c>
      <c r="E3" s="3" t="s">
        <v>132</v>
      </c>
      <c r="F3" s="3"/>
      <c r="G3" s="3">
        <v>1.21</v>
      </c>
      <c r="H3" s="3">
        <f t="shared" ref="H3:H32" si="0">365*3</f>
        <v>1095</v>
      </c>
      <c r="I3" s="3">
        <v>9.2185467285597262</v>
      </c>
    </row>
    <row r="4" spans="1:9" x14ac:dyDescent="0.25">
      <c r="A4" s="3">
        <v>2011</v>
      </c>
      <c r="B4" s="3" t="s">
        <v>130</v>
      </c>
      <c r="C4" s="3" t="s">
        <v>131</v>
      </c>
      <c r="D4" s="3" t="s">
        <v>13</v>
      </c>
      <c r="E4" s="3" t="s">
        <v>132</v>
      </c>
      <c r="F4" s="3"/>
      <c r="G4" s="3">
        <v>0.1</v>
      </c>
      <c r="H4" s="3">
        <f t="shared" si="0"/>
        <v>1095</v>
      </c>
      <c r="I4" s="3">
        <v>8.5074299826535764</v>
      </c>
    </row>
    <row r="5" spans="1:9" x14ac:dyDescent="0.25">
      <c r="A5" s="3">
        <v>2011</v>
      </c>
      <c r="B5" s="3" t="s">
        <v>130</v>
      </c>
      <c r="C5" s="3" t="s">
        <v>131</v>
      </c>
      <c r="D5" s="3" t="s">
        <v>13</v>
      </c>
      <c r="E5" s="3" t="s">
        <v>132</v>
      </c>
      <c r="F5" s="3"/>
      <c r="G5" s="3">
        <v>0.4</v>
      </c>
      <c r="H5" s="3">
        <f t="shared" si="0"/>
        <v>1095</v>
      </c>
      <c r="I5" s="3">
        <v>10.068773383443339</v>
      </c>
    </row>
    <row r="6" spans="1:9" x14ac:dyDescent="0.25">
      <c r="A6" s="3">
        <v>2011</v>
      </c>
      <c r="B6" s="3" t="s">
        <v>130</v>
      </c>
      <c r="C6" s="3" t="s">
        <v>131</v>
      </c>
      <c r="D6" s="3" t="s">
        <v>13</v>
      </c>
      <c r="E6" s="3" t="s">
        <v>132</v>
      </c>
      <c r="F6" s="3"/>
      <c r="G6" s="3">
        <v>1.52</v>
      </c>
      <c r="H6" s="3">
        <f t="shared" si="0"/>
        <v>1095</v>
      </c>
      <c r="I6" s="3">
        <v>10.608982326904082</v>
      </c>
    </row>
    <row r="7" spans="1:9" x14ac:dyDescent="0.25">
      <c r="A7" s="3">
        <v>2011</v>
      </c>
      <c r="B7" s="3" t="s">
        <v>130</v>
      </c>
      <c r="C7" s="3" t="s">
        <v>131</v>
      </c>
      <c r="D7" s="3" t="s">
        <v>13</v>
      </c>
      <c r="E7" s="3" t="s">
        <v>132</v>
      </c>
      <c r="F7" s="3"/>
      <c r="G7" s="3">
        <v>0.55000000000000004</v>
      </c>
      <c r="H7" s="3">
        <f t="shared" si="0"/>
        <v>1095</v>
      </c>
      <c r="I7" s="3">
        <v>8.6600381305142502</v>
      </c>
    </row>
    <row r="8" spans="1:9" x14ac:dyDescent="0.25">
      <c r="A8" s="3">
        <v>2011</v>
      </c>
      <c r="B8" s="3" t="s">
        <v>130</v>
      </c>
      <c r="C8" s="3" t="s">
        <v>131</v>
      </c>
      <c r="D8" s="3" t="s">
        <v>13</v>
      </c>
      <c r="E8" s="3" t="s">
        <v>132</v>
      </c>
      <c r="F8" s="3"/>
      <c r="G8" s="3">
        <v>1.1200000000000001</v>
      </c>
      <c r="H8" s="3">
        <f t="shared" si="0"/>
        <v>1095</v>
      </c>
      <c r="I8" s="3">
        <v>8.6035006585714378</v>
      </c>
    </row>
    <row r="9" spans="1:9" x14ac:dyDescent="0.25">
      <c r="A9" s="3">
        <v>2011</v>
      </c>
      <c r="B9" s="3" t="s">
        <v>130</v>
      </c>
      <c r="C9" s="3" t="s">
        <v>131</v>
      </c>
      <c r="D9" s="3" t="s">
        <v>13</v>
      </c>
      <c r="E9" s="3" t="s">
        <v>132</v>
      </c>
      <c r="F9" s="3"/>
      <c r="G9" s="3">
        <v>1.89</v>
      </c>
      <c r="H9" s="3">
        <f t="shared" si="0"/>
        <v>1095</v>
      </c>
      <c r="I9" s="3">
        <v>9.9666217338010092</v>
      </c>
    </row>
    <row r="10" spans="1:9" x14ac:dyDescent="0.25">
      <c r="A10" s="3">
        <v>2011</v>
      </c>
      <c r="B10" s="3" t="s">
        <v>130</v>
      </c>
      <c r="C10" s="3" t="s">
        <v>131</v>
      </c>
      <c r="D10" s="3" t="s">
        <v>13</v>
      </c>
      <c r="E10" s="3" t="s">
        <v>132</v>
      </c>
      <c r="F10" s="3"/>
      <c r="G10" s="3">
        <v>1.04</v>
      </c>
      <c r="H10" s="3">
        <f t="shared" si="0"/>
        <v>1095</v>
      </c>
      <c r="I10" s="3">
        <v>9.718947699693544</v>
      </c>
    </row>
    <row r="11" spans="1:9" x14ac:dyDescent="0.25">
      <c r="A11" s="3">
        <v>2011</v>
      </c>
      <c r="B11" s="3" t="s">
        <v>130</v>
      </c>
      <c r="C11" s="3" t="s">
        <v>131</v>
      </c>
      <c r="D11" s="3" t="s">
        <v>13</v>
      </c>
      <c r="E11" s="3" t="s">
        <v>132</v>
      </c>
      <c r="F11" s="3"/>
      <c r="G11" s="3">
        <v>0.73</v>
      </c>
      <c r="H11" s="3">
        <f t="shared" si="0"/>
        <v>1095</v>
      </c>
      <c r="I11" s="3">
        <v>9.8267630022387493</v>
      </c>
    </row>
    <row r="12" spans="1:9" x14ac:dyDescent="0.25">
      <c r="A12" s="3">
        <v>2011</v>
      </c>
      <c r="B12" s="3" t="s">
        <v>130</v>
      </c>
      <c r="C12" s="3" t="s">
        <v>131</v>
      </c>
      <c r="D12" s="3" t="s">
        <v>13</v>
      </c>
      <c r="E12" s="3" t="s">
        <v>132</v>
      </c>
      <c r="F12" s="3"/>
      <c r="G12" s="3">
        <v>0.9</v>
      </c>
      <c r="H12" s="3">
        <f t="shared" si="0"/>
        <v>1095</v>
      </c>
      <c r="I12" s="3">
        <v>9.9666217338010092</v>
      </c>
    </row>
    <row r="13" spans="1:9" x14ac:dyDescent="0.25">
      <c r="A13" s="3">
        <v>2011</v>
      </c>
      <c r="B13" s="3" t="s">
        <v>130</v>
      </c>
      <c r="C13" s="3" t="s">
        <v>131</v>
      </c>
      <c r="D13" s="3" t="s">
        <v>13</v>
      </c>
      <c r="E13" s="3" t="s">
        <v>132</v>
      </c>
      <c r="F13" s="3"/>
      <c r="G13" s="3">
        <v>0.72</v>
      </c>
      <c r="H13" s="3">
        <f t="shared" si="0"/>
        <v>1095</v>
      </c>
      <c r="I13" s="3">
        <v>8.6035006585714378</v>
      </c>
    </row>
    <row r="14" spans="1:9" x14ac:dyDescent="0.25">
      <c r="A14" s="3">
        <v>2011</v>
      </c>
      <c r="B14" s="3" t="s">
        <v>130</v>
      </c>
      <c r="C14" s="3" t="s">
        <v>131</v>
      </c>
      <c r="D14" s="3" t="s">
        <v>13</v>
      </c>
      <c r="E14" s="3" t="s">
        <v>132</v>
      </c>
      <c r="F14" s="3"/>
      <c r="G14" s="3">
        <v>0.28000000000000003</v>
      </c>
      <c r="H14" s="3">
        <f t="shared" si="0"/>
        <v>1095</v>
      </c>
      <c r="I14" s="3">
        <v>9.4951279412966212</v>
      </c>
    </row>
    <row r="15" spans="1:9" x14ac:dyDescent="0.25">
      <c r="A15" s="3">
        <v>2011</v>
      </c>
      <c r="B15" s="3" t="s">
        <v>130</v>
      </c>
      <c r="C15" s="3" t="s">
        <v>131</v>
      </c>
      <c r="D15" s="3" t="s">
        <v>13</v>
      </c>
      <c r="E15" s="3" t="s">
        <v>132</v>
      </c>
      <c r="F15" s="3"/>
      <c r="G15" s="3">
        <v>0.33</v>
      </c>
      <c r="H15" s="3">
        <f t="shared" si="0"/>
        <v>1095</v>
      </c>
      <c r="I15" s="3">
        <v>8.7433646214353296</v>
      </c>
    </row>
    <row r="16" spans="1:9" x14ac:dyDescent="0.25">
      <c r="A16" s="3">
        <v>2011</v>
      </c>
      <c r="B16" s="3" t="s">
        <v>130</v>
      </c>
      <c r="C16" s="3" t="s">
        <v>131</v>
      </c>
      <c r="D16" s="3" t="s">
        <v>13</v>
      </c>
      <c r="E16" s="3" t="s">
        <v>132</v>
      </c>
      <c r="F16" s="3"/>
      <c r="G16" s="3">
        <v>0.63</v>
      </c>
      <c r="H16" s="3">
        <f t="shared" si="0"/>
        <v>1095</v>
      </c>
      <c r="I16" s="3">
        <v>8.3587269466506662</v>
      </c>
    </row>
    <row r="17" spans="1:9" x14ac:dyDescent="0.25">
      <c r="A17" s="3">
        <v>2011</v>
      </c>
      <c r="B17" s="3" t="s">
        <v>130</v>
      </c>
      <c r="C17" s="3" t="s">
        <v>131</v>
      </c>
      <c r="D17" s="3" t="s">
        <v>13</v>
      </c>
      <c r="E17" s="3" t="s">
        <v>132</v>
      </c>
      <c r="F17" s="3"/>
      <c r="G17" s="3">
        <v>0.14000000000000001</v>
      </c>
      <c r="H17" s="3">
        <f t="shared" si="0"/>
        <v>1095</v>
      </c>
      <c r="I17" s="3">
        <v>9.0942710776470186</v>
      </c>
    </row>
    <row r="18" spans="1:9" x14ac:dyDescent="0.25">
      <c r="A18" s="3">
        <v>2011</v>
      </c>
      <c r="B18" s="3" t="s">
        <v>130</v>
      </c>
      <c r="C18" s="3" t="s">
        <v>131</v>
      </c>
      <c r="D18" s="3" t="s">
        <v>13</v>
      </c>
      <c r="E18" s="3" t="s">
        <v>132</v>
      </c>
      <c r="F18" s="3"/>
      <c r="G18" s="3">
        <v>0.38</v>
      </c>
      <c r="H18" s="3">
        <f t="shared" si="0"/>
        <v>1095</v>
      </c>
      <c r="I18" s="3">
        <v>9.718947699693544</v>
      </c>
    </row>
    <row r="19" spans="1:9" x14ac:dyDescent="0.25">
      <c r="A19" s="3">
        <v>2011</v>
      </c>
      <c r="B19" s="3" t="s">
        <v>130</v>
      </c>
      <c r="C19" s="3" t="s">
        <v>131</v>
      </c>
      <c r="D19" s="3" t="s">
        <v>13</v>
      </c>
      <c r="E19" s="3" t="s">
        <v>132</v>
      </c>
      <c r="F19" s="3"/>
      <c r="G19" s="3">
        <v>0.32</v>
      </c>
      <c r="H19" s="3">
        <f t="shared" si="0"/>
        <v>1095</v>
      </c>
      <c r="I19" s="3">
        <v>9.2185467285597262</v>
      </c>
    </row>
    <row r="20" spans="1:9" x14ac:dyDescent="0.25">
      <c r="A20" s="3">
        <v>2011</v>
      </c>
      <c r="B20" s="3" t="s">
        <v>130</v>
      </c>
      <c r="C20" s="3" t="s">
        <v>131</v>
      </c>
      <c r="D20" s="3" t="s">
        <v>13</v>
      </c>
      <c r="E20" s="3" t="s">
        <v>132</v>
      </c>
      <c r="F20" s="3"/>
      <c r="G20" s="3">
        <v>0.38</v>
      </c>
      <c r="H20" s="3">
        <f t="shared" si="0"/>
        <v>1095</v>
      </c>
      <c r="I20" s="3">
        <v>9.9666217338010092</v>
      </c>
    </row>
    <row r="21" spans="1:9" x14ac:dyDescent="0.25">
      <c r="A21" s="3">
        <v>2011</v>
      </c>
      <c r="B21" s="3" t="s">
        <v>130</v>
      </c>
      <c r="C21" s="3" t="s">
        <v>131</v>
      </c>
      <c r="D21" s="3" t="s">
        <v>13</v>
      </c>
      <c r="E21" s="3" t="s">
        <v>132</v>
      </c>
      <c r="F21" s="3"/>
      <c r="G21" s="3">
        <v>0.76</v>
      </c>
      <c r="H21" s="3">
        <f t="shared" si="0"/>
        <v>1095</v>
      </c>
      <c r="I21" s="3">
        <v>9.791111826887013</v>
      </c>
    </row>
    <row r="22" spans="1:9" x14ac:dyDescent="0.25">
      <c r="A22" s="3">
        <v>2011</v>
      </c>
      <c r="B22" s="3" t="s">
        <v>130</v>
      </c>
      <c r="C22" s="3" t="s">
        <v>131</v>
      </c>
      <c r="D22" s="3" t="s">
        <v>13</v>
      </c>
      <c r="E22" s="3" t="s">
        <v>132</v>
      </c>
      <c r="F22" s="3"/>
      <c r="G22" s="3">
        <v>1.04</v>
      </c>
      <c r="H22" s="3">
        <f t="shared" si="0"/>
        <v>1095</v>
      </c>
      <c r="I22" s="3">
        <v>9.718947699693544</v>
      </c>
    </row>
    <row r="23" spans="1:9" x14ac:dyDescent="0.25">
      <c r="A23" s="3">
        <v>2011</v>
      </c>
      <c r="B23" s="3" t="s">
        <v>130</v>
      </c>
      <c r="C23" s="3" t="s">
        <v>131</v>
      </c>
      <c r="D23" s="3" t="s">
        <v>13</v>
      </c>
      <c r="E23" s="3" t="s">
        <v>132</v>
      </c>
      <c r="F23" s="3"/>
      <c r="G23" s="3">
        <v>0.5</v>
      </c>
      <c r="H23" s="3">
        <f t="shared" si="0"/>
        <v>1095</v>
      </c>
      <c r="I23" s="3">
        <v>8.6035006585714378</v>
      </c>
    </row>
    <row r="24" spans="1:9" x14ac:dyDescent="0.25">
      <c r="A24" s="3">
        <v>2011</v>
      </c>
      <c r="B24" s="3" t="s">
        <v>130</v>
      </c>
      <c r="C24" s="3" t="s">
        <v>131</v>
      </c>
      <c r="D24" s="3" t="s">
        <v>13</v>
      </c>
      <c r="E24" s="3" t="s">
        <v>132</v>
      </c>
      <c r="F24" s="3"/>
      <c r="G24" s="3">
        <v>0.18</v>
      </c>
      <c r="H24" s="3">
        <f t="shared" si="0"/>
        <v>1095</v>
      </c>
      <c r="I24" s="3">
        <v>8.8785126071274796</v>
      </c>
    </row>
    <row r="25" spans="1:9" x14ac:dyDescent="0.25">
      <c r="A25" s="3">
        <v>2011</v>
      </c>
      <c r="B25" s="3" t="s">
        <v>130</v>
      </c>
      <c r="C25" s="3" t="s">
        <v>131</v>
      </c>
      <c r="D25" s="3" t="s">
        <v>13</v>
      </c>
      <c r="E25" s="3" t="s">
        <v>132</v>
      </c>
      <c r="F25" s="3"/>
      <c r="G25" s="3">
        <v>0.13</v>
      </c>
      <c r="H25" s="3">
        <f t="shared" si="0"/>
        <v>1095</v>
      </c>
      <c r="I25" s="3">
        <v>8.7889185308242812</v>
      </c>
    </row>
    <row r="26" spans="1:9" x14ac:dyDescent="0.25">
      <c r="A26" s="3">
        <v>2011</v>
      </c>
      <c r="B26" s="3" t="s">
        <v>130</v>
      </c>
      <c r="C26" s="3" t="s">
        <v>131</v>
      </c>
      <c r="D26" s="3" t="s">
        <v>13</v>
      </c>
      <c r="E26" s="3" t="s">
        <v>132</v>
      </c>
      <c r="F26" s="3"/>
      <c r="G26" s="3">
        <v>0.46</v>
      </c>
      <c r="H26" s="3">
        <f t="shared" si="0"/>
        <v>1095</v>
      </c>
      <c r="I26" s="3">
        <v>9.0942710776470186</v>
      </c>
    </row>
    <row r="27" spans="1:9" x14ac:dyDescent="0.25">
      <c r="A27" s="3">
        <v>2011</v>
      </c>
      <c r="B27" s="3" t="s">
        <v>130</v>
      </c>
      <c r="C27" s="3" t="s">
        <v>131</v>
      </c>
      <c r="D27" s="3" t="s">
        <v>13</v>
      </c>
      <c r="E27" s="3" t="s">
        <v>132</v>
      </c>
      <c r="F27" s="3"/>
      <c r="G27" s="3">
        <v>0.21</v>
      </c>
      <c r="H27" s="3">
        <f t="shared" si="0"/>
        <v>1095</v>
      </c>
      <c r="I27" s="3">
        <v>9.0520115442411804</v>
      </c>
    </row>
    <row r="28" spans="1:9" x14ac:dyDescent="0.25">
      <c r="A28" s="3">
        <v>2011</v>
      </c>
      <c r="B28" s="3" t="s">
        <v>130</v>
      </c>
      <c r="C28" s="3" t="s">
        <v>131</v>
      </c>
      <c r="D28" s="3" t="s">
        <v>13</v>
      </c>
      <c r="E28" s="3" t="s">
        <v>132</v>
      </c>
      <c r="F28" s="3"/>
      <c r="G28" s="3">
        <v>0.19</v>
      </c>
      <c r="H28" s="3">
        <f t="shared" si="0"/>
        <v>1095</v>
      </c>
      <c r="I28" s="3">
        <v>8.256292862513515</v>
      </c>
    </row>
    <row r="29" spans="1:9" x14ac:dyDescent="0.25">
      <c r="A29" s="3">
        <v>2011</v>
      </c>
      <c r="B29" s="3" t="s">
        <v>130</v>
      </c>
      <c r="C29" s="3" t="s">
        <v>131</v>
      </c>
      <c r="D29" s="3" t="s">
        <v>13</v>
      </c>
      <c r="E29" s="3" t="s">
        <v>132</v>
      </c>
      <c r="F29" s="3"/>
      <c r="G29" s="3">
        <v>0.33</v>
      </c>
      <c r="H29" s="3">
        <f t="shared" si="0"/>
        <v>1095</v>
      </c>
      <c r="I29" s="3">
        <v>10.608982326904082</v>
      </c>
    </row>
    <row r="30" spans="1:9" x14ac:dyDescent="0.25">
      <c r="A30" s="3">
        <v>2011</v>
      </c>
      <c r="B30" s="3" t="s">
        <v>130</v>
      </c>
      <c r="C30" s="3" t="s">
        <v>131</v>
      </c>
      <c r="D30" s="3" t="s">
        <v>13</v>
      </c>
      <c r="E30" s="3" t="s">
        <v>132</v>
      </c>
      <c r="F30" s="3"/>
      <c r="G30" s="3">
        <v>0.22</v>
      </c>
      <c r="H30" s="3">
        <f t="shared" si="0"/>
        <v>1095</v>
      </c>
      <c r="I30" s="3">
        <v>10.068773383443339</v>
      </c>
    </row>
    <row r="31" spans="1:9" x14ac:dyDescent="0.25">
      <c r="A31" s="3">
        <v>2011</v>
      </c>
      <c r="B31" s="3" t="s">
        <v>130</v>
      </c>
      <c r="C31" s="3" t="s">
        <v>131</v>
      </c>
      <c r="D31" s="3" t="s">
        <v>13</v>
      </c>
      <c r="E31" s="3" t="s">
        <v>132</v>
      </c>
      <c r="F31" s="3"/>
      <c r="G31" s="3">
        <v>0.46</v>
      </c>
      <c r="H31" s="3">
        <f t="shared" si="0"/>
        <v>1095</v>
      </c>
      <c r="I31" s="3">
        <v>9.2591706927525212</v>
      </c>
    </row>
    <row r="32" spans="1:9" x14ac:dyDescent="0.25">
      <c r="A32" s="3">
        <v>2011</v>
      </c>
      <c r="B32" s="3" t="s">
        <v>130</v>
      </c>
      <c r="C32" s="3" t="s">
        <v>131</v>
      </c>
      <c r="D32" s="3" t="s">
        <v>13</v>
      </c>
      <c r="E32" s="3" t="s">
        <v>132</v>
      </c>
      <c r="F32" s="3"/>
      <c r="G32" s="3">
        <v>0.35</v>
      </c>
      <c r="H32" s="3">
        <f t="shared" si="0"/>
        <v>1095</v>
      </c>
      <c r="I32" s="3">
        <v>9.6084590499196416</v>
      </c>
    </row>
    <row r="33" spans="1:9" x14ac:dyDescent="0.25">
      <c r="A33" s="3">
        <v>2004</v>
      </c>
      <c r="B33" s="3" t="s">
        <v>90</v>
      </c>
      <c r="C33" s="3" t="s">
        <v>134</v>
      </c>
      <c r="D33" s="3" t="s">
        <v>13</v>
      </c>
      <c r="E33" s="3" t="s">
        <v>133</v>
      </c>
      <c r="F33" s="58">
        <v>1014</v>
      </c>
      <c r="G33" s="58">
        <v>16</v>
      </c>
      <c r="H33" s="3">
        <f>9*30</f>
        <v>270</v>
      </c>
      <c r="I33" s="3">
        <v>7.354000000000001</v>
      </c>
    </row>
    <row r="34" spans="1:9" x14ac:dyDescent="0.25">
      <c r="A34" s="3">
        <v>2004</v>
      </c>
      <c r="B34" s="3" t="s">
        <v>90</v>
      </c>
      <c r="C34" s="3" t="s">
        <v>134</v>
      </c>
      <c r="D34" s="3" t="s">
        <v>13</v>
      </c>
      <c r="E34" s="3" t="s">
        <v>133</v>
      </c>
      <c r="F34" s="58">
        <v>282</v>
      </c>
      <c r="G34" s="58">
        <v>32.5</v>
      </c>
      <c r="H34" s="3">
        <f>9*30</f>
        <v>270</v>
      </c>
      <c r="I34" s="3">
        <v>7.95</v>
      </c>
    </row>
    <row r="35" spans="1:9" x14ac:dyDescent="0.25">
      <c r="A35" s="3">
        <v>2004</v>
      </c>
      <c r="B35" s="3" t="s">
        <v>90</v>
      </c>
      <c r="C35" s="3" t="s">
        <v>134</v>
      </c>
      <c r="D35" s="3" t="s">
        <v>13</v>
      </c>
      <c r="E35" s="3" t="s">
        <v>133</v>
      </c>
      <c r="F35" s="58">
        <v>451</v>
      </c>
      <c r="G35" s="58">
        <v>8.6</v>
      </c>
      <c r="H35" s="3">
        <f t="shared" ref="H35:H94" si="1">9*30</f>
        <v>270</v>
      </c>
      <c r="I35" s="3">
        <v>7.12</v>
      </c>
    </row>
    <row r="36" spans="1:9" x14ac:dyDescent="0.25">
      <c r="A36" s="3">
        <v>2004</v>
      </c>
      <c r="B36" s="3" t="s">
        <v>90</v>
      </c>
      <c r="C36" s="3" t="s">
        <v>134</v>
      </c>
      <c r="D36" s="3" t="s">
        <v>13</v>
      </c>
      <c r="E36" s="3" t="s">
        <v>133</v>
      </c>
      <c r="F36" s="58">
        <v>1012</v>
      </c>
      <c r="G36" s="58">
        <v>20.9</v>
      </c>
      <c r="H36" s="3">
        <f t="shared" si="1"/>
        <v>270</v>
      </c>
      <c r="I36" s="3">
        <v>6.8409999999999993</v>
      </c>
    </row>
    <row r="37" spans="1:9" x14ac:dyDescent="0.25">
      <c r="A37" s="3">
        <v>2004</v>
      </c>
      <c r="B37" s="3" t="s">
        <v>90</v>
      </c>
      <c r="C37" s="3" t="s">
        <v>134</v>
      </c>
      <c r="D37" s="3" t="s">
        <v>13</v>
      </c>
      <c r="E37" s="3" t="s">
        <v>133</v>
      </c>
      <c r="F37" s="58">
        <v>205</v>
      </c>
      <c r="G37" s="58">
        <v>14.799999999999999</v>
      </c>
      <c r="H37" s="3">
        <f t="shared" si="1"/>
        <v>270</v>
      </c>
      <c r="I37" s="3">
        <v>6.7</v>
      </c>
    </row>
    <row r="38" spans="1:9" x14ac:dyDescent="0.25">
      <c r="A38" s="3">
        <v>2004</v>
      </c>
      <c r="B38" s="3" t="s">
        <v>90</v>
      </c>
      <c r="C38" s="3" t="s">
        <v>134</v>
      </c>
      <c r="D38" s="3" t="s">
        <v>13</v>
      </c>
      <c r="E38" s="3" t="s">
        <v>133</v>
      </c>
      <c r="F38" s="58">
        <v>628</v>
      </c>
      <c r="G38" s="58">
        <v>11.600000000000001</v>
      </c>
      <c r="H38" s="3">
        <f t="shared" si="1"/>
        <v>270</v>
      </c>
      <c r="I38" s="3">
        <v>7.7359999999999998</v>
      </c>
    </row>
    <row r="39" spans="1:9" x14ac:dyDescent="0.25">
      <c r="A39" s="3">
        <v>2004</v>
      </c>
      <c r="B39" s="3" t="s">
        <v>90</v>
      </c>
      <c r="C39" s="3" t="s">
        <v>134</v>
      </c>
      <c r="D39" s="3" t="s">
        <v>13</v>
      </c>
      <c r="E39" s="3" t="s">
        <v>133</v>
      </c>
      <c r="F39" s="58">
        <v>224</v>
      </c>
      <c r="G39" s="58">
        <v>15</v>
      </c>
      <c r="H39" s="3">
        <f t="shared" si="1"/>
        <v>270</v>
      </c>
      <c r="I39" s="3">
        <v>7.8260000000000005</v>
      </c>
    </row>
    <row r="40" spans="1:9" x14ac:dyDescent="0.25">
      <c r="A40" s="3">
        <v>2004</v>
      </c>
      <c r="B40" s="3" t="s">
        <v>90</v>
      </c>
      <c r="C40" s="3" t="s">
        <v>134</v>
      </c>
      <c r="D40" s="3" t="s">
        <v>13</v>
      </c>
      <c r="E40" s="3" t="s">
        <v>133</v>
      </c>
      <c r="F40" s="58">
        <v>255</v>
      </c>
      <c r="G40" s="58">
        <v>22.8</v>
      </c>
      <c r="H40" s="3">
        <f t="shared" si="1"/>
        <v>270</v>
      </c>
      <c r="I40" s="3">
        <v>7.2010000000000005</v>
      </c>
    </row>
    <row r="41" spans="1:9" x14ac:dyDescent="0.25">
      <c r="A41" s="3">
        <v>2004</v>
      </c>
      <c r="B41" s="3" t="s">
        <v>90</v>
      </c>
      <c r="C41" s="3" t="s">
        <v>134</v>
      </c>
      <c r="D41" s="3" t="s">
        <v>13</v>
      </c>
      <c r="E41" s="3" t="s">
        <v>133</v>
      </c>
      <c r="F41" s="58">
        <v>261</v>
      </c>
      <c r="G41" s="58">
        <v>34.699999999999996</v>
      </c>
      <c r="H41" s="3">
        <f t="shared" si="1"/>
        <v>270</v>
      </c>
      <c r="I41" s="3">
        <v>6.9989999999999997</v>
      </c>
    </row>
    <row r="42" spans="1:9" x14ac:dyDescent="0.25">
      <c r="A42" s="3">
        <v>2004</v>
      </c>
      <c r="B42" s="3" t="s">
        <v>90</v>
      </c>
      <c r="C42" s="3" t="s">
        <v>134</v>
      </c>
      <c r="D42" s="3" t="s">
        <v>13</v>
      </c>
      <c r="E42" s="3" t="s">
        <v>133</v>
      </c>
      <c r="F42" s="58">
        <v>1000</v>
      </c>
      <c r="G42" s="58">
        <v>13.3</v>
      </c>
      <c r="H42" s="3">
        <f t="shared" si="1"/>
        <v>270</v>
      </c>
      <c r="I42" s="3">
        <v>7.0569999999999995</v>
      </c>
    </row>
    <row r="43" spans="1:9" x14ac:dyDescent="0.25">
      <c r="A43" s="3">
        <v>2004</v>
      </c>
      <c r="B43" s="3" t="s">
        <v>90</v>
      </c>
      <c r="C43" s="3" t="s">
        <v>134</v>
      </c>
      <c r="D43" s="3" t="s">
        <v>13</v>
      </c>
      <c r="E43" s="3" t="s">
        <v>133</v>
      </c>
      <c r="F43" s="58">
        <v>843</v>
      </c>
      <c r="G43" s="58">
        <v>7.8</v>
      </c>
      <c r="H43" s="3">
        <f t="shared" si="1"/>
        <v>270</v>
      </c>
      <c r="I43" s="3">
        <v>7.55</v>
      </c>
    </row>
    <row r="44" spans="1:9" x14ac:dyDescent="0.25">
      <c r="A44" s="3">
        <v>2004</v>
      </c>
      <c r="B44" s="3" t="s">
        <v>90</v>
      </c>
      <c r="C44" s="3" t="s">
        <v>134</v>
      </c>
      <c r="D44" s="3" t="s">
        <v>13</v>
      </c>
      <c r="E44" s="3" t="s">
        <v>133</v>
      </c>
      <c r="F44" s="58">
        <v>998</v>
      </c>
      <c r="G44" s="58">
        <v>15.2</v>
      </c>
      <c r="H44" s="3">
        <f t="shared" si="1"/>
        <v>270</v>
      </c>
      <c r="I44" s="3">
        <v>6.7989999999999995</v>
      </c>
    </row>
    <row r="45" spans="1:9" x14ac:dyDescent="0.25">
      <c r="A45" s="3">
        <v>2004</v>
      </c>
      <c r="B45" s="3" t="s">
        <v>90</v>
      </c>
      <c r="C45" s="3" t="s">
        <v>134</v>
      </c>
      <c r="D45" s="3" t="s">
        <v>13</v>
      </c>
      <c r="E45" s="3" t="s">
        <v>133</v>
      </c>
      <c r="F45" s="58">
        <v>327</v>
      </c>
      <c r="G45" s="58">
        <v>18</v>
      </c>
      <c r="H45" s="3">
        <f t="shared" si="1"/>
        <v>270</v>
      </c>
      <c r="I45" s="3">
        <v>6.8480000000000008</v>
      </c>
    </row>
    <row r="46" spans="1:9" x14ac:dyDescent="0.25">
      <c r="A46" s="3">
        <v>2004</v>
      </c>
      <c r="B46" s="3" t="s">
        <v>90</v>
      </c>
      <c r="C46" s="3" t="s">
        <v>134</v>
      </c>
      <c r="D46" s="3" t="s">
        <v>13</v>
      </c>
      <c r="E46" s="3" t="s">
        <v>133</v>
      </c>
      <c r="F46" s="58">
        <v>712</v>
      </c>
      <c r="G46" s="58">
        <v>8.7999999999999989</v>
      </c>
      <c r="H46" s="3">
        <f t="shared" si="1"/>
        <v>270</v>
      </c>
      <c r="I46" s="3">
        <v>7.077</v>
      </c>
    </row>
    <row r="47" spans="1:9" x14ac:dyDescent="0.25">
      <c r="A47" s="3">
        <v>2004</v>
      </c>
      <c r="B47" s="3" t="s">
        <v>90</v>
      </c>
      <c r="C47" s="3" t="s">
        <v>134</v>
      </c>
      <c r="D47" s="3" t="s">
        <v>13</v>
      </c>
      <c r="E47" s="3" t="s">
        <v>133</v>
      </c>
      <c r="F47" s="58">
        <v>1026</v>
      </c>
      <c r="G47" s="58">
        <v>8</v>
      </c>
      <c r="H47" s="3">
        <f t="shared" si="1"/>
        <v>270</v>
      </c>
      <c r="I47" s="3">
        <v>7.3029999999999999</v>
      </c>
    </row>
    <row r="48" spans="1:9" x14ac:dyDescent="0.25">
      <c r="A48" s="3">
        <v>2004</v>
      </c>
      <c r="B48" s="3" t="s">
        <v>90</v>
      </c>
      <c r="C48" s="3" t="s">
        <v>134</v>
      </c>
      <c r="D48" s="3" t="s">
        <v>13</v>
      </c>
      <c r="E48" s="3" t="s">
        <v>133</v>
      </c>
      <c r="F48" s="58">
        <v>856</v>
      </c>
      <c r="G48" s="58">
        <v>21.5</v>
      </c>
      <c r="H48" s="3">
        <f t="shared" si="1"/>
        <v>270</v>
      </c>
      <c r="I48" s="3">
        <v>6.3109999999999999</v>
      </c>
    </row>
    <row r="49" spans="1:9" x14ac:dyDescent="0.25">
      <c r="A49" s="3">
        <v>2004</v>
      </c>
      <c r="B49" s="3" t="s">
        <v>90</v>
      </c>
      <c r="C49" s="3" t="s">
        <v>134</v>
      </c>
      <c r="D49" s="3" t="s">
        <v>13</v>
      </c>
      <c r="E49" s="3" t="s">
        <v>133</v>
      </c>
      <c r="F49" s="58">
        <v>186</v>
      </c>
      <c r="G49" s="58">
        <v>29.4</v>
      </c>
      <c r="H49" s="3">
        <f t="shared" si="1"/>
        <v>270</v>
      </c>
      <c r="I49" s="3">
        <v>6.9550000000000001</v>
      </c>
    </row>
    <row r="50" spans="1:9" x14ac:dyDescent="0.25">
      <c r="A50" s="3">
        <v>2004</v>
      </c>
      <c r="B50" s="3" t="s">
        <v>90</v>
      </c>
      <c r="C50" s="3" t="s">
        <v>134</v>
      </c>
      <c r="D50" s="3" t="s">
        <v>13</v>
      </c>
      <c r="E50" s="3" t="s">
        <v>133</v>
      </c>
      <c r="F50" s="58">
        <v>535</v>
      </c>
      <c r="G50" s="58">
        <v>12</v>
      </c>
      <c r="H50" s="3">
        <f t="shared" si="1"/>
        <v>270</v>
      </c>
      <c r="I50" s="3">
        <v>6.4129999999999994</v>
      </c>
    </row>
    <row r="51" spans="1:9" x14ac:dyDescent="0.25">
      <c r="A51" s="3">
        <v>2004</v>
      </c>
      <c r="B51" s="3" t="s">
        <v>90</v>
      </c>
      <c r="C51" s="3" t="s">
        <v>134</v>
      </c>
      <c r="D51" s="3" t="s">
        <v>13</v>
      </c>
      <c r="E51" s="3" t="s">
        <v>133</v>
      </c>
      <c r="F51" s="58">
        <v>215</v>
      </c>
      <c r="G51" s="58">
        <v>23.3</v>
      </c>
      <c r="H51" s="3">
        <f t="shared" si="1"/>
        <v>270</v>
      </c>
      <c r="I51" s="3">
        <v>6.3570000000000002</v>
      </c>
    </row>
    <row r="52" spans="1:9" x14ac:dyDescent="0.25">
      <c r="A52" s="3">
        <v>2004</v>
      </c>
      <c r="B52" s="3" t="s">
        <v>90</v>
      </c>
      <c r="C52" s="3" t="s">
        <v>134</v>
      </c>
      <c r="D52" s="3" t="s">
        <v>13</v>
      </c>
      <c r="E52" s="3" t="s">
        <v>133</v>
      </c>
      <c r="F52" s="58">
        <v>998</v>
      </c>
      <c r="G52" s="58">
        <v>15.8</v>
      </c>
      <c r="H52" s="3">
        <f t="shared" si="1"/>
        <v>270</v>
      </c>
      <c r="I52" s="3">
        <v>6.4090000000000007</v>
      </c>
    </row>
    <row r="53" spans="1:9" x14ac:dyDescent="0.25">
      <c r="A53" s="3">
        <v>2004</v>
      </c>
      <c r="B53" s="3" t="s">
        <v>90</v>
      </c>
      <c r="C53" s="3" t="s">
        <v>134</v>
      </c>
      <c r="D53" s="3" t="s">
        <v>13</v>
      </c>
      <c r="E53" s="3" t="s">
        <v>133</v>
      </c>
      <c r="F53" s="58">
        <v>119</v>
      </c>
      <c r="G53" s="58">
        <v>16.8</v>
      </c>
      <c r="H53" s="3">
        <f t="shared" si="1"/>
        <v>270</v>
      </c>
      <c r="I53" s="3">
        <v>7.4010000000000007</v>
      </c>
    </row>
    <row r="54" spans="1:9" x14ac:dyDescent="0.25">
      <c r="A54" s="3">
        <v>2004</v>
      </c>
      <c r="B54" s="3" t="s">
        <v>90</v>
      </c>
      <c r="C54" s="3" t="s">
        <v>134</v>
      </c>
      <c r="D54" s="3" t="s">
        <v>13</v>
      </c>
      <c r="E54" s="3" t="s">
        <v>133</v>
      </c>
      <c r="F54" s="58">
        <v>252</v>
      </c>
      <c r="G54" s="58">
        <v>10.5</v>
      </c>
      <c r="H54" s="3">
        <f t="shared" si="1"/>
        <v>270</v>
      </c>
      <c r="I54" s="3">
        <v>6.1950000000000003</v>
      </c>
    </row>
    <row r="55" spans="1:9" x14ac:dyDescent="0.25">
      <c r="A55" s="3">
        <v>2004</v>
      </c>
      <c r="B55" s="3" t="s">
        <v>90</v>
      </c>
      <c r="C55" s="3" t="s">
        <v>134</v>
      </c>
      <c r="D55" s="3" t="s">
        <v>13</v>
      </c>
      <c r="E55" s="3" t="s">
        <v>133</v>
      </c>
      <c r="F55" s="58">
        <v>396</v>
      </c>
      <c r="G55" s="58">
        <v>25.900000000000002</v>
      </c>
      <c r="H55" s="3">
        <f t="shared" si="1"/>
        <v>270</v>
      </c>
      <c r="I55" s="3">
        <v>6.3579999999999997</v>
      </c>
    </row>
    <row r="56" spans="1:9" x14ac:dyDescent="0.25">
      <c r="A56" s="3">
        <v>2004</v>
      </c>
      <c r="B56" s="3" t="s">
        <v>90</v>
      </c>
      <c r="C56" s="3" t="s">
        <v>134</v>
      </c>
      <c r="D56" s="3" t="s">
        <v>13</v>
      </c>
      <c r="E56" s="3" t="s">
        <v>133</v>
      </c>
      <c r="F56" s="58">
        <v>944</v>
      </c>
      <c r="G56" s="58">
        <v>18.3</v>
      </c>
      <c r="H56" s="3">
        <f t="shared" si="1"/>
        <v>270</v>
      </c>
      <c r="I56" s="3">
        <v>6.7989999999999995</v>
      </c>
    </row>
    <row r="57" spans="1:9" x14ac:dyDescent="0.25">
      <c r="A57" s="3">
        <v>2004</v>
      </c>
      <c r="B57" s="3" t="s">
        <v>90</v>
      </c>
      <c r="C57" s="3" t="s">
        <v>134</v>
      </c>
      <c r="D57" s="3" t="s">
        <v>13</v>
      </c>
      <c r="E57" s="3" t="s">
        <v>133</v>
      </c>
      <c r="F57" s="58">
        <v>883</v>
      </c>
      <c r="G57" s="58">
        <v>12.3</v>
      </c>
      <c r="H57" s="3">
        <f t="shared" si="1"/>
        <v>270</v>
      </c>
      <c r="I57" s="3">
        <v>7.2050000000000001</v>
      </c>
    </row>
    <row r="58" spans="1:9" x14ac:dyDescent="0.25">
      <c r="A58" s="3">
        <v>2004</v>
      </c>
      <c r="B58" s="3" t="s">
        <v>90</v>
      </c>
      <c r="C58" s="3" t="s">
        <v>134</v>
      </c>
      <c r="D58" s="3" t="s">
        <v>13</v>
      </c>
      <c r="E58" s="3" t="s">
        <v>133</v>
      </c>
      <c r="F58" s="58">
        <v>803</v>
      </c>
      <c r="G58" s="58">
        <v>13.4</v>
      </c>
      <c r="H58" s="3">
        <f t="shared" si="1"/>
        <v>270</v>
      </c>
      <c r="I58" s="3">
        <v>5.9450000000000003</v>
      </c>
    </row>
    <row r="59" spans="1:9" x14ac:dyDescent="0.25">
      <c r="A59" s="3">
        <v>2004</v>
      </c>
      <c r="B59" s="3" t="s">
        <v>90</v>
      </c>
      <c r="C59" s="3" t="s">
        <v>134</v>
      </c>
      <c r="D59" s="3" t="s">
        <v>13</v>
      </c>
      <c r="E59" s="3" t="s">
        <v>133</v>
      </c>
      <c r="F59" s="58">
        <v>422</v>
      </c>
      <c r="G59" s="58">
        <v>12.6</v>
      </c>
      <c r="H59" s="3">
        <f t="shared" si="1"/>
        <v>270</v>
      </c>
      <c r="I59" s="3">
        <v>6.056</v>
      </c>
    </row>
    <row r="60" spans="1:9" x14ac:dyDescent="0.25">
      <c r="A60" s="3">
        <v>2004</v>
      </c>
      <c r="B60" s="3" t="s">
        <v>90</v>
      </c>
      <c r="C60" s="3" t="s">
        <v>134</v>
      </c>
      <c r="D60" s="3" t="s">
        <v>13</v>
      </c>
      <c r="E60" s="3" t="s">
        <v>133</v>
      </c>
      <c r="F60" s="58">
        <v>848</v>
      </c>
      <c r="G60" s="58">
        <v>13.200000000000001</v>
      </c>
      <c r="H60" s="3">
        <f t="shared" si="1"/>
        <v>270</v>
      </c>
      <c r="I60" s="3">
        <v>6.7040000000000006</v>
      </c>
    </row>
    <row r="61" spans="1:9" x14ac:dyDescent="0.25">
      <c r="A61" s="3">
        <v>2004</v>
      </c>
      <c r="B61" s="3" t="s">
        <v>90</v>
      </c>
      <c r="C61" s="3" t="s">
        <v>134</v>
      </c>
      <c r="D61" s="3" t="s">
        <v>13</v>
      </c>
      <c r="E61" s="3" t="s">
        <v>133</v>
      </c>
      <c r="F61" s="58">
        <v>1455</v>
      </c>
      <c r="G61" s="58">
        <v>8.3000000000000007</v>
      </c>
      <c r="H61" s="3">
        <f t="shared" si="1"/>
        <v>270</v>
      </c>
      <c r="I61" s="3">
        <v>6.32</v>
      </c>
    </row>
    <row r="62" spans="1:9" x14ac:dyDescent="0.25">
      <c r="A62" s="3">
        <v>2004</v>
      </c>
      <c r="B62" s="3" t="s">
        <v>90</v>
      </c>
      <c r="C62" s="3" t="s">
        <v>134</v>
      </c>
      <c r="D62" s="3" t="s">
        <v>13</v>
      </c>
      <c r="E62" s="3" t="s">
        <v>133</v>
      </c>
      <c r="F62" s="58">
        <v>727</v>
      </c>
      <c r="G62" s="58">
        <v>27.3</v>
      </c>
      <c r="H62" s="3">
        <f t="shared" si="1"/>
        <v>270</v>
      </c>
      <c r="I62" s="3">
        <v>7.5170000000000003</v>
      </c>
    </row>
    <row r="63" spans="1:9" x14ac:dyDescent="0.25">
      <c r="A63" s="3">
        <v>2004</v>
      </c>
      <c r="B63" s="3" t="s">
        <v>90</v>
      </c>
      <c r="C63" s="3" t="s">
        <v>134</v>
      </c>
      <c r="D63" s="3" t="s">
        <v>13</v>
      </c>
      <c r="E63" s="3" t="s">
        <v>133</v>
      </c>
      <c r="F63" s="58">
        <v>755</v>
      </c>
      <c r="G63" s="58">
        <v>13.8</v>
      </c>
      <c r="H63" s="3">
        <f t="shared" si="1"/>
        <v>270</v>
      </c>
      <c r="I63" s="3">
        <v>6.2359999999999998</v>
      </c>
    </row>
    <row r="64" spans="1:9" x14ac:dyDescent="0.25">
      <c r="A64" s="3">
        <v>2004</v>
      </c>
      <c r="B64" s="3" t="s">
        <v>90</v>
      </c>
      <c r="C64" s="3" t="s">
        <v>134</v>
      </c>
      <c r="D64" s="3" t="s">
        <v>13</v>
      </c>
      <c r="E64" s="3" t="s">
        <v>133</v>
      </c>
      <c r="F64" s="58">
        <v>1528</v>
      </c>
      <c r="G64" s="58">
        <v>10</v>
      </c>
      <c r="H64" s="3">
        <f t="shared" si="1"/>
        <v>270</v>
      </c>
      <c r="I64" s="3">
        <v>6.1520000000000001</v>
      </c>
    </row>
    <row r="65" spans="1:9" x14ac:dyDescent="0.25">
      <c r="A65" s="3">
        <v>2004</v>
      </c>
      <c r="B65" s="3" t="s">
        <v>90</v>
      </c>
      <c r="C65" s="3" t="s">
        <v>134</v>
      </c>
      <c r="D65" s="3" t="s">
        <v>13</v>
      </c>
      <c r="E65" s="3" t="s">
        <v>133</v>
      </c>
      <c r="F65" s="58">
        <v>1442</v>
      </c>
      <c r="G65" s="58">
        <v>11</v>
      </c>
      <c r="H65" s="3">
        <f t="shared" si="1"/>
        <v>270</v>
      </c>
      <c r="I65" s="3">
        <v>6.1840000000000002</v>
      </c>
    </row>
    <row r="66" spans="1:9" x14ac:dyDescent="0.25">
      <c r="A66" s="3">
        <v>2004</v>
      </c>
      <c r="B66" s="3" t="s">
        <v>90</v>
      </c>
      <c r="C66" s="3" t="s">
        <v>134</v>
      </c>
      <c r="D66" s="3" t="s">
        <v>13</v>
      </c>
      <c r="E66" s="3" t="s">
        <v>133</v>
      </c>
      <c r="F66" s="58">
        <v>1512</v>
      </c>
      <c r="G66" s="58">
        <v>10.100000000000001</v>
      </c>
      <c r="H66" s="3">
        <f t="shared" si="1"/>
        <v>270</v>
      </c>
      <c r="I66" s="3">
        <v>6.6659999999999995</v>
      </c>
    </row>
    <row r="67" spans="1:9" x14ac:dyDescent="0.25">
      <c r="A67" s="3">
        <v>2004</v>
      </c>
      <c r="B67" s="3" t="s">
        <v>90</v>
      </c>
      <c r="C67" s="3" t="s">
        <v>134</v>
      </c>
      <c r="D67" s="3" t="s">
        <v>13</v>
      </c>
      <c r="E67" s="3" t="s">
        <v>133</v>
      </c>
      <c r="F67" s="58">
        <v>534</v>
      </c>
      <c r="G67" s="58">
        <v>14.799999999999999</v>
      </c>
      <c r="H67" s="3">
        <f t="shared" si="1"/>
        <v>270</v>
      </c>
      <c r="I67" s="3">
        <v>7.2670000000000003</v>
      </c>
    </row>
    <row r="68" spans="1:9" x14ac:dyDescent="0.25">
      <c r="A68" s="3">
        <v>2004</v>
      </c>
      <c r="B68" s="3" t="s">
        <v>90</v>
      </c>
      <c r="C68" s="3" t="s">
        <v>134</v>
      </c>
      <c r="D68" s="3" t="s">
        <v>13</v>
      </c>
      <c r="E68" s="3" t="s">
        <v>133</v>
      </c>
      <c r="F68" s="58">
        <v>405</v>
      </c>
      <c r="G68" s="58">
        <v>10.6</v>
      </c>
      <c r="H68" s="3">
        <f t="shared" si="1"/>
        <v>270</v>
      </c>
      <c r="I68" s="3">
        <v>6.2720000000000002</v>
      </c>
    </row>
    <row r="69" spans="1:9" x14ac:dyDescent="0.25">
      <c r="A69" s="3">
        <v>2004</v>
      </c>
      <c r="B69" s="3" t="s">
        <v>90</v>
      </c>
      <c r="C69" s="3" t="s">
        <v>134</v>
      </c>
      <c r="D69" s="3" t="s">
        <v>13</v>
      </c>
      <c r="E69" s="3" t="s">
        <v>133</v>
      </c>
      <c r="F69" s="58">
        <v>964</v>
      </c>
      <c r="G69" s="58">
        <v>18.899999999999999</v>
      </c>
      <c r="H69" s="3">
        <f t="shared" si="1"/>
        <v>270</v>
      </c>
      <c r="I69" s="3">
        <v>6.4719999999999995</v>
      </c>
    </row>
    <row r="70" spans="1:9" x14ac:dyDescent="0.25">
      <c r="A70" s="3">
        <v>2004</v>
      </c>
      <c r="B70" s="3" t="s">
        <v>90</v>
      </c>
      <c r="C70" s="3" t="s">
        <v>134</v>
      </c>
      <c r="D70" s="3" t="s">
        <v>13</v>
      </c>
      <c r="E70" s="3" t="s">
        <v>133</v>
      </c>
      <c r="F70" s="58">
        <v>1575</v>
      </c>
      <c r="G70" s="58">
        <v>11.5</v>
      </c>
      <c r="H70" s="3">
        <f t="shared" si="1"/>
        <v>270</v>
      </c>
      <c r="I70" s="3">
        <v>6.8879999999999999</v>
      </c>
    </row>
    <row r="71" spans="1:9" x14ac:dyDescent="0.25">
      <c r="A71" s="3">
        <v>2004</v>
      </c>
      <c r="B71" s="3" t="s">
        <v>90</v>
      </c>
      <c r="C71" s="3" t="s">
        <v>134</v>
      </c>
      <c r="D71" s="3" t="s">
        <v>13</v>
      </c>
      <c r="E71" s="3" t="s">
        <v>133</v>
      </c>
      <c r="F71" s="58">
        <v>986</v>
      </c>
      <c r="G71" s="58">
        <v>11</v>
      </c>
      <c r="H71" s="3">
        <f t="shared" si="1"/>
        <v>270</v>
      </c>
      <c r="I71" s="3">
        <v>7.3330000000000002</v>
      </c>
    </row>
    <row r="72" spans="1:9" x14ac:dyDescent="0.25">
      <c r="A72" s="3">
        <v>2004</v>
      </c>
      <c r="B72" s="3" t="s">
        <v>90</v>
      </c>
      <c r="C72" s="3" t="s">
        <v>134</v>
      </c>
      <c r="D72" s="3" t="s">
        <v>13</v>
      </c>
      <c r="E72" s="3" t="s">
        <v>133</v>
      </c>
      <c r="F72" s="58">
        <v>1571</v>
      </c>
      <c r="G72" s="58">
        <v>9</v>
      </c>
      <c r="H72" s="3">
        <f t="shared" si="1"/>
        <v>270</v>
      </c>
      <c r="I72" s="3">
        <v>5.9009999999999998</v>
      </c>
    </row>
    <row r="73" spans="1:9" x14ac:dyDescent="0.25">
      <c r="A73" s="3">
        <v>2004</v>
      </c>
      <c r="B73" s="3" t="s">
        <v>90</v>
      </c>
      <c r="C73" s="3" t="s">
        <v>134</v>
      </c>
      <c r="D73" s="3" t="s">
        <v>13</v>
      </c>
      <c r="E73" s="3" t="s">
        <v>133</v>
      </c>
      <c r="F73" s="58">
        <v>1549</v>
      </c>
      <c r="G73" s="58">
        <v>12.8</v>
      </c>
      <c r="H73" s="3">
        <f t="shared" si="1"/>
        <v>270</v>
      </c>
      <c r="I73" s="3">
        <v>6.2840000000000007</v>
      </c>
    </row>
    <row r="74" spans="1:9" x14ac:dyDescent="0.25">
      <c r="A74" s="3">
        <v>2004</v>
      </c>
      <c r="B74" s="3" t="s">
        <v>90</v>
      </c>
      <c r="C74" s="3" t="s">
        <v>134</v>
      </c>
      <c r="D74" s="3" t="s">
        <v>13</v>
      </c>
      <c r="E74" s="3" t="s">
        <v>133</v>
      </c>
      <c r="F74" s="58">
        <v>728</v>
      </c>
      <c r="G74" s="58">
        <v>17.5</v>
      </c>
      <c r="H74" s="3">
        <f t="shared" si="1"/>
        <v>270</v>
      </c>
      <c r="I74" s="3">
        <v>6.1970000000000001</v>
      </c>
    </row>
    <row r="75" spans="1:9" x14ac:dyDescent="0.25">
      <c r="A75" s="3">
        <v>2004</v>
      </c>
      <c r="B75" s="3" t="s">
        <v>90</v>
      </c>
      <c r="C75" s="3" t="s">
        <v>134</v>
      </c>
      <c r="D75" s="3" t="s">
        <v>13</v>
      </c>
      <c r="E75" s="3" t="s">
        <v>133</v>
      </c>
      <c r="F75" s="58">
        <v>1551</v>
      </c>
      <c r="G75" s="58">
        <v>6.7</v>
      </c>
      <c r="H75" s="3">
        <f t="shared" si="1"/>
        <v>270</v>
      </c>
      <c r="I75" s="3">
        <v>6.4139999999999997</v>
      </c>
    </row>
    <row r="76" spans="1:9" x14ac:dyDescent="0.25">
      <c r="A76" s="3">
        <v>2004</v>
      </c>
      <c r="B76" s="3" t="s">
        <v>90</v>
      </c>
      <c r="C76" s="3" t="s">
        <v>134</v>
      </c>
      <c r="D76" s="3" t="s">
        <v>13</v>
      </c>
      <c r="E76" s="3" t="s">
        <v>133</v>
      </c>
      <c r="F76" s="58">
        <v>820</v>
      </c>
      <c r="G76" s="58">
        <v>20.200000000000003</v>
      </c>
      <c r="H76" s="3">
        <f t="shared" si="1"/>
        <v>270</v>
      </c>
      <c r="I76" s="3">
        <v>6.4779999999999998</v>
      </c>
    </row>
    <row r="77" spans="1:9" x14ac:dyDescent="0.25">
      <c r="A77" s="3">
        <v>2004</v>
      </c>
      <c r="B77" s="3" t="s">
        <v>90</v>
      </c>
      <c r="C77" s="3" t="s">
        <v>134</v>
      </c>
      <c r="D77" s="3" t="s">
        <v>13</v>
      </c>
      <c r="E77" s="3" t="s">
        <v>133</v>
      </c>
      <c r="F77" s="58">
        <v>467</v>
      </c>
      <c r="G77" s="58">
        <v>38.5</v>
      </c>
      <c r="H77" s="3">
        <f t="shared" si="1"/>
        <v>270</v>
      </c>
      <c r="I77" s="3">
        <v>7.952</v>
      </c>
    </row>
    <row r="78" spans="1:9" x14ac:dyDescent="0.25">
      <c r="A78" s="3">
        <v>2004</v>
      </c>
      <c r="B78" s="3" t="s">
        <v>90</v>
      </c>
      <c r="C78" s="3" t="s">
        <v>134</v>
      </c>
      <c r="D78" s="3" t="s">
        <v>13</v>
      </c>
      <c r="E78" s="3" t="s">
        <v>133</v>
      </c>
      <c r="F78" s="58">
        <v>960</v>
      </c>
      <c r="G78" s="58">
        <v>14.2</v>
      </c>
      <c r="H78" s="3">
        <f t="shared" si="1"/>
        <v>270</v>
      </c>
      <c r="I78" s="3">
        <v>6.7219999999999995</v>
      </c>
    </row>
    <row r="79" spans="1:9" x14ac:dyDescent="0.25">
      <c r="A79" s="3">
        <v>2004</v>
      </c>
      <c r="B79" s="3" t="s">
        <v>90</v>
      </c>
      <c r="C79" s="3" t="s">
        <v>134</v>
      </c>
      <c r="D79" s="3" t="s">
        <v>13</v>
      </c>
      <c r="E79" s="3" t="s">
        <v>133</v>
      </c>
      <c r="F79" s="58">
        <v>270</v>
      </c>
      <c r="G79" s="58">
        <v>24.8</v>
      </c>
      <c r="H79" s="3">
        <f t="shared" si="1"/>
        <v>270</v>
      </c>
      <c r="I79" s="3">
        <v>6.1289999999999996</v>
      </c>
    </row>
    <row r="80" spans="1:9" x14ac:dyDescent="0.25">
      <c r="A80" s="3">
        <v>2004</v>
      </c>
      <c r="B80" s="3" t="s">
        <v>90</v>
      </c>
      <c r="C80" s="3" t="s">
        <v>134</v>
      </c>
      <c r="D80" s="3" t="s">
        <v>13</v>
      </c>
      <c r="E80" s="3" t="s">
        <v>133</v>
      </c>
      <c r="F80" s="58">
        <v>700</v>
      </c>
      <c r="G80" s="58">
        <v>21.9</v>
      </c>
      <c r="H80" s="3">
        <f t="shared" si="1"/>
        <v>270</v>
      </c>
      <c r="I80" s="3">
        <v>6.76</v>
      </c>
    </row>
    <row r="81" spans="1:9" x14ac:dyDescent="0.25">
      <c r="A81" s="3">
        <v>2004</v>
      </c>
      <c r="B81" s="3" t="s">
        <v>90</v>
      </c>
      <c r="C81" s="3" t="s">
        <v>134</v>
      </c>
      <c r="D81" s="3" t="s">
        <v>13</v>
      </c>
      <c r="E81" s="3" t="s">
        <v>133</v>
      </c>
      <c r="F81" s="58">
        <v>959</v>
      </c>
      <c r="G81" s="58">
        <v>18.600000000000001</v>
      </c>
      <c r="H81" s="3">
        <f t="shared" si="1"/>
        <v>270</v>
      </c>
      <c r="I81" s="3">
        <v>7.0620000000000003</v>
      </c>
    </row>
    <row r="82" spans="1:9" x14ac:dyDescent="0.25">
      <c r="A82" s="3">
        <v>2004</v>
      </c>
      <c r="B82" s="3" t="s">
        <v>90</v>
      </c>
      <c r="C82" s="3" t="s">
        <v>134</v>
      </c>
      <c r="D82" s="3" t="s">
        <v>13</v>
      </c>
      <c r="E82" s="3" t="s">
        <v>133</v>
      </c>
      <c r="F82" s="58">
        <v>545</v>
      </c>
      <c r="G82" s="58">
        <v>18.899999999999999</v>
      </c>
      <c r="H82" s="3">
        <f t="shared" si="1"/>
        <v>270</v>
      </c>
      <c r="I82" s="3">
        <v>6.7080000000000002</v>
      </c>
    </row>
    <row r="83" spans="1:9" x14ac:dyDescent="0.25">
      <c r="A83" s="3">
        <v>2004</v>
      </c>
      <c r="B83" s="3" t="s">
        <v>90</v>
      </c>
      <c r="C83" s="3" t="s">
        <v>134</v>
      </c>
      <c r="D83" s="3" t="s">
        <v>13</v>
      </c>
      <c r="E83" s="3" t="s">
        <v>133</v>
      </c>
      <c r="F83" s="58">
        <v>1029</v>
      </c>
      <c r="G83" s="58">
        <v>31.7</v>
      </c>
      <c r="H83" s="3">
        <f t="shared" si="1"/>
        <v>270</v>
      </c>
      <c r="I83" s="3">
        <v>6.6930000000000005</v>
      </c>
    </row>
    <row r="84" spans="1:9" x14ac:dyDescent="0.25">
      <c r="A84" s="3">
        <v>2004</v>
      </c>
      <c r="B84" s="3" t="s">
        <v>90</v>
      </c>
      <c r="C84" s="3" t="s">
        <v>134</v>
      </c>
      <c r="D84" s="3" t="s">
        <v>13</v>
      </c>
      <c r="E84" s="3" t="s">
        <v>133</v>
      </c>
      <c r="F84" s="58">
        <v>769</v>
      </c>
      <c r="G84" s="58">
        <v>22.5</v>
      </c>
      <c r="H84" s="3">
        <f t="shared" si="1"/>
        <v>270</v>
      </c>
      <c r="I84" s="3">
        <v>6.9870000000000001</v>
      </c>
    </row>
    <row r="85" spans="1:9" x14ac:dyDescent="0.25">
      <c r="A85" s="3">
        <v>2004</v>
      </c>
      <c r="B85" s="3" t="s">
        <v>90</v>
      </c>
      <c r="C85" s="3" t="s">
        <v>134</v>
      </c>
      <c r="D85" s="3" t="s">
        <v>13</v>
      </c>
      <c r="E85" s="3" t="s">
        <v>133</v>
      </c>
      <c r="F85" s="58">
        <v>998</v>
      </c>
      <c r="G85" s="58">
        <v>12</v>
      </c>
      <c r="H85" s="3">
        <f t="shared" si="1"/>
        <v>270</v>
      </c>
      <c r="I85" s="3">
        <v>6.2919999999999998</v>
      </c>
    </row>
    <row r="86" spans="1:9" x14ac:dyDescent="0.25">
      <c r="A86" s="3">
        <v>2004</v>
      </c>
      <c r="B86" s="3" t="s">
        <v>90</v>
      </c>
      <c r="C86" s="3" t="s">
        <v>134</v>
      </c>
      <c r="D86" s="3" t="s">
        <v>13</v>
      </c>
      <c r="E86" s="3" t="s">
        <v>133</v>
      </c>
      <c r="F86" s="58">
        <v>936</v>
      </c>
      <c r="G86" s="58">
        <v>14.399999999999999</v>
      </c>
      <c r="H86" s="3">
        <f t="shared" si="1"/>
        <v>270</v>
      </c>
      <c r="I86" s="3">
        <v>6.5069999999999997</v>
      </c>
    </row>
    <row r="87" spans="1:9" x14ac:dyDescent="0.25">
      <c r="A87" s="3">
        <v>2004</v>
      </c>
      <c r="B87" s="3" t="s">
        <v>90</v>
      </c>
      <c r="C87" s="3" t="s">
        <v>134</v>
      </c>
      <c r="D87" s="3" t="s">
        <v>13</v>
      </c>
      <c r="E87" s="3" t="s">
        <v>133</v>
      </c>
      <c r="F87" s="58">
        <v>443</v>
      </c>
      <c r="G87" s="58">
        <v>14.000000000000002</v>
      </c>
      <c r="H87" s="3">
        <f t="shared" si="1"/>
        <v>270</v>
      </c>
      <c r="I87" s="3">
        <v>6.2569999999999997</v>
      </c>
    </row>
    <row r="88" spans="1:9" x14ac:dyDescent="0.25">
      <c r="A88" s="3">
        <v>2004</v>
      </c>
      <c r="B88" s="3" t="s">
        <v>90</v>
      </c>
      <c r="C88" s="3" t="s">
        <v>134</v>
      </c>
      <c r="D88" s="3" t="s">
        <v>13</v>
      </c>
      <c r="E88" s="3" t="s">
        <v>133</v>
      </c>
      <c r="F88" s="58">
        <v>1001</v>
      </c>
      <c r="G88" s="58">
        <v>18.8</v>
      </c>
      <c r="H88" s="3">
        <f t="shared" si="1"/>
        <v>270</v>
      </c>
      <c r="I88" s="3">
        <v>6.8659999999999997</v>
      </c>
    </row>
    <row r="89" spans="1:9" x14ac:dyDescent="0.25">
      <c r="A89" s="3">
        <v>2004</v>
      </c>
      <c r="B89" s="3" t="s">
        <v>90</v>
      </c>
      <c r="C89" s="3" t="s">
        <v>134</v>
      </c>
      <c r="D89" s="3" t="s">
        <v>13</v>
      </c>
      <c r="E89" s="3" t="s">
        <v>133</v>
      </c>
      <c r="F89" s="58">
        <v>837</v>
      </c>
      <c r="G89" s="58">
        <v>19.7</v>
      </c>
      <c r="H89" s="3">
        <f t="shared" si="1"/>
        <v>270</v>
      </c>
      <c r="I89" s="3">
        <v>6.2039999999999997</v>
      </c>
    </row>
    <row r="90" spans="1:9" x14ac:dyDescent="0.25">
      <c r="A90" s="3">
        <v>2004</v>
      </c>
      <c r="B90" s="3" t="s">
        <v>90</v>
      </c>
      <c r="C90" s="3" t="s">
        <v>134</v>
      </c>
      <c r="D90" s="3" t="s">
        <v>13</v>
      </c>
      <c r="E90" s="3" t="s">
        <v>133</v>
      </c>
      <c r="F90" s="58">
        <v>389</v>
      </c>
      <c r="G90" s="58">
        <v>35.299999999999997</v>
      </c>
      <c r="H90" s="3">
        <f t="shared" si="1"/>
        <v>270</v>
      </c>
      <c r="I90" s="3">
        <v>7.4010000000000007</v>
      </c>
    </row>
    <row r="91" spans="1:9" x14ac:dyDescent="0.25">
      <c r="A91" s="3">
        <v>2004</v>
      </c>
      <c r="B91" s="3" t="s">
        <v>90</v>
      </c>
      <c r="C91" s="3" t="s">
        <v>134</v>
      </c>
      <c r="D91" s="3" t="s">
        <v>13</v>
      </c>
      <c r="E91" s="3" t="s">
        <v>133</v>
      </c>
      <c r="F91" s="58">
        <v>701</v>
      </c>
      <c r="G91" s="58">
        <v>18.8</v>
      </c>
      <c r="H91" s="3">
        <f t="shared" si="1"/>
        <v>270</v>
      </c>
      <c r="I91" s="3">
        <v>6.4939999999999998</v>
      </c>
    </row>
    <row r="92" spans="1:9" x14ac:dyDescent="0.25">
      <c r="A92" s="3">
        <v>2004</v>
      </c>
      <c r="B92" s="3" t="s">
        <v>90</v>
      </c>
      <c r="C92" s="3" t="s">
        <v>134</v>
      </c>
      <c r="D92" s="3" t="s">
        <v>13</v>
      </c>
      <c r="E92" s="3" t="s">
        <v>133</v>
      </c>
      <c r="F92" s="58">
        <v>763</v>
      </c>
      <c r="G92" s="58">
        <v>18.899999999999999</v>
      </c>
      <c r="H92" s="3">
        <f t="shared" si="1"/>
        <v>270</v>
      </c>
      <c r="I92" s="3">
        <v>6.0979999999999999</v>
      </c>
    </row>
    <row r="93" spans="1:9" x14ac:dyDescent="0.25">
      <c r="A93" s="3">
        <v>2004</v>
      </c>
      <c r="B93" s="3" t="s">
        <v>90</v>
      </c>
      <c r="C93" s="3" t="s">
        <v>134</v>
      </c>
      <c r="D93" s="3" t="s">
        <v>13</v>
      </c>
      <c r="E93" s="3" t="s">
        <v>133</v>
      </c>
      <c r="F93" s="58">
        <v>423</v>
      </c>
      <c r="G93" s="58">
        <v>20.200000000000003</v>
      </c>
      <c r="H93" s="3">
        <f t="shared" si="1"/>
        <v>270</v>
      </c>
      <c r="I93" s="3">
        <v>6.056</v>
      </c>
    </row>
    <row r="94" spans="1:9" x14ac:dyDescent="0.25">
      <c r="A94" s="3">
        <v>2004</v>
      </c>
      <c r="B94" s="3" t="s">
        <v>90</v>
      </c>
      <c r="C94" s="3" t="s">
        <v>134</v>
      </c>
      <c r="D94" s="3" t="s">
        <v>13</v>
      </c>
      <c r="E94" s="3" t="s">
        <v>133</v>
      </c>
      <c r="F94" s="58">
        <v>660</v>
      </c>
      <c r="G94" s="58">
        <v>21.2</v>
      </c>
      <c r="H94" s="3">
        <f t="shared" si="1"/>
        <v>270</v>
      </c>
      <c r="I94" s="3">
        <v>6.4939999999999998</v>
      </c>
    </row>
    <row r="95" spans="1:9" x14ac:dyDescent="0.25">
      <c r="A95" s="3">
        <v>2004</v>
      </c>
      <c r="B95" s="3" t="s">
        <v>90</v>
      </c>
      <c r="C95" s="3" t="s">
        <v>134</v>
      </c>
      <c r="D95" s="3" t="s">
        <v>13</v>
      </c>
      <c r="E95" s="3" t="s">
        <v>133</v>
      </c>
      <c r="F95" s="58">
        <v>315</v>
      </c>
      <c r="G95" s="58">
        <v>20.100000000000001</v>
      </c>
      <c r="H95" s="3">
        <f t="shared" ref="H95:H103" si="2">9*30</f>
        <v>270</v>
      </c>
      <c r="I95" s="3">
        <v>7.0469999999999997</v>
      </c>
    </row>
    <row r="96" spans="1:9" x14ac:dyDescent="0.25">
      <c r="A96" s="3">
        <v>2004</v>
      </c>
      <c r="B96" s="3" t="s">
        <v>90</v>
      </c>
      <c r="C96" s="3" t="s">
        <v>134</v>
      </c>
      <c r="D96" s="3" t="s">
        <v>13</v>
      </c>
      <c r="E96" s="3" t="s">
        <v>133</v>
      </c>
      <c r="F96" s="58">
        <v>603</v>
      </c>
      <c r="G96" s="58">
        <v>15.1</v>
      </c>
      <c r="H96" s="3">
        <f t="shared" si="2"/>
        <v>270</v>
      </c>
      <c r="I96" s="3">
        <v>6.4620000000000006</v>
      </c>
    </row>
    <row r="97" spans="1:9" x14ac:dyDescent="0.25">
      <c r="A97" s="3">
        <v>2004</v>
      </c>
      <c r="B97" s="3" t="s">
        <v>90</v>
      </c>
      <c r="C97" s="3" t="s">
        <v>134</v>
      </c>
      <c r="D97" s="3" t="s">
        <v>13</v>
      </c>
      <c r="E97" s="3" t="s">
        <v>133</v>
      </c>
      <c r="F97" s="58">
        <v>719</v>
      </c>
      <c r="G97" s="58">
        <v>23.7</v>
      </c>
      <c r="H97" s="3">
        <f t="shared" si="2"/>
        <v>270</v>
      </c>
      <c r="I97" s="3">
        <v>6.2799999999999994</v>
      </c>
    </row>
    <row r="98" spans="1:9" x14ac:dyDescent="0.25">
      <c r="A98" s="3">
        <v>2004</v>
      </c>
      <c r="B98" s="3" t="s">
        <v>90</v>
      </c>
      <c r="C98" s="3" t="s">
        <v>134</v>
      </c>
      <c r="D98" s="3" t="s">
        <v>13</v>
      </c>
      <c r="E98" s="3" t="s">
        <v>133</v>
      </c>
      <c r="F98" s="58">
        <v>554</v>
      </c>
      <c r="G98" s="58">
        <v>14.7</v>
      </c>
      <c r="H98" s="3">
        <f t="shared" si="2"/>
        <v>270</v>
      </c>
      <c r="I98" s="3">
        <v>6.6189999999999998</v>
      </c>
    </row>
    <row r="99" spans="1:9" x14ac:dyDescent="0.25">
      <c r="A99" s="3">
        <v>2004</v>
      </c>
      <c r="B99" s="3" t="s">
        <v>90</v>
      </c>
      <c r="C99" s="3" t="s">
        <v>134</v>
      </c>
      <c r="D99" s="3" t="s">
        <v>13</v>
      </c>
      <c r="E99" s="3" t="s">
        <v>133</v>
      </c>
      <c r="F99" s="58">
        <v>674</v>
      </c>
      <c r="G99" s="58">
        <v>13.700000000000001</v>
      </c>
      <c r="H99" s="3">
        <f t="shared" si="2"/>
        <v>270</v>
      </c>
      <c r="I99" s="3">
        <v>6.5359999999999996</v>
      </c>
    </row>
    <row r="100" spans="1:9" x14ac:dyDescent="0.25">
      <c r="A100" s="3">
        <v>2004</v>
      </c>
      <c r="B100" s="3" t="s">
        <v>90</v>
      </c>
      <c r="C100" s="3" t="s">
        <v>134</v>
      </c>
      <c r="D100" s="3" t="s">
        <v>13</v>
      </c>
      <c r="E100" s="3" t="s">
        <v>133</v>
      </c>
      <c r="F100" s="58">
        <v>1010</v>
      </c>
      <c r="G100" s="58">
        <v>13</v>
      </c>
      <c r="H100" s="3">
        <f t="shared" si="2"/>
        <v>270</v>
      </c>
      <c r="I100" s="3">
        <v>6.1770000000000005</v>
      </c>
    </row>
    <row r="101" spans="1:9" x14ac:dyDescent="0.25">
      <c r="A101" s="3">
        <v>2004</v>
      </c>
      <c r="B101" s="3" t="s">
        <v>90</v>
      </c>
      <c r="C101" s="3" t="s">
        <v>134</v>
      </c>
      <c r="D101" s="3" t="s">
        <v>13</v>
      </c>
      <c r="E101" s="3" t="s">
        <v>133</v>
      </c>
      <c r="F101" s="58">
        <v>907</v>
      </c>
      <c r="G101" s="58">
        <v>15.8</v>
      </c>
      <c r="H101" s="3">
        <f t="shared" si="2"/>
        <v>270</v>
      </c>
      <c r="I101" s="3">
        <v>6.5110000000000001</v>
      </c>
    </row>
    <row r="102" spans="1:9" x14ac:dyDescent="0.25">
      <c r="A102" s="3">
        <v>2004</v>
      </c>
      <c r="B102" s="3" t="s">
        <v>90</v>
      </c>
      <c r="C102" s="3" t="s">
        <v>134</v>
      </c>
      <c r="D102" s="3" t="s">
        <v>13</v>
      </c>
      <c r="E102" s="3" t="s">
        <v>133</v>
      </c>
      <c r="F102" s="58">
        <v>838</v>
      </c>
      <c r="G102" s="58">
        <v>21.7</v>
      </c>
      <c r="H102" s="3">
        <f t="shared" si="2"/>
        <v>270</v>
      </c>
      <c r="I102" s="3">
        <v>6.032</v>
      </c>
    </row>
    <row r="103" spans="1:9" x14ac:dyDescent="0.25">
      <c r="A103" s="3">
        <v>2004</v>
      </c>
      <c r="B103" s="3" t="s">
        <v>90</v>
      </c>
      <c r="C103" s="3" t="s">
        <v>134</v>
      </c>
      <c r="D103" s="3" t="s">
        <v>13</v>
      </c>
      <c r="E103" s="3" t="s">
        <v>133</v>
      </c>
      <c r="F103" s="58">
        <v>1009</v>
      </c>
      <c r="G103" s="58">
        <v>13.200000000000001</v>
      </c>
      <c r="H103" s="3">
        <f t="shared" si="2"/>
        <v>270</v>
      </c>
      <c r="I103" s="3">
        <v>6.4269999999999996</v>
      </c>
    </row>
    <row r="104" spans="1:9" x14ac:dyDescent="0.25">
      <c r="A104" s="3">
        <v>1999</v>
      </c>
      <c r="B104" s="3" t="s">
        <v>135</v>
      </c>
      <c r="C104" s="3" t="s">
        <v>137</v>
      </c>
      <c r="D104" s="3" t="s">
        <v>13</v>
      </c>
      <c r="E104" s="3" t="s">
        <v>136</v>
      </c>
      <c r="F104" s="3">
        <v>119</v>
      </c>
      <c r="G104" s="3">
        <v>0.27063339731285901</v>
      </c>
      <c r="H104" s="3">
        <f>365*3</f>
        <v>1095</v>
      </c>
      <c r="I104" s="3">
        <v>12.766399745711899</v>
      </c>
    </row>
    <row r="105" spans="1:9" x14ac:dyDescent="0.25">
      <c r="A105" s="3">
        <v>1999</v>
      </c>
      <c r="B105" s="3" t="s">
        <v>135</v>
      </c>
      <c r="C105" s="3" t="s">
        <v>137</v>
      </c>
      <c r="D105" s="3" t="s">
        <v>13</v>
      </c>
      <c r="E105" s="3" t="s">
        <v>136</v>
      </c>
      <c r="F105" s="3">
        <v>119</v>
      </c>
      <c r="G105" s="3">
        <v>0.17274472168905899</v>
      </c>
      <c r="H105" s="3">
        <f t="shared" ref="H105:H115" si="3">365*3</f>
        <v>1095</v>
      </c>
      <c r="I105" s="3">
        <v>13.101957284496899</v>
      </c>
    </row>
    <row r="106" spans="1:9" x14ac:dyDescent="0.25">
      <c r="A106" s="3">
        <v>1999</v>
      </c>
      <c r="B106" s="3" t="s">
        <v>135</v>
      </c>
      <c r="C106" s="3" t="s">
        <v>137</v>
      </c>
      <c r="D106" s="3" t="s">
        <v>13</v>
      </c>
      <c r="E106" s="3" t="s">
        <v>136</v>
      </c>
      <c r="F106" s="3">
        <v>123</v>
      </c>
      <c r="G106" s="3">
        <v>4.0307101727447198E-2</v>
      </c>
      <c r="H106" s="3">
        <f t="shared" si="3"/>
        <v>1095</v>
      </c>
      <c r="I106" s="3">
        <v>13.651263493771101</v>
      </c>
    </row>
    <row r="107" spans="1:9" x14ac:dyDescent="0.25">
      <c r="A107" s="3">
        <v>1999</v>
      </c>
      <c r="B107" s="3" t="s">
        <v>135</v>
      </c>
      <c r="C107" s="3" t="s">
        <v>137</v>
      </c>
      <c r="D107" s="3" t="s">
        <v>13</v>
      </c>
      <c r="E107" s="3" t="s">
        <v>136</v>
      </c>
      <c r="F107" s="3">
        <v>123</v>
      </c>
      <c r="G107" s="3">
        <v>2.3032629558541001E-2</v>
      </c>
      <c r="H107" s="3">
        <f t="shared" si="3"/>
        <v>1095</v>
      </c>
      <c r="I107" s="3">
        <v>13.9262906952577</v>
      </c>
    </row>
    <row r="108" spans="1:9" x14ac:dyDescent="0.25">
      <c r="A108" s="3">
        <v>1999</v>
      </c>
      <c r="B108" s="3" t="s">
        <v>135</v>
      </c>
      <c r="C108" s="3" t="s">
        <v>137</v>
      </c>
      <c r="D108" s="3" t="s">
        <v>13</v>
      </c>
      <c r="E108" s="3" t="s">
        <v>136</v>
      </c>
      <c r="F108" s="3">
        <v>107</v>
      </c>
      <c r="G108" s="3">
        <v>5.18234165067177E-2</v>
      </c>
      <c r="H108" s="3">
        <f t="shared" si="3"/>
        <v>1095</v>
      </c>
      <c r="I108" s="3">
        <v>14.0258738095529</v>
      </c>
    </row>
    <row r="109" spans="1:9" x14ac:dyDescent="0.25">
      <c r="A109" s="3">
        <v>1999</v>
      </c>
      <c r="B109" s="3" t="s">
        <v>135</v>
      </c>
      <c r="C109" s="3" t="s">
        <v>137</v>
      </c>
      <c r="D109" s="3" t="s">
        <v>13</v>
      </c>
      <c r="E109" s="3" t="s">
        <v>136</v>
      </c>
      <c r="F109" s="3">
        <v>107</v>
      </c>
      <c r="G109" s="3">
        <v>7.4856046065258697E-2</v>
      </c>
      <c r="H109" s="3">
        <f t="shared" si="3"/>
        <v>1095</v>
      </c>
      <c r="I109" s="3">
        <v>14.324139027103602</v>
      </c>
    </row>
    <row r="110" spans="1:9" x14ac:dyDescent="0.25">
      <c r="A110" s="3">
        <v>1999</v>
      </c>
      <c r="B110" s="3" t="s">
        <v>135</v>
      </c>
      <c r="C110" s="3" t="s">
        <v>137</v>
      </c>
      <c r="D110" s="3" t="s">
        <v>13</v>
      </c>
      <c r="E110" s="3" t="s">
        <v>136</v>
      </c>
      <c r="F110" s="3">
        <v>107</v>
      </c>
      <c r="G110" s="3">
        <v>0.39155470249520102</v>
      </c>
      <c r="H110" s="3">
        <f t="shared" si="3"/>
        <v>1095</v>
      </c>
      <c r="I110" s="3">
        <v>15.702355832120901</v>
      </c>
    </row>
    <row r="111" spans="1:9" x14ac:dyDescent="0.25">
      <c r="A111" s="3">
        <v>1999</v>
      </c>
      <c r="B111" s="3" t="s">
        <v>135</v>
      </c>
      <c r="C111" s="3" t="s">
        <v>137</v>
      </c>
      <c r="D111" s="3" t="s">
        <v>13</v>
      </c>
      <c r="E111" s="3" t="s">
        <v>136</v>
      </c>
      <c r="F111" s="3">
        <v>123</v>
      </c>
      <c r="G111" s="3">
        <v>1.0134357005758099</v>
      </c>
      <c r="H111" s="3">
        <f t="shared" si="3"/>
        <v>1095</v>
      </c>
      <c r="I111" s="3">
        <v>15.645962565864201</v>
      </c>
    </row>
    <row r="112" spans="1:9" x14ac:dyDescent="0.25">
      <c r="A112" s="3">
        <v>1999</v>
      </c>
      <c r="B112" s="3" t="s">
        <v>135</v>
      </c>
      <c r="C112" s="3" t="s">
        <v>137</v>
      </c>
      <c r="D112" s="3" t="s">
        <v>13</v>
      </c>
      <c r="E112" s="3" t="s">
        <v>136</v>
      </c>
      <c r="F112" s="3">
        <v>119</v>
      </c>
      <c r="G112" s="3">
        <v>2.0499040307101701</v>
      </c>
      <c r="H112" s="3">
        <f t="shared" si="3"/>
        <v>1095</v>
      </c>
      <c r="I112" s="3">
        <v>16.2194897123366</v>
      </c>
    </row>
    <row r="113" spans="1:9" x14ac:dyDescent="0.25">
      <c r="A113" s="3">
        <v>1999</v>
      </c>
      <c r="B113" s="3" t="s">
        <v>135</v>
      </c>
      <c r="C113" s="3" t="s">
        <v>137</v>
      </c>
      <c r="D113" s="3" t="s">
        <v>13</v>
      </c>
      <c r="E113" s="3" t="s">
        <v>136</v>
      </c>
      <c r="F113" s="3">
        <v>119</v>
      </c>
      <c r="G113" s="3">
        <v>0.95585412667946201</v>
      </c>
      <c r="H113" s="3">
        <f t="shared" si="3"/>
        <v>1095</v>
      </c>
      <c r="I113" s="3">
        <v>17.1283249996943</v>
      </c>
    </row>
    <row r="114" spans="1:9" x14ac:dyDescent="0.25">
      <c r="A114" s="3">
        <v>1999</v>
      </c>
      <c r="B114" s="3" t="s">
        <v>135</v>
      </c>
      <c r="C114" s="3" t="s">
        <v>137</v>
      </c>
      <c r="D114" s="3" t="s">
        <v>13</v>
      </c>
      <c r="E114" s="3" t="s">
        <v>136</v>
      </c>
      <c r="F114" s="3">
        <v>123</v>
      </c>
      <c r="G114" s="3">
        <v>1.0019193857965401</v>
      </c>
      <c r="H114" s="3">
        <f t="shared" si="3"/>
        <v>1095</v>
      </c>
      <c r="I114" s="3">
        <v>17.365619766005999</v>
      </c>
    </row>
    <row r="115" spans="1:9" x14ac:dyDescent="0.25">
      <c r="A115" s="3">
        <v>1999</v>
      </c>
      <c r="B115" s="3" t="s">
        <v>135</v>
      </c>
      <c r="C115" s="3" t="s">
        <v>137</v>
      </c>
      <c r="D115" s="3" t="s">
        <v>13</v>
      </c>
      <c r="E115" s="3" t="s">
        <v>136</v>
      </c>
      <c r="F115" s="3">
        <v>107</v>
      </c>
      <c r="G115" s="3">
        <v>0.247600767754318</v>
      </c>
      <c r="H115" s="3">
        <f t="shared" si="3"/>
        <v>1095</v>
      </c>
      <c r="I115" s="3">
        <v>17.291064464466899</v>
      </c>
    </row>
    <row r="116" spans="1:9" x14ac:dyDescent="0.25">
      <c r="A116" s="3">
        <v>2004</v>
      </c>
      <c r="B116" s="3" t="s">
        <v>139</v>
      </c>
      <c r="C116" s="3" t="s">
        <v>138</v>
      </c>
      <c r="D116" s="3" t="s">
        <v>13</v>
      </c>
      <c r="E116" s="3" t="s">
        <v>136</v>
      </c>
      <c r="F116" s="3">
        <v>2442</v>
      </c>
      <c r="G116" s="3">
        <v>99.1</v>
      </c>
      <c r="H116" s="3">
        <v>17.919700791135</v>
      </c>
      <c r="I116" s="3">
        <v>15.2</v>
      </c>
    </row>
    <row r="117" spans="1:9" x14ac:dyDescent="0.25">
      <c r="A117" s="3">
        <v>2004</v>
      </c>
      <c r="B117" s="3" t="s">
        <v>139</v>
      </c>
      <c r="C117" s="3" t="s">
        <v>138</v>
      </c>
      <c r="D117" s="3" t="s">
        <v>13</v>
      </c>
      <c r="E117" s="3" t="s">
        <v>136</v>
      </c>
      <c r="F117" s="3">
        <v>2489</v>
      </c>
      <c r="G117" s="3">
        <v>99.6</v>
      </c>
      <c r="H117" s="3">
        <v>17.919700791135</v>
      </c>
      <c r="I117" s="3">
        <v>15.8</v>
      </c>
    </row>
    <row r="118" spans="1:9" x14ac:dyDescent="0.25">
      <c r="A118" s="3">
        <v>2004</v>
      </c>
      <c r="B118" s="3" t="s">
        <v>139</v>
      </c>
      <c r="C118" s="3" t="s">
        <v>138</v>
      </c>
      <c r="D118" s="3" t="s">
        <v>13</v>
      </c>
      <c r="E118" s="3" t="s">
        <v>136</v>
      </c>
      <c r="F118" s="3">
        <v>2488</v>
      </c>
      <c r="G118" s="3">
        <v>99.7</v>
      </c>
      <c r="H118" s="3">
        <v>17.919700791135</v>
      </c>
      <c r="I118" s="3">
        <v>15.5</v>
      </c>
    </row>
    <row r="119" spans="1:9" x14ac:dyDescent="0.25">
      <c r="A119" s="3">
        <v>2004</v>
      </c>
      <c r="B119" s="3" t="s">
        <v>139</v>
      </c>
      <c r="C119" s="3" t="s">
        <v>138</v>
      </c>
      <c r="D119" s="3" t="s">
        <v>13</v>
      </c>
      <c r="E119" s="3" t="s">
        <v>136</v>
      </c>
      <c r="F119" s="3">
        <v>2494</v>
      </c>
      <c r="G119" s="3">
        <v>99.8</v>
      </c>
      <c r="H119" s="3">
        <v>17.919700791135</v>
      </c>
      <c r="I119" s="3">
        <v>15.8</v>
      </c>
    </row>
    <row r="120" spans="1:9" x14ac:dyDescent="0.25">
      <c r="A120" s="3">
        <v>2004</v>
      </c>
      <c r="B120" s="3" t="s">
        <v>139</v>
      </c>
      <c r="C120" s="3" t="s">
        <v>138</v>
      </c>
      <c r="D120" s="3" t="s">
        <v>13</v>
      </c>
      <c r="E120" s="3" t="s">
        <v>136</v>
      </c>
      <c r="F120" s="3">
        <v>502</v>
      </c>
      <c r="G120" s="3">
        <v>99.4</v>
      </c>
      <c r="H120" s="3">
        <v>37.753195800728008</v>
      </c>
      <c r="I120" s="3">
        <v>9.1999999999999993</v>
      </c>
    </row>
    <row r="121" spans="1:9" x14ac:dyDescent="0.25">
      <c r="A121" s="3">
        <v>2004</v>
      </c>
      <c r="B121" s="3" t="s">
        <v>139</v>
      </c>
      <c r="C121" s="3" t="s">
        <v>138</v>
      </c>
      <c r="D121" s="3" t="s">
        <v>13</v>
      </c>
      <c r="E121" s="3" t="s">
        <v>136</v>
      </c>
      <c r="F121" s="3">
        <v>490</v>
      </c>
      <c r="G121" s="3">
        <v>98</v>
      </c>
      <c r="H121" s="3">
        <v>37.753195800728008</v>
      </c>
      <c r="I121" s="3">
        <v>9.4</v>
      </c>
    </row>
    <row r="122" spans="1:9" x14ac:dyDescent="0.25">
      <c r="A122" s="3">
        <v>2004</v>
      </c>
      <c r="B122" s="3" t="s">
        <v>139</v>
      </c>
      <c r="C122" s="3" t="s">
        <v>138</v>
      </c>
      <c r="D122" s="3" t="s">
        <v>13</v>
      </c>
      <c r="E122" s="3" t="s">
        <v>136</v>
      </c>
      <c r="F122" s="3">
        <v>499</v>
      </c>
      <c r="G122" s="3">
        <v>100</v>
      </c>
      <c r="H122" s="3">
        <v>37.753195800728008</v>
      </c>
      <c r="I122" s="3">
        <v>9.1</v>
      </c>
    </row>
    <row r="123" spans="1:9" x14ac:dyDescent="0.25">
      <c r="A123" s="3">
        <v>2004</v>
      </c>
      <c r="B123" s="3" t="s">
        <v>139</v>
      </c>
      <c r="C123" s="3" t="s">
        <v>138</v>
      </c>
      <c r="D123" s="3" t="s">
        <v>13</v>
      </c>
      <c r="E123" s="3" t="s">
        <v>136</v>
      </c>
      <c r="F123" s="3">
        <v>504</v>
      </c>
      <c r="G123" s="3">
        <v>99.8</v>
      </c>
      <c r="H123" s="3">
        <v>37.753195800728008</v>
      </c>
      <c r="I123" s="3">
        <v>9</v>
      </c>
    </row>
    <row r="124" spans="1:9" x14ac:dyDescent="0.25">
      <c r="A124" s="3">
        <v>2004</v>
      </c>
      <c r="B124" s="3" t="s">
        <v>139</v>
      </c>
      <c r="C124" s="3" t="s">
        <v>138</v>
      </c>
      <c r="D124" s="3" t="s">
        <v>13</v>
      </c>
      <c r="E124" s="3" t="s">
        <v>136</v>
      </c>
      <c r="F124" s="3">
        <v>2466</v>
      </c>
      <c r="G124" s="3">
        <v>99.2</v>
      </c>
      <c r="H124" s="3">
        <v>43.242428161848011</v>
      </c>
      <c r="I124" s="3">
        <v>8.5</v>
      </c>
    </row>
    <row r="125" spans="1:9" x14ac:dyDescent="0.25">
      <c r="A125" s="3">
        <v>2004</v>
      </c>
      <c r="B125" s="3" t="s">
        <v>139</v>
      </c>
      <c r="C125" s="3" t="s">
        <v>138</v>
      </c>
      <c r="D125" s="3" t="s">
        <v>13</v>
      </c>
      <c r="E125" s="3" t="s">
        <v>136</v>
      </c>
      <c r="F125" s="3">
        <v>2447</v>
      </c>
      <c r="G125" s="3">
        <v>97.9</v>
      </c>
      <c r="H125" s="3">
        <v>43.242428161848011</v>
      </c>
      <c r="I125" s="3">
        <v>8.6</v>
      </c>
    </row>
    <row r="126" spans="1:9" x14ac:dyDescent="0.25">
      <c r="A126" s="3">
        <v>2004</v>
      </c>
      <c r="B126" s="3" t="s">
        <v>139</v>
      </c>
      <c r="C126" s="3" t="s">
        <v>138</v>
      </c>
      <c r="D126" s="3" t="s">
        <v>13</v>
      </c>
      <c r="E126" s="3" t="s">
        <v>136</v>
      </c>
      <c r="F126" s="3">
        <v>2494</v>
      </c>
      <c r="G126" s="3">
        <v>99.9</v>
      </c>
      <c r="H126" s="3">
        <v>43.242428161848011</v>
      </c>
      <c r="I126" s="3">
        <v>8.6</v>
      </c>
    </row>
    <row r="127" spans="1:9" x14ac:dyDescent="0.25">
      <c r="A127" s="3">
        <v>2004</v>
      </c>
      <c r="B127" s="3" t="s">
        <v>139</v>
      </c>
      <c r="C127" s="3" t="s">
        <v>138</v>
      </c>
      <c r="D127" s="3" t="s">
        <v>13</v>
      </c>
      <c r="E127" s="3" t="s">
        <v>136</v>
      </c>
      <c r="F127" s="3">
        <v>2448</v>
      </c>
      <c r="G127" s="3">
        <v>99.1</v>
      </c>
      <c r="H127" s="3">
        <v>43.242428161848011</v>
      </c>
      <c r="I127" s="3">
        <v>8.4</v>
      </c>
    </row>
    <row r="128" spans="1:9" x14ac:dyDescent="0.25">
      <c r="A128" s="3">
        <v>2004</v>
      </c>
      <c r="B128" s="3" t="s">
        <v>139</v>
      </c>
      <c r="C128" s="3" t="s">
        <v>138</v>
      </c>
      <c r="D128" s="3" t="s">
        <v>13</v>
      </c>
      <c r="E128" s="3" t="s">
        <v>136</v>
      </c>
      <c r="F128" s="3">
        <v>1603</v>
      </c>
      <c r="G128" s="3">
        <v>93.8</v>
      </c>
      <c r="H128" s="3">
        <v>65.742589838107989</v>
      </c>
      <c r="I128" s="3">
        <v>7</v>
      </c>
    </row>
    <row r="129" spans="1:9" x14ac:dyDescent="0.25">
      <c r="A129" s="3">
        <v>2004</v>
      </c>
      <c r="B129" s="3" t="s">
        <v>139</v>
      </c>
      <c r="C129" s="3" t="s">
        <v>138</v>
      </c>
      <c r="D129" s="3" t="s">
        <v>13</v>
      </c>
      <c r="E129" s="3" t="s">
        <v>136</v>
      </c>
      <c r="F129" s="3">
        <v>2141</v>
      </c>
      <c r="G129" s="3">
        <v>97.1</v>
      </c>
      <c r="H129" s="3">
        <v>65.742589838107989</v>
      </c>
      <c r="I129" s="3">
        <v>7.1</v>
      </c>
    </row>
    <row r="130" spans="1:9" x14ac:dyDescent="0.25">
      <c r="A130" s="3">
        <v>2004</v>
      </c>
      <c r="B130" s="3" t="s">
        <v>139</v>
      </c>
      <c r="C130" s="3" t="s">
        <v>138</v>
      </c>
      <c r="D130" s="3" t="s">
        <v>13</v>
      </c>
      <c r="E130" s="3" t="s">
        <v>136</v>
      </c>
      <c r="F130" s="3">
        <v>2260</v>
      </c>
      <c r="G130" s="3">
        <v>99.9</v>
      </c>
      <c r="H130" s="3">
        <v>65.742589838107989</v>
      </c>
      <c r="I130" s="3">
        <v>7.1</v>
      </c>
    </row>
    <row r="131" spans="1:9" x14ac:dyDescent="0.25">
      <c r="A131" s="3">
        <v>2004</v>
      </c>
      <c r="B131" s="3" t="s">
        <v>139</v>
      </c>
      <c r="C131" s="3" t="s">
        <v>138</v>
      </c>
      <c r="D131" s="3" t="s">
        <v>13</v>
      </c>
      <c r="E131" s="3" t="s">
        <v>136</v>
      </c>
      <c r="F131" s="3">
        <v>2178</v>
      </c>
      <c r="G131" s="3">
        <v>99.7</v>
      </c>
      <c r="H131" s="3">
        <v>65.742589838107989</v>
      </c>
      <c r="I131" s="3">
        <v>7.1</v>
      </c>
    </row>
    <row r="132" spans="1:9" x14ac:dyDescent="0.25">
      <c r="A132" s="3">
        <v>2004</v>
      </c>
      <c r="B132" s="3" t="s">
        <v>139</v>
      </c>
      <c r="C132" s="3" t="s">
        <v>138</v>
      </c>
      <c r="D132" s="3" t="s">
        <v>13</v>
      </c>
      <c r="E132" s="3" t="s">
        <v>136</v>
      </c>
      <c r="F132" s="3">
        <v>2469</v>
      </c>
      <c r="G132" s="3">
        <v>98.9</v>
      </c>
      <c r="H132" s="3">
        <v>20.5</v>
      </c>
      <c r="I132" s="3">
        <v>15.6</v>
      </c>
    </row>
    <row r="133" spans="1:9" x14ac:dyDescent="0.25">
      <c r="A133" s="3">
        <v>2004</v>
      </c>
      <c r="B133" s="3" t="s">
        <v>139</v>
      </c>
      <c r="C133" s="3" t="s">
        <v>138</v>
      </c>
      <c r="D133" s="3" t="s">
        <v>13</v>
      </c>
      <c r="E133" s="3" t="s">
        <v>136</v>
      </c>
      <c r="F133" s="3">
        <v>2479</v>
      </c>
      <c r="G133" s="3">
        <v>99.2</v>
      </c>
      <c r="H133" s="3">
        <v>20.5</v>
      </c>
      <c r="I133" s="3">
        <v>16.2</v>
      </c>
    </row>
    <row r="134" spans="1:9" x14ac:dyDescent="0.25">
      <c r="A134" s="3">
        <v>2004</v>
      </c>
      <c r="B134" s="3" t="s">
        <v>139</v>
      </c>
      <c r="C134" s="3" t="s">
        <v>138</v>
      </c>
      <c r="D134" s="3" t="s">
        <v>13</v>
      </c>
      <c r="E134" s="3" t="s">
        <v>136</v>
      </c>
      <c r="F134" s="3">
        <v>2467</v>
      </c>
      <c r="G134" s="3">
        <v>99.2</v>
      </c>
      <c r="H134" s="3">
        <v>20.5</v>
      </c>
      <c r="I134" s="3">
        <v>16</v>
      </c>
    </row>
    <row r="135" spans="1:9" x14ac:dyDescent="0.25">
      <c r="A135" s="3">
        <v>2004</v>
      </c>
      <c r="B135" s="3" t="s">
        <v>139</v>
      </c>
      <c r="C135" s="3" t="s">
        <v>138</v>
      </c>
      <c r="D135" s="3" t="s">
        <v>13</v>
      </c>
      <c r="E135" s="3" t="s">
        <v>136</v>
      </c>
      <c r="F135" s="3">
        <v>2527</v>
      </c>
      <c r="G135" s="3">
        <v>99.3</v>
      </c>
      <c r="H135" s="3">
        <v>20.5</v>
      </c>
      <c r="I135" s="3">
        <v>16.100000000000001</v>
      </c>
    </row>
    <row r="136" spans="1:9" x14ac:dyDescent="0.25">
      <c r="A136" s="3">
        <v>2004</v>
      </c>
      <c r="B136" s="3" t="s">
        <v>139</v>
      </c>
      <c r="C136" s="3" t="s">
        <v>138</v>
      </c>
      <c r="D136" s="3" t="s">
        <v>13</v>
      </c>
      <c r="E136" s="3" t="s">
        <v>136</v>
      </c>
      <c r="F136" s="3">
        <v>499</v>
      </c>
      <c r="G136" s="3">
        <v>99.8</v>
      </c>
      <c r="H136" s="3">
        <v>39.599999999999994</v>
      </c>
      <c r="I136" s="3">
        <v>10.1</v>
      </c>
    </row>
    <row r="137" spans="1:9" x14ac:dyDescent="0.25">
      <c r="A137" s="3">
        <v>2004</v>
      </c>
      <c r="B137" s="3" t="s">
        <v>139</v>
      </c>
      <c r="C137" s="3" t="s">
        <v>138</v>
      </c>
      <c r="D137" s="3" t="s">
        <v>13</v>
      </c>
      <c r="E137" s="3" t="s">
        <v>136</v>
      </c>
      <c r="F137" s="3">
        <v>468</v>
      </c>
      <c r="G137" s="3">
        <v>100</v>
      </c>
      <c r="H137" s="3">
        <v>39.599999999999994</v>
      </c>
      <c r="I137" s="3">
        <v>10.199999999999999</v>
      </c>
    </row>
    <row r="138" spans="1:9" x14ac:dyDescent="0.25">
      <c r="A138" s="3">
        <v>2004</v>
      </c>
      <c r="B138" s="3" t="s">
        <v>139</v>
      </c>
      <c r="C138" s="3" t="s">
        <v>138</v>
      </c>
      <c r="D138" s="3" t="s">
        <v>13</v>
      </c>
      <c r="E138" s="3" t="s">
        <v>136</v>
      </c>
      <c r="F138" s="3">
        <v>500</v>
      </c>
      <c r="G138" s="3">
        <v>100</v>
      </c>
      <c r="H138" s="3">
        <v>39.599999999999994</v>
      </c>
      <c r="I138" s="3">
        <v>10.3</v>
      </c>
    </row>
    <row r="139" spans="1:9" x14ac:dyDescent="0.25">
      <c r="A139" s="3">
        <v>2004</v>
      </c>
      <c r="B139" s="3" t="s">
        <v>139</v>
      </c>
      <c r="C139" s="3" t="s">
        <v>138</v>
      </c>
      <c r="D139" s="3" t="s">
        <v>13</v>
      </c>
      <c r="E139" s="3" t="s">
        <v>136</v>
      </c>
      <c r="F139" s="3">
        <v>382</v>
      </c>
      <c r="G139" s="3">
        <v>100</v>
      </c>
      <c r="H139" s="3">
        <v>39.599999999999994</v>
      </c>
      <c r="I139" s="3">
        <v>10.199999999999999</v>
      </c>
    </row>
    <row r="140" spans="1:9" x14ac:dyDescent="0.25">
      <c r="A140" s="3">
        <v>2004</v>
      </c>
      <c r="B140" s="3" t="s">
        <v>139</v>
      </c>
      <c r="C140" s="3" t="s">
        <v>138</v>
      </c>
      <c r="D140" s="3" t="s">
        <v>13</v>
      </c>
      <c r="E140" s="3" t="s">
        <v>136</v>
      </c>
      <c r="F140" s="3">
        <v>2490</v>
      </c>
      <c r="G140" s="3">
        <v>99.8</v>
      </c>
      <c r="H140" s="3">
        <v>43.699999999999989</v>
      </c>
      <c r="I140" s="3">
        <v>8.9</v>
      </c>
    </row>
    <row r="141" spans="1:9" x14ac:dyDescent="0.25">
      <c r="A141" s="3">
        <v>2004</v>
      </c>
      <c r="B141" s="3" t="s">
        <v>139</v>
      </c>
      <c r="C141" s="3" t="s">
        <v>138</v>
      </c>
      <c r="D141" s="3" t="s">
        <v>13</v>
      </c>
      <c r="E141" s="3" t="s">
        <v>136</v>
      </c>
      <c r="F141" s="3">
        <v>2462</v>
      </c>
      <c r="G141" s="3">
        <v>99.2</v>
      </c>
      <c r="H141" s="3">
        <v>43.699999999999989</v>
      </c>
      <c r="I141" s="3">
        <v>8.8000000000000007</v>
      </c>
    </row>
    <row r="142" spans="1:9" x14ac:dyDescent="0.25">
      <c r="A142" s="3">
        <v>2004</v>
      </c>
      <c r="B142" s="3" t="s">
        <v>139</v>
      </c>
      <c r="C142" s="3" t="s">
        <v>138</v>
      </c>
      <c r="D142" s="3" t="s">
        <v>13</v>
      </c>
      <c r="E142" s="3" t="s">
        <v>136</v>
      </c>
      <c r="F142" s="3">
        <v>2523</v>
      </c>
      <c r="G142" s="3">
        <v>100</v>
      </c>
      <c r="H142" s="3">
        <v>43.699999999999989</v>
      </c>
      <c r="I142" s="3">
        <v>8.8000000000000007</v>
      </c>
    </row>
    <row r="143" spans="1:9" x14ac:dyDescent="0.25">
      <c r="A143" s="3">
        <v>2004</v>
      </c>
      <c r="B143" s="3" t="s">
        <v>139</v>
      </c>
      <c r="C143" s="3" t="s">
        <v>138</v>
      </c>
      <c r="D143" s="3" t="s">
        <v>13</v>
      </c>
      <c r="E143" s="3" t="s">
        <v>136</v>
      </c>
      <c r="F143" s="3">
        <v>381</v>
      </c>
      <c r="G143" s="3">
        <v>99.7</v>
      </c>
      <c r="H143" s="3">
        <v>43.699999999999989</v>
      </c>
      <c r="I143" s="3">
        <v>8.9</v>
      </c>
    </row>
    <row r="144" spans="1:9" x14ac:dyDescent="0.25">
      <c r="A144" s="3">
        <v>2004</v>
      </c>
      <c r="B144" s="3" t="s">
        <v>139</v>
      </c>
      <c r="C144" s="3" t="s">
        <v>138</v>
      </c>
      <c r="D144" s="3" t="s">
        <v>13</v>
      </c>
      <c r="E144" s="3" t="s">
        <v>136</v>
      </c>
      <c r="F144" s="3">
        <v>2414</v>
      </c>
      <c r="G144" s="3">
        <v>98.8</v>
      </c>
      <c r="H144" s="3">
        <v>50.400000000000006</v>
      </c>
      <c r="I144" s="3">
        <v>7.6</v>
      </c>
    </row>
    <row r="145" spans="1:9" x14ac:dyDescent="0.25">
      <c r="A145" s="3">
        <v>2004</v>
      </c>
      <c r="B145" s="3" t="s">
        <v>139</v>
      </c>
      <c r="C145" s="3" t="s">
        <v>138</v>
      </c>
      <c r="D145" s="3" t="s">
        <v>13</v>
      </c>
      <c r="E145" s="3" t="s">
        <v>136</v>
      </c>
      <c r="F145" s="3">
        <v>2436</v>
      </c>
      <c r="G145" s="3">
        <v>98.9</v>
      </c>
      <c r="H145" s="3">
        <v>50.400000000000006</v>
      </c>
      <c r="I145" s="3">
        <v>7.5</v>
      </c>
    </row>
    <row r="146" spans="1:9" x14ac:dyDescent="0.25">
      <c r="A146" s="3">
        <v>2004</v>
      </c>
      <c r="B146" s="3" t="s">
        <v>139</v>
      </c>
      <c r="C146" s="3" t="s">
        <v>138</v>
      </c>
      <c r="D146" s="3" t="s">
        <v>13</v>
      </c>
      <c r="E146" s="3" t="s">
        <v>136</v>
      </c>
      <c r="F146" s="3">
        <v>2440</v>
      </c>
      <c r="G146" s="3">
        <v>99.9</v>
      </c>
      <c r="H146" s="3">
        <v>50.400000000000006</v>
      </c>
      <c r="I146" s="3">
        <v>7.6</v>
      </c>
    </row>
    <row r="147" spans="1:9" x14ac:dyDescent="0.25">
      <c r="A147" s="3">
        <v>2004</v>
      </c>
      <c r="B147" s="3" t="s">
        <v>139</v>
      </c>
      <c r="C147" s="3" t="s">
        <v>138</v>
      </c>
      <c r="D147" s="3" t="s">
        <v>13</v>
      </c>
      <c r="E147" s="3" t="s">
        <v>136</v>
      </c>
      <c r="F147" s="3">
        <v>2373</v>
      </c>
      <c r="G147" s="3">
        <v>98.4</v>
      </c>
      <c r="H147" s="3">
        <v>50.400000000000006</v>
      </c>
      <c r="I147" s="3">
        <v>7.6</v>
      </c>
    </row>
    <row r="148" spans="1:9" x14ac:dyDescent="0.25">
      <c r="A148" s="3">
        <v>2011</v>
      </c>
      <c r="B148" s="3" t="s">
        <v>141</v>
      </c>
      <c r="C148" s="3" t="s">
        <v>140</v>
      </c>
      <c r="D148" s="3" t="s">
        <v>13</v>
      </c>
      <c r="E148" s="3" t="s">
        <v>132</v>
      </c>
      <c r="F148" s="3">
        <v>84172</v>
      </c>
      <c r="G148" s="3">
        <v>1.5004989782825642</v>
      </c>
      <c r="H148" s="3">
        <v>1095</v>
      </c>
      <c r="I148" s="3">
        <v>14.719999999999999</v>
      </c>
    </row>
    <row r="149" spans="1:9" x14ac:dyDescent="0.25">
      <c r="A149" s="3">
        <v>2011</v>
      </c>
      <c r="B149" s="3" t="s">
        <v>141</v>
      </c>
      <c r="C149" s="3" t="s">
        <v>140</v>
      </c>
      <c r="D149" s="3" t="s">
        <v>13</v>
      </c>
      <c r="E149" s="3" t="s">
        <v>132</v>
      </c>
      <c r="F149" s="3">
        <v>27898</v>
      </c>
      <c r="G149" s="3">
        <v>1.5018997777618468</v>
      </c>
      <c r="H149" s="3">
        <v>1095</v>
      </c>
      <c r="I149" s="3">
        <v>15.8</v>
      </c>
    </row>
    <row r="150" spans="1:9" x14ac:dyDescent="0.25">
      <c r="A150" s="3">
        <v>2011</v>
      </c>
      <c r="B150" s="3" t="s">
        <v>141</v>
      </c>
      <c r="C150" s="3" t="s">
        <v>140</v>
      </c>
      <c r="D150" s="3" t="s">
        <v>13</v>
      </c>
      <c r="E150" s="3" t="s">
        <v>132</v>
      </c>
      <c r="F150" s="3">
        <v>98157</v>
      </c>
      <c r="G150" s="3">
        <v>0.32498955754556474</v>
      </c>
      <c r="H150" s="3">
        <v>1095</v>
      </c>
      <c r="I150" s="3">
        <v>8.4</v>
      </c>
    </row>
    <row r="151" spans="1:9" x14ac:dyDescent="0.25">
      <c r="A151" s="3">
        <v>2011</v>
      </c>
      <c r="B151" s="3" t="s">
        <v>141</v>
      </c>
      <c r="C151" s="3" t="s">
        <v>140</v>
      </c>
      <c r="D151" s="3" t="s">
        <v>13</v>
      </c>
      <c r="E151" s="3" t="s">
        <v>132</v>
      </c>
      <c r="F151" s="3">
        <v>114699</v>
      </c>
      <c r="G151" s="3">
        <v>0.86748794671270024</v>
      </c>
      <c r="H151" s="3">
        <v>1095</v>
      </c>
      <c r="I151" s="3">
        <v>14.77</v>
      </c>
    </row>
    <row r="152" spans="1:9" x14ac:dyDescent="0.25">
      <c r="A152" s="3">
        <v>2011</v>
      </c>
      <c r="B152" s="3" t="s">
        <v>141</v>
      </c>
      <c r="C152" s="3" t="s">
        <v>140</v>
      </c>
      <c r="D152" s="3" t="s">
        <v>13</v>
      </c>
      <c r="E152" s="3" t="s">
        <v>132</v>
      </c>
      <c r="F152" s="3">
        <v>96888</v>
      </c>
      <c r="G152" s="3">
        <v>0.28486499876145654</v>
      </c>
      <c r="H152" s="3">
        <v>1095</v>
      </c>
      <c r="I152" s="3">
        <v>8.5</v>
      </c>
    </row>
    <row r="153" spans="1:9" x14ac:dyDescent="0.25">
      <c r="A153" s="3">
        <v>2011</v>
      </c>
      <c r="B153" s="3" t="s">
        <v>141</v>
      </c>
      <c r="C153" s="3" t="s">
        <v>140</v>
      </c>
      <c r="D153" s="3" t="s">
        <v>13</v>
      </c>
      <c r="E153" s="3" t="s">
        <v>132</v>
      </c>
      <c r="F153" s="3">
        <v>355373</v>
      </c>
      <c r="G153" s="3">
        <v>0.18769011714452138</v>
      </c>
      <c r="H153" s="3">
        <v>1095</v>
      </c>
      <c r="I153" s="3">
        <v>9.6</v>
      </c>
    </row>
    <row r="154" spans="1:9" x14ac:dyDescent="0.25">
      <c r="A154" s="3">
        <v>2011</v>
      </c>
      <c r="B154" s="3" t="s">
        <v>141</v>
      </c>
      <c r="C154" s="3" t="s">
        <v>140</v>
      </c>
      <c r="D154" s="3" t="s">
        <v>13</v>
      </c>
      <c r="E154" s="3" t="s">
        <v>132</v>
      </c>
      <c r="F154" s="3">
        <v>196701</v>
      </c>
      <c r="G154" s="3">
        <v>0.27249480175494789</v>
      </c>
      <c r="H154" s="3">
        <v>1095</v>
      </c>
      <c r="I154" s="3">
        <v>8.4</v>
      </c>
    </row>
    <row r="155" spans="1:9" x14ac:dyDescent="0.25">
      <c r="A155" s="3">
        <v>2011</v>
      </c>
      <c r="B155" s="3" t="s">
        <v>141</v>
      </c>
      <c r="C155" s="3" t="s">
        <v>140</v>
      </c>
      <c r="D155" s="3" t="s">
        <v>13</v>
      </c>
      <c r="E155" s="3" t="s">
        <v>132</v>
      </c>
      <c r="F155" s="3">
        <v>115732</v>
      </c>
      <c r="G155" s="3">
        <v>1.2675837279231328</v>
      </c>
      <c r="H155" s="3">
        <v>1095</v>
      </c>
      <c r="I155" s="3">
        <v>15.219999999999999</v>
      </c>
    </row>
    <row r="156" spans="1:9" x14ac:dyDescent="0.25">
      <c r="A156" s="3">
        <v>2011</v>
      </c>
      <c r="B156" s="3" t="s">
        <v>141</v>
      </c>
      <c r="C156" s="3" t="s">
        <v>140</v>
      </c>
      <c r="D156" s="3" t="s">
        <v>13</v>
      </c>
      <c r="E156" s="3" t="s">
        <v>132</v>
      </c>
      <c r="F156" s="3">
        <v>91103</v>
      </c>
      <c r="G156" s="3">
        <v>0.12623074981065388</v>
      </c>
      <c r="H156" s="3">
        <v>1095</v>
      </c>
      <c r="I156" s="3">
        <v>8.6</v>
      </c>
    </row>
    <row r="157" spans="1:9" x14ac:dyDescent="0.25">
      <c r="A157" s="3">
        <v>2011</v>
      </c>
      <c r="B157" s="3" t="s">
        <v>141</v>
      </c>
      <c r="C157" s="3" t="s">
        <v>140</v>
      </c>
      <c r="D157" s="3" t="s">
        <v>13</v>
      </c>
      <c r="E157" s="3" t="s">
        <v>132</v>
      </c>
      <c r="F157" s="3">
        <v>399116</v>
      </c>
      <c r="G157" s="3">
        <v>8.7944357029034165E-2</v>
      </c>
      <c r="H157" s="3">
        <v>1095</v>
      </c>
      <c r="I157" s="3">
        <v>9.6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"/>
  <sheetViews>
    <sheetView workbookViewId="0">
      <selection activeCell="N17" sqref="N17"/>
    </sheetView>
  </sheetViews>
  <sheetFormatPr defaultColWidth="8.85546875" defaultRowHeight="15" x14ac:dyDescent="0.25"/>
  <cols>
    <col min="1" max="3" width="8.85546875" style="1"/>
    <col min="4" max="4" width="12.28515625" style="1" bestFit="1" customWidth="1"/>
    <col min="5" max="6" width="8.85546875" style="1"/>
    <col min="7" max="7" width="10.28515625" style="1" bestFit="1" customWidth="1"/>
    <col min="8" max="8" width="8.85546875" style="1"/>
    <col min="9" max="9" width="12.140625" style="1" customWidth="1"/>
    <col min="10" max="11" width="12" style="1" bestFit="1" customWidth="1"/>
    <col min="12" max="16384" width="8.85546875" style="1"/>
  </cols>
  <sheetData>
    <row r="1" spans="1:11" x14ac:dyDescent="0.25">
      <c r="A1" s="3" t="s">
        <v>263</v>
      </c>
      <c r="B1" s="3" t="s">
        <v>256</v>
      </c>
      <c r="C1" s="3" t="s">
        <v>267</v>
      </c>
      <c r="D1" s="3" t="s">
        <v>284</v>
      </c>
      <c r="E1" s="3" t="s">
        <v>7</v>
      </c>
      <c r="F1" s="3" t="s">
        <v>290</v>
      </c>
      <c r="G1" s="3" t="s">
        <v>297</v>
      </c>
      <c r="H1" s="3" t="s">
        <v>285</v>
      </c>
      <c r="I1" s="3" t="s">
        <v>298</v>
      </c>
      <c r="J1" s="3" t="s">
        <v>296</v>
      </c>
      <c r="K1" s="3" t="s">
        <v>299</v>
      </c>
    </row>
    <row r="2" spans="1:11" x14ac:dyDescent="0.25">
      <c r="A2" s="3">
        <v>2003</v>
      </c>
      <c r="B2" s="3" t="s">
        <v>119</v>
      </c>
      <c r="C2" s="3" t="s">
        <v>118</v>
      </c>
      <c r="D2" s="3">
        <v>7.5</v>
      </c>
      <c r="E2" s="3">
        <v>58</v>
      </c>
      <c r="F2" s="3">
        <v>42.618000000000002</v>
      </c>
      <c r="G2" s="3">
        <v>0</v>
      </c>
      <c r="H2" s="3">
        <v>20.093606000000001</v>
      </c>
      <c r="I2" s="3">
        <v>58</v>
      </c>
      <c r="J2" s="3" t="s">
        <v>161</v>
      </c>
      <c r="K2" s="3" t="s">
        <v>161</v>
      </c>
    </row>
    <row r="3" spans="1:11" x14ac:dyDescent="0.25">
      <c r="A3" s="3">
        <v>2004</v>
      </c>
      <c r="B3" s="3" t="s">
        <v>119</v>
      </c>
      <c r="C3" s="3" t="s">
        <v>118</v>
      </c>
      <c r="D3" s="3">
        <v>7.5</v>
      </c>
      <c r="E3" s="3">
        <v>58</v>
      </c>
      <c r="F3" s="3">
        <v>55.793999999999997</v>
      </c>
      <c r="G3" s="3">
        <v>0</v>
      </c>
      <c r="H3" s="3">
        <v>19.658798000000001</v>
      </c>
      <c r="I3" s="3">
        <v>58</v>
      </c>
      <c r="J3" s="3">
        <v>1</v>
      </c>
      <c r="K3" s="3">
        <v>0.97836087758464063</v>
      </c>
    </row>
    <row r="4" spans="1:11" x14ac:dyDescent="0.25">
      <c r="A4" s="3">
        <v>2005</v>
      </c>
      <c r="B4" s="3" t="s">
        <v>119</v>
      </c>
      <c r="C4" s="3" t="s">
        <v>118</v>
      </c>
      <c r="D4" s="3">
        <v>7.5</v>
      </c>
      <c r="E4" s="3">
        <v>58</v>
      </c>
      <c r="F4" s="3">
        <v>70.206000000000003</v>
      </c>
      <c r="G4" s="3">
        <v>0</v>
      </c>
      <c r="H4" s="3">
        <v>19.183202000000001</v>
      </c>
      <c r="I4" s="3">
        <v>58</v>
      </c>
      <c r="J4" s="3">
        <v>1</v>
      </c>
      <c r="K4" s="3">
        <v>0.95469185570773107</v>
      </c>
    </row>
    <row r="5" spans="1:11" x14ac:dyDescent="0.25">
      <c r="A5" s="3">
        <v>2006</v>
      </c>
      <c r="B5" s="3" t="s">
        <v>119</v>
      </c>
      <c r="C5" s="3" t="s">
        <v>118</v>
      </c>
      <c r="D5" s="3">
        <v>7.5</v>
      </c>
      <c r="E5" s="3">
        <v>58</v>
      </c>
      <c r="F5" s="3">
        <v>84.617999999999995</v>
      </c>
      <c r="G5" s="3">
        <v>2.7029999999999998</v>
      </c>
      <c r="H5" s="3">
        <v>18.707605999999998</v>
      </c>
      <c r="I5" s="3">
        <v>55.296999999999997</v>
      </c>
      <c r="J5" s="3">
        <v>0.99669404508606763</v>
      </c>
      <c r="K5" s="3">
        <v>0.93102283383082152</v>
      </c>
    </row>
    <row r="6" spans="1:11" x14ac:dyDescent="0.25">
      <c r="A6" s="3">
        <v>2007</v>
      </c>
      <c r="B6" s="3" t="s">
        <v>119</v>
      </c>
      <c r="C6" s="3" t="s">
        <v>118</v>
      </c>
      <c r="D6" s="3">
        <v>7.5</v>
      </c>
      <c r="E6" s="3">
        <v>58</v>
      </c>
      <c r="F6" s="3">
        <v>98.823999999999998</v>
      </c>
      <c r="G6" s="3">
        <v>5.8559999999999999</v>
      </c>
      <c r="H6" s="3">
        <v>18.238807999999999</v>
      </c>
      <c r="I6" s="3">
        <v>52.143999999999998</v>
      </c>
      <c r="J6" s="3">
        <v>0.99587579986705121</v>
      </c>
      <c r="K6" s="3">
        <v>0.90769212853083703</v>
      </c>
    </row>
    <row r="7" spans="1:11" x14ac:dyDescent="0.25">
      <c r="A7" s="3">
        <v>2008</v>
      </c>
      <c r="B7" s="3" t="s">
        <v>119</v>
      </c>
      <c r="C7" s="3" t="s">
        <v>118</v>
      </c>
      <c r="D7" s="3">
        <v>7.5</v>
      </c>
      <c r="E7" s="3">
        <v>58</v>
      </c>
      <c r="F7" s="3">
        <v>112.206</v>
      </c>
      <c r="G7" s="3">
        <v>15.164999999999999</v>
      </c>
      <c r="H7" s="3">
        <v>17.797201999999999</v>
      </c>
      <c r="I7" s="3">
        <v>42.835000000000001</v>
      </c>
      <c r="J7" s="3">
        <v>0.98541206852804963</v>
      </c>
      <c r="K7" s="3">
        <v>0.88571468953855259</v>
      </c>
    </row>
    <row r="8" spans="1:11" x14ac:dyDescent="0.25">
      <c r="A8" s="3">
        <v>2009</v>
      </c>
      <c r="B8" s="3" t="s">
        <v>119</v>
      </c>
      <c r="C8" s="3" t="s">
        <v>118</v>
      </c>
      <c r="D8" s="3">
        <v>7.5</v>
      </c>
      <c r="E8" s="3">
        <v>58</v>
      </c>
      <c r="F8" s="3">
        <v>125.794</v>
      </c>
      <c r="G8" s="3">
        <v>21.622</v>
      </c>
      <c r="H8" s="3">
        <v>17.348797999999999</v>
      </c>
      <c r="I8" s="3">
        <v>36.378</v>
      </c>
      <c r="J8" s="3">
        <v>0.98804732920662464</v>
      </c>
      <c r="K8" s="3">
        <v>0.8633989339693432</v>
      </c>
    </row>
    <row r="9" spans="1:11" x14ac:dyDescent="0.25">
      <c r="A9" s="3">
        <v>2010</v>
      </c>
      <c r="B9" s="3" t="s">
        <v>119</v>
      </c>
      <c r="C9" s="3" t="s">
        <v>118</v>
      </c>
      <c r="D9" s="3">
        <v>7.5</v>
      </c>
      <c r="E9" s="3">
        <v>58</v>
      </c>
      <c r="F9" s="3">
        <v>140</v>
      </c>
      <c r="G9" s="3">
        <v>31.381</v>
      </c>
      <c r="H9" s="3">
        <v>16.88</v>
      </c>
      <c r="I9" s="3">
        <v>26.619</v>
      </c>
      <c r="J9" s="3">
        <v>0.97825352878342053</v>
      </c>
      <c r="K9" s="3">
        <v>0.84006822866935871</v>
      </c>
    </row>
    <row r="10" spans="1:11" x14ac:dyDescent="0.25">
      <c r="A10" s="3">
        <v>2011</v>
      </c>
      <c r="B10" s="3" t="s">
        <v>119</v>
      </c>
      <c r="C10" s="3" t="s">
        <v>118</v>
      </c>
      <c r="D10" s="3">
        <v>7.5</v>
      </c>
      <c r="E10" s="3">
        <v>58</v>
      </c>
      <c r="F10" s="3">
        <v>154.82400000000001</v>
      </c>
      <c r="G10" s="3">
        <v>31.832000000000001</v>
      </c>
      <c r="H10" s="3">
        <v>16.390808</v>
      </c>
      <c r="I10" s="3">
        <v>26.167999999999999</v>
      </c>
      <c r="J10" s="3">
        <v>0.99884794176782232</v>
      </c>
      <c r="K10" s="3">
        <v>0.81572257363859924</v>
      </c>
    </row>
    <row r="11" spans="1:11" x14ac:dyDescent="0.25">
      <c r="A11" s="3">
        <v>2012</v>
      </c>
      <c r="B11" s="3" t="s">
        <v>119</v>
      </c>
      <c r="C11" s="3" t="s">
        <v>118</v>
      </c>
      <c r="D11" s="3">
        <v>4</v>
      </c>
      <c r="E11" s="3">
        <v>52</v>
      </c>
      <c r="F11" s="3">
        <v>28.411999999999999</v>
      </c>
      <c r="G11" s="3">
        <v>0.751</v>
      </c>
      <c r="H11" s="3">
        <v>21.048756000000001</v>
      </c>
      <c r="I11" s="3">
        <v>51.249000000000002</v>
      </c>
      <c r="J11" s="3" t="s">
        <v>161</v>
      </c>
      <c r="K11" s="3" t="s">
        <v>161</v>
      </c>
    </row>
    <row r="12" spans="1:11" x14ac:dyDescent="0.25">
      <c r="A12" s="3">
        <v>2013</v>
      </c>
      <c r="B12" s="3" t="s">
        <v>119</v>
      </c>
      <c r="C12" s="3" t="s">
        <v>118</v>
      </c>
      <c r="D12" s="3">
        <v>4</v>
      </c>
      <c r="E12" s="3">
        <v>52</v>
      </c>
      <c r="F12" s="3">
        <v>42.411999999999999</v>
      </c>
      <c r="G12" s="3">
        <v>0.751</v>
      </c>
      <c r="H12" s="3">
        <v>20.530756</v>
      </c>
      <c r="I12" s="3">
        <v>51.249000000000002</v>
      </c>
      <c r="J12" s="3">
        <v>1</v>
      </c>
      <c r="K12" s="3">
        <v>0.9753904696315544</v>
      </c>
    </row>
    <row r="13" spans="1:11" x14ac:dyDescent="0.25">
      <c r="A13" s="3">
        <v>2014</v>
      </c>
      <c r="B13" s="3" t="s">
        <v>119</v>
      </c>
      <c r="C13" s="3" t="s">
        <v>118</v>
      </c>
      <c r="D13" s="3">
        <v>4</v>
      </c>
      <c r="E13" s="3">
        <v>52</v>
      </c>
      <c r="F13" s="3">
        <v>56.411999999999999</v>
      </c>
      <c r="G13" s="3">
        <v>0.60099999999999998</v>
      </c>
      <c r="H13" s="3">
        <v>20.012756000000003</v>
      </c>
      <c r="I13" s="3">
        <v>51.399000000000001</v>
      </c>
      <c r="J13" s="3">
        <v>1</v>
      </c>
      <c r="K13" s="3">
        <v>0.95078093926310903</v>
      </c>
    </row>
    <row r="14" spans="1:11" x14ac:dyDescent="0.25">
      <c r="A14" s="3">
        <v>2015</v>
      </c>
      <c r="B14" s="3" t="s">
        <v>119</v>
      </c>
      <c r="C14" s="3" t="s">
        <v>118</v>
      </c>
      <c r="D14" s="3">
        <v>4</v>
      </c>
      <c r="E14" s="3">
        <v>52</v>
      </c>
      <c r="F14" s="3">
        <v>70.412000000000006</v>
      </c>
      <c r="G14" s="3">
        <v>1.6519999999999999</v>
      </c>
      <c r="H14" s="3">
        <v>19.494756000000002</v>
      </c>
      <c r="I14" s="3">
        <v>50.347999999999999</v>
      </c>
      <c r="J14" s="3">
        <v>0.99852538684131631</v>
      </c>
      <c r="K14" s="3">
        <v>0.92617140889466354</v>
      </c>
    </row>
    <row r="15" spans="1:11" x14ac:dyDescent="0.25">
      <c r="A15" s="3">
        <v>2016</v>
      </c>
      <c r="B15" s="3" t="s">
        <v>119</v>
      </c>
      <c r="C15" s="3" t="s">
        <v>118</v>
      </c>
      <c r="D15" s="3">
        <v>4</v>
      </c>
      <c r="E15" s="3">
        <v>52</v>
      </c>
      <c r="F15" s="3">
        <v>84.412000000000006</v>
      </c>
      <c r="G15" s="3">
        <v>4.2039999999999997</v>
      </c>
      <c r="H15" s="3">
        <v>18.976756000000002</v>
      </c>
      <c r="I15" s="3">
        <v>47.795999999999999</v>
      </c>
      <c r="J15" s="3">
        <v>0.99629139802540689</v>
      </c>
      <c r="K15" s="3">
        <v>0.90156187852621794</v>
      </c>
    </row>
    <row r="16" spans="1:11" x14ac:dyDescent="0.25">
      <c r="A16" s="3">
        <v>2017</v>
      </c>
      <c r="B16" s="3" t="s">
        <v>119</v>
      </c>
      <c r="C16" s="3" t="s">
        <v>118</v>
      </c>
      <c r="D16" s="3">
        <v>4</v>
      </c>
      <c r="E16" s="3">
        <v>52</v>
      </c>
      <c r="F16" s="3">
        <v>98.617999999999995</v>
      </c>
      <c r="G16" s="3">
        <v>4.3540000000000001</v>
      </c>
      <c r="H16" s="3">
        <v>18.451134000000003</v>
      </c>
      <c r="I16" s="3">
        <v>47.646000000000001</v>
      </c>
      <c r="J16" s="3">
        <v>0.99977876072604144</v>
      </c>
      <c r="K16" s="3">
        <v>0.87659023649663681</v>
      </c>
    </row>
    <row r="17" spans="1:11" x14ac:dyDescent="0.25">
      <c r="A17" s="3">
        <v>2018</v>
      </c>
      <c r="B17" s="3" t="s">
        <v>119</v>
      </c>
      <c r="C17" s="3" t="s">
        <v>118</v>
      </c>
      <c r="D17" s="3">
        <v>4</v>
      </c>
      <c r="E17" s="3">
        <v>52</v>
      </c>
      <c r="F17" s="3">
        <v>112.41200000000001</v>
      </c>
      <c r="G17" s="3">
        <v>11.561999999999999</v>
      </c>
      <c r="H17" s="3">
        <v>17.940756</v>
      </c>
      <c r="I17" s="3">
        <v>40.438000000000002</v>
      </c>
      <c r="J17" s="3">
        <v>0.98817911120596369</v>
      </c>
      <c r="K17" s="3">
        <v>0.85234281778932686</v>
      </c>
    </row>
    <row r="18" spans="1:11" x14ac:dyDescent="0.25">
      <c r="A18" s="3">
        <v>2019</v>
      </c>
      <c r="B18" s="3" t="s">
        <v>119</v>
      </c>
      <c r="C18" s="3" t="s">
        <v>118</v>
      </c>
      <c r="D18" s="3">
        <v>4</v>
      </c>
      <c r="E18" s="3">
        <v>52</v>
      </c>
      <c r="F18" s="3">
        <v>126.206</v>
      </c>
      <c r="G18" s="3">
        <v>20.420000000000002</v>
      </c>
      <c r="H18" s="3">
        <v>17.430378000000001</v>
      </c>
      <c r="I18" s="3">
        <v>31.58</v>
      </c>
      <c r="J18" s="3">
        <v>0.9822355176416061</v>
      </c>
      <c r="K18" s="3">
        <v>0.82809539908201701</v>
      </c>
    </row>
    <row r="19" spans="1:11" x14ac:dyDescent="0.25">
      <c r="A19" s="3">
        <v>2020</v>
      </c>
      <c r="B19" s="3" t="s">
        <v>119</v>
      </c>
      <c r="C19" s="3" t="s">
        <v>118</v>
      </c>
      <c r="D19" s="3">
        <v>4</v>
      </c>
      <c r="E19" s="3">
        <v>52</v>
      </c>
      <c r="F19" s="3">
        <v>140.20599999999999</v>
      </c>
      <c r="G19" s="3">
        <v>24.474</v>
      </c>
      <c r="H19" s="3">
        <v>16.912378000000004</v>
      </c>
      <c r="I19" s="3">
        <v>27.526</v>
      </c>
      <c r="J19" s="3">
        <v>0.99023421260202771</v>
      </c>
      <c r="K19" s="3">
        <v>0.80348586871357164</v>
      </c>
    </row>
    <row r="20" spans="1:11" x14ac:dyDescent="0.25">
      <c r="A20" s="3">
        <v>2021</v>
      </c>
      <c r="B20" s="3" t="s">
        <v>119</v>
      </c>
      <c r="C20" s="3" t="s">
        <v>118</v>
      </c>
      <c r="D20" s="3">
        <v>4</v>
      </c>
      <c r="E20" s="3">
        <v>52</v>
      </c>
      <c r="F20" s="3">
        <v>154.20599999999999</v>
      </c>
      <c r="G20" s="3">
        <v>32.131999999999998</v>
      </c>
      <c r="H20" s="3">
        <v>16.394378000000003</v>
      </c>
      <c r="I20" s="3">
        <v>19.868000000000002</v>
      </c>
      <c r="J20" s="3">
        <v>0.97698186717658864</v>
      </c>
      <c r="K20" s="3">
        <v>0.77887633834512604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P13" sqref="P13"/>
    </sheetView>
  </sheetViews>
  <sheetFormatPr defaultColWidth="8.85546875" defaultRowHeight="15" x14ac:dyDescent="0.25"/>
  <cols>
    <col min="1" max="3" width="8.85546875" style="1"/>
    <col min="4" max="4" width="10.7109375" style="1" bestFit="1" customWidth="1"/>
    <col min="5" max="5" width="8.85546875" style="1"/>
    <col min="6" max="6" width="10.28515625" style="1" bestFit="1" customWidth="1"/>
    <col min="7" max="7" width="8.85546875" style="1"/>
    <col min="8" max="8" width="12.28515625" style="1" bestFit="1" customWidth="1"/>
    <col min="9" max="9" width="16.5703125" style="1" customWidth="1"/>
    <col min="10" max="10" width="16.140625" style="1" customWidth="1"/>
    <col min="11" max="11" width="17" style="1" customWidth="1"/>
    <col min="12" max="12" width="15.7109375" style="1" bestFit="1" customWidth="1"/>
    <col min="13" max="13" width="8.85546875" style="1"/>
    <col min="14" max="14" width="25.7109375" style="1" bestFit="1" customWidth="1"/>
    <col min="15" max="16384" width="8.85546875" style="1"/>
  </cols>
  <sheetData>
    <row r="1" spans="1:14" x14ac:dyDescent="0.25">
      <c r="A1" s="10" t="s">
        <v>0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260</v>
      </c>
      <c r="G1" s="10" t="s">
        <v>7</v>
      </c>
      <c r="H1" s="11" t="s">
        <v>284</v>
      </c>
      <c r="I1" s="11" t="s">
        <v>296</v>
      </c>
      <c r="J1" s="59" t="s">
        <v>300</v>
      </c>
      <c r="K1" s="59" t="s">
        <v>301</v>
      </c>
      <c r="L1" s="10" t="s">
        <v>267</v>
      </c>
      <c r="M1" s="78" t="s">
        <v>262</v>
      </c>
      <c r="N1" s="9" t="s">
        <v>322</v>
      </c>
    </row>
    <row r="2" spans="1:14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f>3.869+25</f>
        <v>28.869</v>
      </c>
      <c r="I2" s="3">
        <v>0</v>
      </c>
      <c r="J2" s="3" t="s">
        <v>161</v>
      </c>
      <c r="K2" s="3" t="s">
        <v>161</v>
      </c>
      <c r="L2" s="3" t="s">
        <v>48</v>
      </c>
      <c r="M2" s="78" t="s">
        <v>7</v>
      </c>
      <c r="N2" s="9" t="s">
        <v>161</v>
      </c>
    </row>
    <row r="3" spans="1:14" x14ac:dyDescent="0.25">
      <c r="A3" s="3">
        <v>1995</v>
      </c>
      <c r="B3" s="3" t="s">
        <v>53</v>
      </c>
      <c r="C3" s="3" t="s">
        <v>13</v>
      </c>
      <c r="D3" s="3" t="s">
        <v>10</v>
      </c>
      <c r="E3" s="3" t="s">
        <v>19</v>
      </c>
      <c r="F3" s="3" t="s">
        <v>12</v>
      </c>
      <c r="G3" s="3">
        <v>977</v>
      </c>
      <c r="H3" s="3" t="s">
        <v>161</v>
      </c>
      <c r="I3" s="3" t="s">
        <v>161</v>
      </c>
      <c r="J3" s="3">
        <v>55.34</v>
      </c>
      <c r="K3" s="3">
        <v>23.8</v>
      </c>
      <c r="L3" s="3" t="s">
        <v>54</v>
      </c>
      <c r="M3" s="78" t="s">
        <v>7</v>
      </c>
      <c r="N3" s="9" t="s">
        <v>321</v>
      </c>
    </row>
    <row r="4" spans="1:14" x14ac:dyDescent="0.25">
      <c r="A4" s="3">
        <v>1997</v>
      </c>
      <c r="B4" s="3" t="s">
        <v>74</v>
      </c>
      <c r="C4" s="3" t="s">
        <v>13</v>
      </c>
      <c r="D4" s="3" t="s">
        <v>20</v>
      </c>
      <c r="E4" s="3" t="s">
        <v>19</v>
      </c>
      <c r="F4" s="3" t="s">
        <v>49</v>
      </c>
      <c r="G4" s="3">
        <v>90</v>
      </c>
      <c r="H4" s="3">
        <v>24</v>
      </c>
      <c r="I4" s="3">
        <v>0.66300000000000003</v>
      </c>
      <c r="J4" s="3" t="s">
        <v>161</v>
      </c>
      <c r="K4" s="3" t="s">
        <v>161</v>
      </c>
      <c r="L4" s="3" t="s">
        <v>75</v>
      </c>
      <c r="M4" s="78" t="s">
        <v>7</v>
      </c>
      <c r="N4" s="9" t="s">
        <v>161</v>
      </c>
    </row>
    <row r="5" spans="1:14" x14ac:dyDescent="0.25">
      <c r="A5" s="3">
        <v>1997</v>
      </c>
      <c r="B5" s="3" t="s">
        <v>74</v>
      </c>
      <c r="C5" s="3" t="s">
        <v>13</v>
      </c>
      <c r="D5" s="3" t="s">
        <v>20</v>
      </c>
      <c r="E5" s="3" t="s">
        <v>19</v>
      </c>
      <c r="F5" s="3" t="s">
        <v>49</v>
      </c>
      <c r="G5" s="3">
        <v>90</v>
      </c>
      <c r="H5" s="3">
        <v>18</v>
      </c>
      <c r="I5" s="3">
        <v>1</v>
      </c>
      <c r="J5" s="3" t="s">
        <v>161</v>
      </c>
      <c r="K5" s="3" t="s">
        <v>161</v>
      </c>
      <c r="L5" s="3" t="s">
        <v>75</v>
      </c>
      <c r="M5" s="78" t="s">
        <v>7</v>
      </c>
      <c r="N5" s="9" t="s">
        <v>161</v>
      </c>
    </row>
    <row r="6" spans="1:14" x14ac:dyDescent="0.25">
      <c r="A6" s="3">
        <v>1997</v>
      </c>
      <c r="B6" s="3" t="s">
        <v>74</v>
      </c>
      <c r="C6" s="3" t="s">
        <v>13</v>
      </c>
      <c r="D6" s="3" t="s">
        <v>20</v>
      </c>
      <c r="E6" s="3" t="s">
        <v>19</v>
      </c>
      <c r="F6" s="3" t="s">
        <v>49</v>
      </c>
      <c r="G6" s="3">
        <v>90</v>
      </c>
      <c r="H6" s="3">
        <v>27</v>
      </c>
      <c r="I6" s="3">
        <v>0</v>
      </c>
      <c r="J6" s="3" t="s">
        <v>161</v>
      </c>
      <c r="K6" s="3" t="s">
        <v>161</v>
      </c>
      <c r="L6" s="3" t="s">
        <v>75</v>
      </c>
      <c r="M6" s="78" t="s">
        <v>7</v>
      </c>
      <c r="N6" s="9" t="s">
        <v>161</v>
      </c>
    </row>
    <row r="7" spans="1:14" x14ac:dyDescent="0.25">
      <c r="A7" s="3">
        <v>1952</v>
      </c>
      <c r="B7" s="3" t="s">
        <v>77</v>
      </c>
      <c r="C7" s="3" t="s">
        <v>13</v>
      </c>
      <c r="D7" s="3" t="s">
        <v>78</v>
      </c>
      <c r="E7" s="3" t="s">
        <v>58</v>
      </c>
      <c r="F7" s="3" t="s">
        <v>49</v>
      </c>
      <c r="G7" s="3">
        <v>50</v>
      </c>
      <c r="H7" s="3">
        <v>27.946000000000002</v>
      </c>
      <c r="I7" s="3">
        <v>1.3040386452641441E-2</v>
      </c>
      <c r="J7" s="3" t="s">
        <v>161</v>
      </c>
      <c r="K7" s="3" t="s">
        <v>161</v>
      </c>
      <c r="L7" s="3" t="s">
        <v>76</v>
      </c>
      <c r="M7" s="78" t="s">
        <v>21</v>
      </c>
      <c r="N7" s="9" t="s">
        <v>161</v>
      </c>
    </row>
    <row r="8" spans="1:14" x14ac:dyDescent="0.25">
      <c r="A8" s="3">
        <v>1952</v>
      </c>
      <c r="B8" s="3" t="s">
        <v>77</v>
      </c>
      <c r="C8" s="3" t="s">
        <v>13</v>
      </c>
      <c r="D8" s="3" t="s">
        <v>78</v>
      </c>
      <c r="E8" s="3" t="s">
        <v>58</v>
      </c>
      <c r="F8" s="3" t="s">
        <v>49</v>
      </c>
      <c r="G8" s="3">
        <v>50</v>
      </c>
      <c r="H8" s="3">
        <v>27.475999999999999</v>
      </c>
      <c r="I8" s="3">
        <v>7.3822728819712177E-2</v>
      </c>
      <c r="J8" s="3" t="s">
        <v>161</v>
      </c>
      <c r="K8" s="3" t="s">
        <v>161</v>
      </c>
      <c r="L8" s="3" t="s">
        <v>76</v>
      </c>
      <c r="M8" s="78" t="s">
        <v>21</v>
      </c>
      <c r="N8" s="9" t="s">
        <v>161</v>
      </c>
    </row>
    <row r="9" spans="1:14" x14ac:dyDescent="0.25">
      <c r="A9" s="3">
        <v>1952</v>
      </c>
      <c r="B9" s="3" t="s">
        <v>77</v>
      </c>
      <c r="C9" s="3" t="s">
        <v>13</v>
      </c>
      <c r="D9" s="3" t="s">
        <v>78</v>
      </c>
      <c r="E9" s="3" t="s">
        <v>58</v>
      </c>
      <c r="F9" s="3" t="s">
        <v>49</v>
      </c>
      <c r="G9" s="3">
        <v>50</v>
      </c>
      <c r="H9" s="3">
        <v>26.968</v>
      </c>
      <c r="I9" s="3">
        <v>0.23537670953722278</v>
      </c>
      <c r="J9" s="3" t="s">
        <v>161</v>
      </c>
      <c r="K9" s="3" t="s">
        <v>161</v>
      </c>
      <c r="L9" s="3" t="s">
        <v>76</v>
      </c>
      <c r="M9" s="78" t="s">
        <v>21</v>
      </c>
      <c r="N9" s="9" t="s">
        <v>161</v>
      </c>
    </row>
    <row r="10" spans="1:14" x14ac:dyDescent="0.25">
      <c r="A10" s="3">
        <v>1952</v>
      </c>
      <c r="B10" s="3" t="s">
        <v>77</v>
      </c>
      <c r="C10" s="3" t="s">
        <v>13</v>
      </c>
      <c r="D10" s="3" t="s">
        <v>78</v>
      </c>
      <c r="E10" s="3" t="s">
        <v>58</v>
      </c>
      <c r="F10" s="3" t="s">
        <v>49</v>
      </c>
      <c r="G10" s="3">
        <v>50</v>
      </c>
      <c r="H10" s="3">
        <v>26.478000000000002</v>
      </c>
      <c r="I10" s="3">
        <v>0.4257793626766781</v>
      </c>
      <c r="J10" s="3" t="s">
        <v>161</v>
      </c>
      <c r="K10" s="3" t="s">
        <v>161</v>
      </c>
      <c r="L10" s="3" t="s">
        <v>76</v>
      </c>
      <c r="M10" s="78" t="s">
        <v>21</v>
      </c>
      <c r="N10" s="9" t="s">
        <v>161</v>
      </c>
    </row>
    <row r="11" spans="1:14" x14ac:dyDescent="0.25">
      <c r="A11" s="3">
        <v>1952</v>
      </c>
      <c r="B11" s="3" t="s">
        <v>77</v>
      </c>
      <c r="C11" s="3" t="s">
        <v>13</v>
      </c>
      <c r="D11" s="3" t="s">
        <v>78</v>
      </c>
      <c r="E11" s="3" t="s">
        <v>58</v>
      </c>
      <c r="F11" s="3" t="s">
        <v>49</v>
      </c>
      <c r="G11" s="3">
        <v>50</v>
      </c>
      <c r="H11" s="3">
        <v>26.007999999999999</v>
      </c>
      <c r="I11" s="3">
        <v>0.67188900213750768</v>
      </c>
      <c r="J11" s="3" t="s">
        <v>161</v>
      </c>
      <c r="K11" s="3" t="s">
        <v>161</v>
      </c>
      <c r="L11" s="3" t="s">
        <v>76</v>
      </c>
      <c r="M11" s="78" t="s">
        <v>21</v>
      </c>
      <c r="N11" s="9" t="s">
        <v>161</v>
      </c>
    </row>
    <row r="12" spans="1:14" x14ac:dyDescent="0.25">
      <c r="A12" s="3">
        <v>1952</v>
      </c>
      <c r="B12" s="3" t="s">
        <v>77</v>
      </c>
      <c r="C12" s="3" t="s">
        <v>13</v>
      </c>
      <c r="D12" s="3" t="s">
        <v>78</v>
      </c>
      <c r="E12" s="3" t="s">
        <v>58</v>
      </c>
      <c r="F12" s="3" t="s">
        <v>49</v>
      </c>
      <c r="G12" s="3">
        <v>50</v>
      </c>
      <c r="H12" s="3">
        <v>25.481000000000002</v>
      </c>
      <c r="I12" s="3">
        <v>0.88307351846297455</v>
      </c>
      <c r="J12" s="3" t="s">
        <v>161</v>
      </c>
      <c r="K12" s="3" t="s">
        <v>161</v>
      </c>
      <c r="L12" s="3" t="s">
        <v>76</v>
      </c>
      <c r="M12" s="78" t="s">
        <v>21</v>
      </c>
      <c r="N12" s="9" t="s">
        <v>161</v>
      </c>
    </row>
    <row r="13" spans="1:14" x14ac:dyDescent="0.25">
      <c r="A13" s="3">
        <v>1952</v>
      </c>
      <c r="B13" s="3" t="s">
        <v>77</v>
      </c>
      <c r="C13" s="3" t="s">
        <v>13</v>
      </c>
      <c r="D13" s="3" t="s">
        <v>78</v>
      </c>
      <c r="E13" s="3" t="s">
        <v>58</v>
      </c>
      <c r="F13" s="3" t="s">
        <v>49</v>
      </c>
      <c r="G13" s="3">
        <v>50</v>
      </c>
      <c r="H13" s="3">
        <v>24.972999999999999</v>
      </c>
      <c r="I13" s="3">
        <v>0.91366070531020216</v>
      </c>
      <c r="J13" s="3" t="s">
        <v>161</v>
      </c>
      <c r="K13" s="3" t="s">
        <v>161</v>
      </c>
      <c r="L13" s="3" t="s">
        <v>76</v>
      </c>
      <c r="M13" s="78" t="s">
        <v>21</v>
      </c>
      <c r="N13" s="9" t="s">
        <v>161</v>
      </c>
    </row>
    <row r="14" spans="1:14" x14ac:dyDescent="0.25">
      <c r="A14" s="3">
        <v>2015</v>
      </c>
      <c r="B14" s="3" t="s">
        <v>121</v>
      </c>
      <c r="C14" s="3" t="s">
        <v>13</v>
      </c>
      <c r="D14" s="3" t="s">
        <v>86</v>
      </c>
      <c r="E14" s="3" t="s">
        <v>11</v>
      </c>
      <c r="F14" s="3" t="s">
        <v>49</v>
      </c>
      <c r="G14" s="3">
        <v>80</v>
      </c>
      <c r="H14" s="3">
        <v>26</v>
      </c>
      <c r="I14" s="3">
        <v>0.79700000000000004</v>
      </c>
      <c r="J14" s="3" t="s">
        <v>161</v>
      </c>
      <c r="K14" s="3" t="s">
        <v>161</v>
      </c>
      <c r="L14" s="3" t="s">
        <v>122</v>
      </c>
      <c r="M14" s="78" t="s">
        <v>7</v>
      </c>
      <c r="N14" s="9" t="s">
        <v>161</v>
      </c>
    </row>
    <row r="15" spans="1:14" x14ac:dyDescent="0.25">
      <c r="A15" s="3">
        <v>2015</v>
      </c>
      <c r="B15" s="3" t="s">
        <v>121</v>
      </c>
      <c r="C15" s="3" t="s">
        <v>13</v>
      </c>
      <c r="D15" s="3" t="s">
        <v>86</v>
      </c>
      <c r="E15" s="3" t="s">
        <v>11</v>
      </c>
      <c r="F15" s="3" t="s">
        <v>49</v>
      </c>
      <c r="G15" s="3">
        <v>80</v>
      </c>
      <c r="H15" s="3">
        <v>25</v>
      </c>
      <c r="I15" s="3">
        <v>0.97889999999999999</v>
      </c>
      <c r="J15" s="3" t="s">
        <v>161</v>
      </c>
      <c r="K15" s="3" t="s">
        <v>161</v>
      </c>
      <c r="L15" s="3" t="s">
        <v>122</v>
      </c>
      <c r="M15" s="78" t="s">
        <v>21</v>
      </c>
      <c r="N15" s="9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workbookViewId="0">
      <selection sqref="A1:G1048576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16.7109375" style="1" bestFit="1" customWidth="1"/>
    <col min="9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306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1.5755706859146699E-2</v>
      </c>
      <c r="I2" s="9">
        <v>0.49267226945930798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3.12319720558338E-2</v>
      </c>
      <c r="I3" s="9">
        <v>0.50347795541840301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4.4685196050339597E-2</v>
      </c>
      <c r="I4" s="9">
        <v>0.51208113106376396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5.7430355624081997E-2</v>
      </c>
      <c r="I5" s="9">
        <v>0.52031519356262401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7.2866159996725494E-2</v>
      </c>
      <c r="I6" s="9">
        <v>0.528456977774859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8.5398900244238504E-2</v>
      </c>
      <c r="I7" s="9">
        <v>0.53651713119508004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9.8144059817980994E-2</v>
      </c>
      <c r="I8" s="9">
        <v>0.54524807677576703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0.108552606803203</v>
      </c>
      <c r="I9" s="9">
        <v>0.55394707987262404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0.119740024651266</v>
      </c>
      <c r="I10" s="9">
        <v>0.56251476386928201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0.13319324864577201</v>
      </c>
      <c r="I11" s="9">
        <v>0.57116407865795604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0.146646472640278</v>
      </c>
      <c r="I12" s="9">
        <v>0.57955075524623401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0.15939163221402</v>
      </c>
      <c r="I13" s="9">
        <v>0.58753637620418098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0.17213679178776201</v>
      </c>
      <c r="I14" s="9">
        <v>0.59548059023864097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0.18488195136150501</v>
      </c>
      <c r="I15" s="9">
        <v>0.60350761812007303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0.196919046514483</v>
      </c>
      <c r="I16" s="9">
        <v>0.61099635599619095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0.20895614166746199</v>
      </c>
      <c r="I17" s="9">
        <v>0.61891099365673397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0.22170130124120499</v>
      </c>
      <c r="I18" s="9">
        <v>0.62732251439910403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0.23444646081494699</v>
      </c>
      <c r="I19" s="9">
        <v>0.63576952679017595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0.24789968480945301</v>
      </c>
      <c r="I20" s="9">
        <v>0.64453596401956603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0.26135290880395901</v>
      </c>
      <c r="I21" s="9">
        <v>0.652911993113234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0.27409806837770101</v>
      </c>
      <c r="I22" s="9">
        <v>0.66061368088156402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0.28684322795144301</v>
      </c>
      <c r="I23" s="9">
        <v>0.66827987700119196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0.29958838752518502</v>
      </c>
      <c r="I24" s="9">
        <v>0.675946073120821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0.31233354709892802</v>
      </c>
      <c r="I25" s="9">
        <v>0.68361226924044904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0.32507870667267003</v>
      </c>
      <c r="I26" s="9">
        <v>0.69137479983512595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0.33782386624641197</v>
      </c>
      <c r="I27" s="9">
        <v>0.699181272471052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0.35056902582015498</v>
      </c>
      <c r="I28" s="9">
        <v>0.70683496200970997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0.36331418539389698</v>
      </c>
      <c r="I29" s="9">
        <v>0.71431254536766497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0.37605934496763899</v>
      </c>
      <c r="I30" s="9">
        <v>0.72187226654118697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0.39064547203536698</v>
      </c>
      <c r="I31" s="9">
        <v>0.72953491349594501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0.40296579295665103</v>
      </c>
      <c r="I32" s="9">
        <v>0.73688523394212602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0.416560629835309</v>
      </c>
      <c r="I33" s="9">
        <v>0.74410068612323899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0.42930578940905101</v>
      </c>
      <c r="I34" s="9">
        <v>0.75160716982370901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0.44660830907279903</v>
      </c>
      <c r="I35" s="9">
        <v>0.75967409892231796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0.459044495081117</v>
      </c>
      <c r="I36" s="9">
        <v>0.76764229670726503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0.47561320252698203</v>
      </c>
      <c r="I37" s="9">
        <v>0.77540432027838802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0.48878320075318199</v>
      </c>
      <c r="I38" s="9">
        <v>0.78300663143035298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0.50152836032692505</v>
      </c>
      <c r="I39" s="9">
        <v>0.79064088506615005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0.51883087999067201</v>
      </c>
      <c r="I40" s="9">
        <v>0.79844065884543802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0.53126706599898998</v>
      </c>
      <c r="I41" s="9">
        <v>0.80584550737007898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0.54811899921316098</v>
      </c>
      <c r="I42" s="9">
        <v>0.813165659914863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0.56511254531148403</v>
      </c>
      <c r="I43" s="9">
        <v>0.82117789960933596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0.58210609140980696</v>
      </c>
      <c r="I44" s="9">
        <v>0.82913690183075595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0.600025567904513</v>
      </c>
      <c r="I45" s="9">
        <v>0.83729656837368305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0.61654377005602901</v>
      </c>
      <c r="I46" s="9">
        <v>0.84519283972650505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0.63541322708728398</v>
      </c>
      <c r="I47" s="9">
        <v>0.85348544039919805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0.64724801812004495</v>
      </c>
      <c r="I48" s="9">
        <v>0.86158514165654398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0.664241564218368</v>
      </c>
      <c r="I49" s="9">
        <v>0.86873227241390605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0.683359303578982</v>
      </c>
      <c r="I50" s="9">
        <v>0.87618285676767005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0.70247704293959501</v>
      </c>
      <c r="I51" s="9">
        <v>0.88346574308131698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0.72159478230020802</v>
      </c>
      <c r="I52" s="9">
        <v>0.89087639933029095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0.74283671492311198</v>
      </c>
      <c r="I53" s="9">
        <v>0.89883007780440505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0.76407864754601595</v>
      </c>
      <c r="I54" s="9">
        <v>0.906655986343192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0.78725166495282095</v>
      </c>
      <c r="I55" s="9">
        <v>0.91453706826314396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0.80887981453250402</v>
      </c>
      <c r="I56" s="9">
        <v>0.92173864643612802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0.83417702520159898</v>
      </c>
      <c r="I57" s="9">
        <v>0.928909250079336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0.85966734434908298</v>
      </c>
      <c r="I58" s="9">
        <v>0.93593127277502297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0.88728185675885896</v>
      </c>
      <c r="I59" s="9">
        <v>0.943038475427595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0.90993991822328901</v>
      </c>
      <c r="I60" s="9">
        <v>0.95065143407417096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0.93826249505382697</v>
      </c>
      <c r="I61" s="9">
        <v>0.95802862676865497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0.97012539398818398</v>
      </c>
      <c r="I62" s="9">
        <v>0.96495900495715803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1.00623667944712</v>
      </c>
      <c r="I63" s="9">
        <v>0.97237232307978505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1.04447215816834</v>
      </c>
      <c r="I64" s="9">
        <v>0.97950614446888296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1.0909388857809399</v>
      </c>
      <c r="I65" s="9">
        <v>0.98634050507205895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1.13191811413263</v>
      </c>
      <c r="I66" s="9">
        <v>0.99169752579801496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1.1804205269549299</v>
      </c>
      <c r="I67" s="9">
        <v>0.99633886549417805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1.22715277872532</v>
      </c>
      <c r="I68" s="9">
        <v>0.99869099384906401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1.2738850304956999</v>
      </c>
      <c r="I69" s="9">
        <v>1.00002677044566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1.32061728226609</v>
      </c>
      <c r="I70" s="9">
        <v>0.99953311387735699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1.3673495340364801</v>
      </c>
      <c r="I71" s="9">
        <v>0.99761656484744998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1.4140817858068699</v>
      </c>
      <c r="I72" s="9">
        <v>0.99511924338423796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1.46081403757726</v>
      </c>
      <c r="I73" s="9">
        <v>0.98803008616084298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1.5047140316645899</v>
      </c>
      <c r="I74" s="9">
        <v>0.98201895319698396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1.5316204796535999</v>
      </c>
      <c r="I75" s="9">
        <v>0.975949881268945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1.56961993690124</v>
      </c>
      <c r="I76" s="9">
        <v>0.96946200788622205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1.6046927278763901</v>
      </c>
      <c r="I77" s="9">
        <v>0.96170353347996795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1.6349978850850699</v>
      </c>
      <c r="I78" s="9">
        <v>0.954674665966317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1.6647365907571301</v>
      </c>
      <c r="I79" s="9">
        <v>0.94778421588260398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1.6921579946885199</v>
      </c>
      <c r="I80" s="9">
        <v>0.94023947495041604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1.7097694879176899</v>
      </c>
      <c r="I81" s="9">
        <v>0.93199702351640801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1.7380212583061501</v>
      </c>
      <c r="I82" s="9">
        <v>0.92573629668537905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1.76563577071593</v>
      </c>
      <c r="I83" s="9">
        <v>0.91777729446395895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1.78793979996998</v>
      </c>
      <c r="I84" s="9">
        <v>0.90997800466169798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1.8091817325928801</v>
      </c>
      <c r="I85" s="9">
        <v>0.90234375102590103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1.8304236652157799</v>
      </c>
      <c r="I86" s="9">
        <v>0.89416647516496495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1.85166559783869</v>
      </c>
      <c r="I87" s="9">
        <v>0.88641154992358095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1.8686591439370099</v>
      </c>
      <c r="I88" s="9">
        <v>0.87906477864227095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1.88801290477121</v>
      </c>
      <c r="I89" s="9">
        <v>0.871434074171344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1.90878279444694</v>
      </c>
      <c r="I90" s="9">
        <v>0.86398082794392805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1.9260123620188501</v>
      </c>
      <c r="I91" s="9">
        <v>0.85647434424345803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1.93547467745996</v>
      </c>
      <c r="I92" s="9">
        <v>0.84914209227297999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1.9529188100078601</v>
      </c>
      <c r="I93" s="9">
        <v>0.84151461431557295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1.96991235610619</v>
      </c>
      <c r="I94" s="9">
        <v>0.83347575588457301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1.9869059022045099</v>
      </c>
      <c r="I95" s="9">
        <v>0.82543689745357396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2.0038994483028301</v>
      </c>
      <c r="I96" s="9">
        <v>0.81737142028604803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2.02089299440116</v>
      </c>
      <c r="I97" s="9">
        <v>0.80922608690894304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2.0378865404994801</v>
      </c>
      <c r="I98" s="9">
        <v>0.80100089732225899</v>
      </c>
    </row>
    <row r="99" spans="1:9" x14ac:dyDescent="0.25">
      <c r="A99" s="9">
        <v>2018</v>
      </c>
      <c r="B99" s="9" t="s">
        <v>218</v>
      </c>
      <c r="C99" s="9" t="s">
        <v>13</v>
      </c>
      <c r="D99" s="9" t="s">
        <v>10</v>
      </c>
      <c r="E99" s="9" t="s">
        <v>128</v>
      </c>
      <c r="F99" s="9" t="s">
        <v>12</v>
      </c>
      <c r="G99" s="9">
        <v>2074</v>
      </c>
      <c r="H99" s="9">
        <v>2.05520193406179</v>
      </c>
      <c r="I99" s="9">
        <v>0.79298139797236999</v>
      </c>
    </row>
    <row r="100" spans="1:9" x14ac:dyDescent="0.25">
      <c r="A100" s="9">
        <v>2018</v>
      </c>
      <c r="B100" s="9" t="s">
        <v>218</v>
      </c>
      <c r="C100" s="9" t="s">
        <v>13</v>
      </c>
      <c r="D100" s="9" t="s">
        <v>10</v>
      </c>
      <c r="E100" s="9" t="s">
        <v>128</v>
      </c>
      <c r="F100" s="9" t="s">
        <v>12</v>
      </c>
      <c r="G100" s="9">
        <v>2074</v>
      </c>
      <c r="H100" s="9">
        <v>2.0679084719398499</v>
      </c>
      <c r="I100" s="9">
        <v>0.78521066281474605</v>
      </c>
    </row>
    <row r="101" spans="1:9" x14ac:dyDescent="0.25">
      <c r="A101" s="9">
        <v>2018</v>
      </c>
      <c r="B101" s="9" t="s">
        <v>218</v>
      </c>
      <c r="C101" s="9" t="s">
        <v>13</v>
      </c>
      <c r="D101" s="9" t="s">
        <v>10</v>
      </c>
      <c r="E101" s="9" t="s">
        <v>128</v>
      </c>
      <c r="F101" s="9" t="s">
        <v>12</v>
      </c>
      <c r="G101" s="9">
        <v>2074</v>
      </c>
      <c r="H101" s="9">
        <v>2.0849406397338499</v>
      </c>
      <c r="I101" s="9">
        <v>0.77706823329980801</v>
      </c>
    </row>
    <row r="102" spans="1:9" x14ac:dyDescent="0.25">
      <c r="A102" s="9">
        <v>2018</v>
      </c>
      <c r="B102" s="9" t="s">
        <v>218</v>
      </c>
      <c r="C102" s="9" t="s">
        <v>13</v>
      </c>
      <c r="D102" s="9" t="s">
        <v>10</v>
      </c>
      <c r="E102" s="9" t="s">
        <v>128</v>
      </c>
      <c r="F102" s="9" t="s">
        <v>12</v>
      </c>
      <c r="G102" s="9">
        <v>2074</v>
      </c>
      <c r="H102" s="9">
        <v>2.09807201626437</v>
      </c>
      <c r="I102" s="9">
        <v>0.76925361755833499</v>
      </c>
    </row>
    <row r="103" spans="1:9" x14ac:dyDescent="0.25">
      <c r="A103" s="9">
        <v>2018</v>
      </c>
      <c r="B103" s="9" t="s">
        <v>218</v>
      </c>
      <c r="C103" s="9" t="s">
        <v>13</v>
      </c>
      <c r="D103" s="9" t="s">
        <v>10</v>
      </c>
      <c r="E103" s="9" t="s">
        <v>128</v>
      </c>
      <c r="F103" s="9" t="s">
        <v>12</v>
      </c>
      <c r="G103" s="9">
        <v>2074</v>
      </c>
      <c r="H103" s="9">
        <v>2.11081717583812</v>
      </c>
      <c r="I103" s="9">
        <v>0.76222627111534202</v>
      </c>
    </row>
    <row r="104" spans="1:9" x14ac:dyDescent="0.25">
      <c r="A104" s="9">
        <v>2018</v>
      </c>
      <c r="B104" s="9" t="s">
        <v>218</v>
      </c>
      <c r="C104" s="9" t="s">
        <v>13</v>
      </c>
      <c r="D104" s="9" t="s">
        <v>10</v>
      </c>
      <c r="E104" s="9" t="s">
        <v>128</v>
      </c>
      <c r="F104" s="9" t="s">
        <v>12</v>
      </c>
      <c r="G104" s="9">
        <v>2074</v>
      </c>
      <c r="H104" s="9">
        <v>2.1235623354118598</v>
      </c>
      <c r="I104" s="9">
        <v>0.75519892467234895</v>
      </c>
    </row>
    <row r="105" spans="1:9" x14ac:dyDescent="0.25">
      <c r="A105" s="9">
        <v>2018</v>
      </c>
      <c r="B105" s="9" t="s">
        <v>218</v>
      </c>
      <c r="C105" s="9" t="s">
        <v>13</v>
      </c>
      <c r="D105" s="9" t="s">
        <v>10</v>
      </c>
      <c r="E105" s="9" t="s">
        <v>128</v>
      </c>
      <c r="F105" s="9" t="s">
        <v>12</v>
      </c>
      <c r="G105" s="9">
        <v>2074</v>
      </c>
      <c r="H105" s="9">
        <v>2.1363074949856</v>
      </c>
      <c r="I105" s="9">
        <v>0.74827805317546203</v>
      </c>
    </row>
    <row r="106" spans="1:9" x14ac:dyDescent="0.25">
      <c r="A106" s="9">
        <v>2018</v>
      </c>
      <c r="B106" s="9" t="s">
        <v>218</v>
      </c>
      <c r="C106" s="9" t="s">
        <v>13</v>
      </c>
      <c r="D106" s="9" t="s">
        <v>10</v>
      </c>
      <c r="E106" s="9" t="s">
        <v>128</v>
      </c>
      <c r="F106" s="9" t="s">
        <v>12</v>
      </c>
      <c r="G106" s="9">
        <v>2074</v>
      </c>
      <c r="H106" s="9">
        <v>2.1490526545593398</v>
      </c>
      <c r="I106" s="9">
        <v>0.74132169002987403</v>
      </c>
    </row>
    <row r="107" spans="1:9" x14ac:dyDescent="0.25">
      <c r="A107" s="9">
        <v>2018</v>
      </c>
      <c r="B107" s="9" t="s">
        <v>218</v>
      </c>
      <c r="C107" s="9" t="s">
        <v>13</v>
      </c>
      <c r="D107" s="9" t="s">
        <v>10</v>
      </c>
      <c r="E107" s="9" t="s">
        <v>128</v>
      </c>
      <c r="F107" s="9" t="s">
        <v>12</v>
      </c>
      <c r="G107" s="9">
        <v>2074</v>
      </c>
      <c r="H107" s="9">
        <v>2.1617978141330898</v>
      </c>
      <c r="I107" s="9">
        <v>0.73436532688428502</v>
      </c>
    </row>
    <row r="108" spans="1:9" x14ac:dyDescent="0.25">
      <c r="A108" s="9">
        <v>2018</v>
      </c>
      <c r="B108" s="9" t="s">
        <v>218</v>
      </c>
      <c r="C108" s="9" t="s">
        <v>13</v>
      </c>
      <c r="D108" s="9" t="s">
        <v>10</v>
      </c>
      <c r="E108" s="9" t="s">
        <v>128</v>
      </c>
      <c r="F108" s="9" t="s">
        <v>12</v>
      </c>
      <c r="G108" s="9">
        <v>2074</v>
      </c>
      <c r="H108" s="9">
        <v>2.17454297370683</v>
      </c>
      <c r="I108" s="9">
        <v>0.72737347208999403</v>
      </c>
    </row>
    <row r="109" spans="1:9" x14ac:dyDescent="0.25">
      <c r="A109" s="9">
        <v>2018</v>
      </c>
      <c r="B109" s="9" t="s">
        <v>218</v>
      </c>
      <c r="C109" s="9" t="s">
        <v>13</v>
      </c>
      <c r="D109" s="9" t="s">
        <v>10</v>
      </c>
      <c r="E109" s="9" t="s">
        <v>128</v>
      </c>
      <c r="F109" s="9" t="s">
        <v>12</v>
      </c>
      <c r="G109" s="9">
        <v>2074</v>
      </c>
      <c r="H109" s="9">
        <v>2.1851639400182798</v>
      </c>
      <c r="I109" s="9">
        <v>0.72051914743442402</v>
      </c>
    </row>
    <row r="110" spans="1:9" x14ac:dyDescent="0.25">
      <c r="A110" s="9">
        <v>2018</v>
      </c>
      <c r="B110" s="9" t="s">
        <v>218</v>
      </c>
      <c r="C110" s="9" t="s">
        <v>13</v>
      </c>
      <c r="D110" s="9" t="s">
        <v>10</v>
      </c>
      <c r="E110" s="9" t="s">
        <v>128</v>
      </c>
      <c r="F110" s="9" t="s">
        <v>12</v>
      </c>
      <c r="G110" s="9">
        <v>2074</v>
      </c>
      <c r="H110" s="9">
        <v>2.1979090995920201</v>
      </c>
      <c r="I110" s="9">
        <v>0.71389108203932805</v>
      </c>
    </row>
    <row r="111" spans="1:9" x14ac:dyDescent="0.25">
      <c r="A111" s="9">
        <v>2018</v>
      </c>
      <c r="B111" s="9" t="s">
        <v>218</v>
      </c>
      <c r="C111" s="9" t="s">
        <v>13</v>
      </c>
      <c r="D111" s="9" t="s">
        <v>10</v>
      </c>
      <c r="E111" s="9" t="s">
        <v>128</v>
      </c>
      <c r="F111" s="9" t="s">
        <v>12</v>
      </c>
      <c r="G111" s="9">
        <v>2074</v>
      </c>
      <c r="H111" s="9">
        <v>2.2099461947450001</v>
      </c>
      <c r="I111" s="9">
        <v>0.70661085759933395</v>
      </c>
    </row>
    <row r="112" spans="1:9" x14ac:dyDescent="0.25">
      <c r="A112" s="9">
        <v>2018</v>
      </c>
      <c r="B112" s="9" t="s">
        <v>218</v>
      </c>
      <c r="C112" s="9" t="s">
        <v>13</v>
      </c>
      <c r="D112" s="9" t="s">
        <v>10</v>
      </c>
      <c r="E112" s="9" t="s">
        <v>128</v>
      </c>
      <c r="F112" s="9" t="s">
        <v>12</v>
      </c>
      <c r="G112" s="9">
        <v>2074</v>
      </c>
      <c r="H112" s="9">
        <v>2.2226913543187399</v>
      </c>
      <c r="I112" s="9">
        <v>0.69894466147970602</v>
      </c>
    </row>
    <row r="113" spans="1:9" x14ac:dyDescent="0.25">
      <c r="A113" s="9">
        <v>2018</v>
      </c>
      <c r="B113" s="9" t="s">
        <v>218</v>
      </c>
      <c r="C113" s="9" t="s">
        <v>13</v>
      </c>
      <c r="D113" s="9" t="s">
        <v>10</v>
      </c>
      <c r="E113" s="9" t="s">
        <v>128</v>
      </c>
      <c r="F113" s="9" t="s">
        <v>12</v>
      </c>
      <c r="G113" s="9">
        <v>2074</v>
      </c>
      <c r="H113" s="9">
        <v>2.2354365138924899</v>
      </c>
      <c r="I113" s="9">
        <v>0.69127846536007698</v>
      </c>
    </row>
    <row r="114" spans="1:9" x14ac:dyDescent="0.25">
      <c r="A114" s="9">
        <v>2018</v>
      </c>
      <c r="B114" s="9" t="s">
        <v>218</v>
      </c>
      <c r="C114" s="9" t="s">
        <v>13</v>
      </c>
      <c r="D114" s="9" t="s">
        <v>10</v>
      </c>
      <c r="E114" s="9" t="s">
        <v>128</v>
      </c>
      <c r="F114" s="9" t="s">
        <v>12</v>
      </c>
      <c r="G114" s="9">
        <v>2074</v>
      </c>
      <c r="H114" s="9">
        <v>2.2481816734662301</v>
      </c>
      <c r="I114" s="9">
        <v>0.68361226924044904</v>
      </c>
    </row>
    <row r="115" spans="1:9" x14ac:dyDescent="0.25">
      <c r="A115" s="9">
        <v>2018</v>
      </c>
      <c r="B115" s="9" t="s">
        <v>218</v>
      </c>
      <c r="C115" s="9" t="s">
        <v>13</v>
      </c>
      <c r="D115" s="9" t="s">
        <v>10</v>
      </c>
      <c r="E115" s="9" t="s">
        <v>128</v>
      </c>
      <c r="F115" s="9" t="s">
        <v>12</v>
      </c>
      <c r="G115" s="9">
        <v>2074</v>
      </c>
      <c r="H115" s="9">
        <v>2.2609268330399699</v>
      </c>
      <c r="I115" s="9">
        <v>0.675946073120821</v>
      </c>
    </row>
    <row r="116" spans="1:9" x14ac:dyDescent="0.25">
      <c r="A116" s="9">
        <v>2018</v>
      </c>
      <c r="B116" s="9" t="s">
        <v>218</v>
      </c>
      <c r="C116" s="9" t="s">
        <v>13</v>
      </c>
      <c r="D116" s="9" t="s">
        <v>10</v>
      </c>
      <c r="E116" s="9" t="s">
        <v>128</v>
      </c>
      <c r="F116" s="9" t="s">
        <v>12</v>
      </c>
      <c r="G116" s="9">
        <v>2074</v>
      </c>
      <c r="H116" s="9">
        <v>2.2736719926137101</v>
      </c>
      <c r="I116" s="9">
        <v>0.66827987700119196</v>
      </c>
    </row>
    <row r="117" spans="1:9" x14ac:dyDescent="0.25">
      <c r="A117" s="9">
        <v>2018</v>
      </c>
      <c r="B117" s="9" t="s">
        <v>218</v>
      </c>
      <c r="C117" s="9" t="s">
        <v>13</v>
      </c>
      <c r="D117" s="9" t="s">
        <v>10</v>
      </c>
      <c r="E117" s="9" t="s">
        <v>128</v>
      </c>
      <c r="F117" s="9" t="s">
        <v>12</v>
      </c>
      <c r="G117" s="9">
        <v>2074</v>
      </c>
      <c r="H117" s="9">
        <v>2.2864171521874499</v>
      </c>
      <c r="I117" s="9">
        <v>0.66061368088156402</v>
      </c>
    </row>
    <row r="118" spans="1:9" x14ac:dyDescent="0.25">
      <c r="A118" s="9">
        <v>2018</v>
      </c>
      <c r="B118" s="9" t="s">
        <v>218</v>
      </c>
      <c r="C118" s="9" t="s">
        <v>13</v>
      </c>
      <c r="D118" s="9" t="s">
        <v>10</v>
      </c>
      <c r="E118" s="9" t="s">
        <v>128</v>
      </c>
      <c r="F118" s="9" t="s">
        <v>12</v>
      </c>
      <c r="G118" s="9">
        <v>2074</v>
      </c>
      <c r="H118" s="9">
        <v>2.2991623117611999</v>
      </c>
      <c r="I118" s="9">
        <v>0.65294748476193598</v>
      </c>
    </row>
    <row r="119" spans="1:9" x14ac:dyDescent="0.25">
      <c r="A119" s="9">
        <v>2018</v>
      </c>
      <c r="B119" s="9" t="s">
        <v>218</v>
      </c>
      <c r="C119" s="9" t="s">
        <v>13</v>
      </c>
      <c r="D119" s="9" t="s">
        <v>10</v>
      </c>
      <c r="E119" s="9" t="s">
        <v>128</v>
      </c>
      <c r="F119" s="9" t="s">
        <v>12</v>
      </c>
      <c r="G119" s="9">
        <v>2074</v>
      </c>
      <c r="H119" s="9">
        <v>2.3119074713349401</v>
      </c>
      <c r="I119" s="9">
        <v>0.64524579699360496</v>
      </c>
    </row>
    <row r="120" spans="1:9" x14ac:dyDescent="0.25">
      <c r="A120" s="9">
        <v>2018</v>
      </c>
      <c r="B120" s="9" t="s">
        <v>218</v>
      </c>
      <c r="C120" s="9" t="s">
        <v>13</v>
      </c>
      <c r="D120" s="9" t="s">
        <v>10</v>
      </c>
      <c r="E120" s="9" t="s">
        <v>128</v>
      </c>
      <c r="F120" s="9" t="s">
        <v>12</v>
      </c>
      <c r="G120" s="9">
        <v>2074</v>
      </c>
      <c r="H120" s="9">
        <v>2.3208088526245398</v>
      </c>
      <c r="I120" s="9">
        <v>0.63748326639892905</v>
      </c>
    </row>
    <row r="121" spans="1:9" x14ac:dyDescent="0.25">
      <c r="A121" s="9">
        <v>2018</v>
      </c>
      <c r="B121" s="9" t="s">
        <v>218</v>
      </c>
      <c r="C121" s="9" t="s">
        <v>13</v>
      </c>
      <c r="D121" s="9" t="s">
        <v>10</v>
      </c>
      <c r="E121" s="9" t="s">
        <v>128</v>
      </c>
      <c r="F121" s="9" t="s">
        <v>12</v>
      </c>
      <c r="G121" s="9">
        <v>2074</v>
      </c>
      <c r="H121" s="9">
        <v>2.3335540121982801</v>
      </c>
      <c r="I121" s="9">
        <v>0.62940435310725196</v>
      </c>
    </row>
    <row r="122" spans="1:9" x14ac:dyDescent="0.25">
      <c r="A122" s="9">
        <v>2018</v>
      </c>
      <c r="B122" s="9" t="s">
        <v>218</v>
      </c>
      <c r="C122" s="9" t="s">
        <v>13</v>
      </c>
      <c r="D122" s="9" t="s">
        <v>10</v>
      </c>
      <c r="E122" s="9" t="s">
        <v>128</v>
      </c>
      <c r="F122" s="9" t="s">
        <v>12</v>
      </c>
      <c r="G122" s="9">
        <v>2074</v>
      </c>
      <c r="H122" s="9">
        <v>2.34447843469006</v>
      </c>
      <c r="I122" s="9">
        <v>0.62207241226486298</v>
      </c>
    </row>
    <row r="123" spans="1:9" x14ac:dyDescent="0.25">
      <c r="A123" s="9">
        <v>2018</v>
      </c>
      <c r="B123" s="9" t="s">
        <v>218</v>
      </c>
      <c r="C123" s="9" t="s">
        <v>13</v>
      </c>
      <c r="D123" s="9" t="s">
        <v>10</v>
      </c>
      <c r="E123" s="9" t="s">
        <v>128</v>
      </c>
      <c r="F123" s="9" t="s">
        <v>12</v>
      </c>
      <c r="G123" s="9">
        <v>2074</v>
      </c>
      <c r="H123" s="9">
        <v>2.35799602817736</v>
      </c>
      <c r="I123" s="9">
        <v>0.61404541127104395</v>
      </c>
    </row>
    <row r="124" spans="1:9" x14ac:dyDescent="0.25">
      <c r="A124" s="9">
        <v>2018</v>
      </c>
      <c r="B124" s="9" t="s">
        <v>218</v>
      </c>
      <c r="C124" s="9" t="s">
        <v>13</v>
      </c>
      <c r="D124" s="9" t="s">
        <v>10</v>
      </c>
      <c r="E124" s="9" t="s">
        <v>128</v>
      </c>
      <c r="F124" s="9" t="s">
        <v>12</v>
      </c>
      <c r="G124" s="9">
        <v>2074</v>
      </c>
      <c r="H124" s="9">
        <v>2.37209294709983</v>
      </c>
      <c r="I124" s="9">
        <v>0.60537447884179696</v>
      </c>
    </row>
    <row r="125" spans="1:9" x14ac:dyDescent="0.25">
      <c r="A125" s="9">
        <v>2018</v>
      </c>
      <c r="B125" s="9" t="s">
        <v>218</v>
      </c>
      <c r="C125" s="9" t="s">
        <v>13</v>
      </c>
      <c r="D125" s="9" t="s">
        <v>10</v>
      </c>
      <c r="E125" s="9" t="s">
        <v>128</v>
      </c>
      <c r="F125" s="9" t="s">
        <v>12</v>
      </c>
      <c r="G125" s="9">
        <v>2074</v>
      </c>
      <c r="H125" s="9">
        <v>2.3855461710943402</v>
      </c>
      <c r="I125" s="9">
        <v>0.59733207124592802</v>
      </c>
    </row>
    <row r="126" spans="1:9" x14ac:dyDescent="0.25">
      <c r="A126" s="9">
        <v>2018</v>
      </c>
      <c r="B126" s="9" t="s">
        <v>218</v>
      </c>
      <c r="C126" s="9" t="s">
        <v>13</v>
      </c>
      <c r="D126" s="9" t="s">
        <v>10</v>
      </c>
      <c r="E126" s="9" t="s">
        <v>128</v>
      </c>
      <c r="F126" s="9" t="s">
        <v>12</v>
      </c>
      <c r="G126" s="9">
        <v>2074</v>
      </c>
      <c r="H126" s="9">
        <v>2.3975832662473202</v>
      </c>
      <c r="I126" s="9">
        <v>0.58983446045763399</v>
      </c>
    </row>
    <row r="127" spans="1:9" x14ac:dyDescent="0.25">
      <c r="A127" s="9">
        <v>2018</v>
      </c>
      <c r="B127" s="9" t="s">
        <v>218</v>
      </c>
      <c r="C127" s="9" t="s">
        <v>13</v>
      </c>
      <c r="D127" s="9" t="s">
        <v>10</v>
      </c>
      <c r="E127" s="9" t="s">
        <v>128</v>
      </c>
      <c r="F127" s="9" t="s">
        <v>12</v>
      </c>
      <c r="G127" s="9">
        <v>2074</v>
      </c>
      <c r="H127" s="9">
        <v>2.4096203614002998</v>
      </c>
      <c r="I127" s="9">
        <v>0.58228361219628699</v>
      </c>
    </row>
    <row r="128" spans="1:9" x14ac:dyDescent="0.25">
      <c r="A128" s="9">
        <v>2018</v>
      </c>
      <c r="B128" s="9" t="s">
        <v>218</v>
      </c>
      <c r="C128" s="9" t="s">
        <v>13</v>
      </c>
      <c r="D128" s="9" t="s">
        <v>10</v>
      </c>
      <c r="E128" s="9" t="s">
        <v>128</v>
      </c>
      <c r="F128" s="9" t="s">
        <v>12</v>
      </c>
      <c r="G128" s="9">
        <v>2074</v>
      </c>
      <c r="H128" s="9">
        <v>2.42236552097404</v>
      </c>
      <c r="I128" s="9">
        <v>0.57422700794093695</v>
      </c>
    </row>
    <row r="129" spans="1:9" x14ac:dyDescent="0.25">
      <c r="A129" s="9">
        <v>2018</v>
      </c>
      <c r="B129" s="9" t="s">
        <v>218</v>
      </c>
      <c r="C129" s="9" t="s">
        <v>13</v>
      </c>
      <c r="D129" s="9" t="s">
        <v>10</v>
      </c>
      <c r="E129" s="9" t="s">
        <v>128</v>
      </c>
      <c r="F129" s="9" t="s">
        <v>12</v>
      </c>
      <c r="G129" s="9">
        <v>2074</v>
      </c>
      <c r="H129" s="9">
        <v>2.4351106805477798</v>
      </c>
      <c r="I129" s="9">
        <v>0.56613491203688504</v>
      </c>
    </row>
    <row r="130" spans="1:9" x14ac:dyDescent="0.25">
      <c r="A130" s="9">
        <v>2018</v>
      </c>
      <c r="B130" s="9" t="s">
        <v>218</v>
      </c>
      <c r="C130" s="9" t="s">
        <v>13</v>
      </c>
      <c r="D130" s="9" t="s">
        <v>10</v>
      </c>
      <c r="E130" s="9" t="s">
        <v>128</v>
      </c>
      <c r="F130" s="9" t="s">
        <v>12</v>
      </c>
      <c r="G130" s="9">
        <v>2074</v>
      </c>
      <c r="H130" s="9">
        <v>2.44785584012152</v>
      </c>
      <c r="I130" s="9">
        <v>0.55790084953802499</v>
      </c>
    </row>
    <row r="131" spans="1:9" x14ac:dyDescent="0.25">
      <c r="A131" s="9">
        <v>2018</v>
      </c>
      <c r="B131" s="9" t="s">
        <v>218</v>
      </c>
      <c r="C131" s="9" t="s">
        <v>13</v>
      </c>
      <c r="D131" s="9" t="s">
        <v>10</v>
      </c>
      <c r="E131" s="9" t="s">
        <v>128</v>
      </c>
      <c r="F131" s="9" t="s">
        <v>12</v>
      </c>
      <c r="G131" s="9">
        <v>2074</v>
      </c>
      <c r="H131" s="9">
        <v>2.46060099969527</v>
      </c>
      <c r="I131" s="9">
        <v>0.549560312093058</v>
      </c>
    </row>
    <row r="132" spans="1:9" x14ac:dyDescent="0.25">
      <c r="A132" s="9">
        <v>2018</v>
      </c>
      <c r="B132" s="9" t="s">
        <v>218</v>
      </c>
      <c r="C132" s="9" t="s">
        <v>13</v>
      </c>
      <c r="D132" s="9" t="s">
        <v>10</v>
      </c>
      <c r="E132" s="9" t="s">
        <v>128</v>
      </c>
      <c r="F132" s="9" t="s">
        <v>12</v>
      </c>
      <c r="G132" s="9">
        <v>2074</v>
      </c>
      <c r="H132" s="9">
        <v>2.4711575965139199</v>
      </c>
      <c r="I132" s="9">
        <v>0.54063577570126897</v>
      </c>
    </row>
    <row r="133" spans="1:9" x14ac:dyDescent="0.25">
      <c r="A133" s="9">
        <v>2018</v>
      </c>
      <c r="B133" s="9" t="s">
        <v>218</v>
      </c>
      <c r="C133" s="9" t="s">
        <v>13</v>
      </c>
      <c r="D133" s="9" t="s">
        <v>10</v>
      </c>
      <c r="E133" s="9" t="s">
        <v>128</v>
      </c>
      <c r="F133" s="9" t="s">
        <v>12</v>
      </c>
      <c r="G133" s="9">
        <v>2074</v>
      </c>
      <c r="H133" s="9">
        <v>2.48336799414751</v>
      </c>
      <c r="I133" s="9">
        <v>0.53180356723477396</v>
      </c>
    </row>
    <row r="134" spans="1:9" x14ac:dyDescent="0.25">
      <c r="A134" s="9">
        <v>2018</v>
      </c>
      <c r="B134" s="9" t="s">
        <v>218</v>
      </c>
      <c r="C134" s="9" t="s">
        <v>13</v>
      </c>
      <c r="D134" s="9" t="s">
        <v>10</v>
      </c>
      <c r="E134" s="9" t="s">
        <v>128</v>
      </c>
      <c r="F134" s="9" t="s">
        <v>12</v>
      </c>
      <c r="G134" s="9">
        <v>2074</v>
      </c>
      <c r="H134" s="9">
        <v>2.4961458336175899</v>
      </c>
      <c r="I134" s="9">
        <v>0.52334618036177405</v>
      </c>
    </row>
    <row r="135" spans="1:9" x14ac:dyDescent="0.25">
      <c r="A135" s="9">
        <v>2018</v>
      </c>
      <c r="B135" s="9" t="s">
        <v>218</v>
      </c>
      <c r="C135" s="9" t="s">
        <v>13</v>
      </c>
      <c r="D135" s="9" t="s">
        <v>10</v>
      </c>
      <c r="E135" s="9" t="s">
        <v>128</v>
      </c>
      <c r="F135" s="9" t="s">
        <v>12</v>
      </c>
      <c r="G135" s="9">
        <v>2074</v>
      </c>
      <c r="H135" s="9">
        <v>2.5098114769383302</v>
      </c>
      <c r="I135" s="9">
        <v>0.51442357987809495</v>
      </c>
    </row>
    <row r="136" spans="1:9" x14ac:dyDescent="0.25">
      <c r="A136" s="9">
        <v>2018</v>
      </c>
      <c r="B136" s="9" t="s">
        <v>218</v>
      </c>
      <c r="C136" s="9" t="s">
        <v>13</v>
      </c>
      <c r="D136" s="9" t="s">
        <v>10</v>
      </c>
      <c r="E136" s="9" t="s">
        <v>128</v>
      </c>
      <c r="F136" s="9" t="s">
        <v>12</v>
      </c>
      <c r="G136" s="9">
        <v>2074</v>
      </c>
      <c r="H136" s="9">
        <v>2.5233827116696301</v>
      </c>
      <c r="I136" s="9">
        <v>0.50583460089221499</v>
      </c>
    </row>
    <row r="137" spans="1:9" x14ac:dyDescent="0.25">
      <c r="A137" s="9">
        <v>2018</v>
      </c>
      <c r="B137" s="9" t="s">
        <v>218</v>
      </c>
      <c r="C137" s="9" t="s">
        <v>13</v>
      </c>
      <c r="D137" s="9" t="s">
        <v>10</v>
      </c>
      <c r="E137" s="9" t="s">
        <v>128</v>
      </c>
      <c r="F137" s="9" t="s">
        <v>12</v>
      </c>
      <c r="G137" s="9">
        <v>2074</v>
      </c>
      <c r="H137" s="9">
        <v>2.5360420452529699</v>
      </c>
      <c r="I137" s="9">
        <v>0.49748438390669403</v>
      </c>
    </row>
    <row r="138" spans="1:9" x14ac:dyDescent="0.25">
      <c r="A138" s="9">
        <v>2018</v>
      </c>
      <c r="B138" s="9" t="s">
        <v>218</v>
      </c>
      <c r="C138" s="9" t="s">
        <v>13</v>
      </c>
      <c r="D138" s="9" t="s">
        <v>10</v>
      </c>
      <c r="E138" s="9" t="s">
        <v>128</v>
      </c>
      <c r="F138" s="9" t="s">
        <v>12</v>
      </c>
      <c r="G138" s="9">
        <v>2074</v>
      </c>
      <c r="H138" s="9">
        <v>2.55052518113223</v>
      </c>
      <c r="I138" s="9">
        <v>0.48881635533961398</v>
      </c>
    </row>
    <row r="139" spans="1:9" x14ac:dyDescent="0.25">
      <c r="A139" s="9">
        <v>2018</v>
      </c>
      <c r="B139" s="9" t="s">
        <v>218</v>
      </c>
      <c r="C139" s="9" t="s">
        <v>13</v>
      </c>
      <c r="D139" s="9" t="s">
        <v>10</v>
      </c>
      <c r="E139" s="9" t="s">
        <v>128</v>
      </c>
      <c r="F139" s="9" t="s">
        <v>12</v>
      </c>
      <c r="G139" s="9">
        <v>2074</v>
      </c>
      <c r="H139" s="9">
        <v>2.5625622762851998</v>
      </c>
      <c r="I139" s="9">
        <v>0.48077749690861499</v>
      </c>
    </row>
    <row r="140" spans="1:9" x14ac:dyDescent="0.25">
      <c r="A140" s="9">
        <v>2018</v>
      </c>
      <c r="B140" s="9" t="s">
        <v>218</v>
      </c>
      <c r="C140" s="9" t="s">
        <v>13</v>
      </c>
      <c r="D140" s="9" t="s">
        <v>10</v>
      </c>
      <c r="E140" s="9" t="s">
        <v>128</v>
      </c>
      <c r="F140" s="9" t="s">
        <v>12</v>
      </c>
      <c r="G140" s="9">
        <v>2074</v>
      </c>
      <c r="H140" s="9">
        <v>2.5742775239742</v>
      </c>
      <c r="I140" s="9">
        <v>0.47195943546293101</v>
      </c>
    </row>
    <row r="141" spans="1:9" x14ac:dyDescent="0.25">
      <c r="A141" s="9">
        <v>2018</v>
      </c>
      <c r="B141" s="9" t="s">
        <v>218</v>
      </c>
      <c r="C141" s="9" t="s">
        <v>13</v>
      </c>
      <c r="D141" s="9" t="s">
        <v>10</v>
      </c>
      <c r="E141" s="9" t="s">
        <v>128</v>
      </c>
      <c r="F141" s="9" t="s">
        <v>12</v>
      </c>
      <c r="G141" s="9">
        <v>2074</v>
      </c>
      <c r="H141" s="9">
        <v>2.5887606598534498</v>
      </c>
      <c r="I141" s="9">
        <v>0.46354186500771399</v>
      </c>
    </row>
    <row r="142" spans="1:9" x14ac:dyDescent="0.25">
      <c r="A142" s="9">
        <v>2018</v>
      </c>
      <c r="B142" s="9" t="s">
        <v>218</v>
      </c>
      <c r="C142" s="9" t="s">
        <v>13</v>
      </c>
      <c r="D142" s="9" t="s">
        <v>10</v>
      </c>
      <c r="E142" s="9" t="s">
        <v>128</v>
      </c>
      <c r="F142" s="9" t="s">
        <v>12</v>
      </c>
      <c r="G142" s="9">
        <v>2074</v>
      </c>
      <c r="H142" s="9">
        <v>2.6007977550064298</v>
      </c>
      <c r="I142" s="9">
        <v>0.45586235951982301</v>
      </c>
    </row>
    <row r="143" spans="1:9" x14ac:dyDescent="0.25">
      <c r="A143" s="9">
        <v>2018</v>
      </c>
      <c r="B143" s="9" t="s">
        <v>218</v>
      </c>
      <c r="C143" s="9" t="s">
        <v>13</v>
      </c>
      <c r="D143" s="9" t="s">
        <v>10</v>
      </c>
      <c r="E143" s="9" t="s">
        <v>128</v>
      </c>
      <c r="F143" s="9" t="s">
        <v>12</v>
      </c>
      <c r="G143" s="9">
        <v>2074</v>
      </c>
      <c r="H143" s="9">
        <v>2.6135429145801701</v>
      </c>
      <c r="I143" s="9">
        <v>0.44787673856187599</v>
      </c>
    </row>
    <row r="144" spans="1:9" x14ac:dyDescent="0.25">
      <c r="A144" s="9">
        <v>2018</v>
      </c>
      <c r="B144" s="9" t="s">
        <v>218</v>
      </c>
      <c r="C144" s="9" t="s">
        <v>13</v>
      </c>
      <c r="D144" s="9" t="s">
        <v>10</v>
      </c>
      <c r="E144" s="9" t="s">
        <v>128</v>
      </c>
      <c r="F144" s="9" t="s">
        <v>12</v>
      </c>
      <c r="G144" s="9">
        <v>2074</v>
      </c>
      <c r="H144" s="9">
        <v>2.6262880741539201</v>
      </c>
      <c r="I144" s="9">
        <v>0.43989111760393002</v>
      </c>
    </row>
    <row r="145" spans="1:9" x14ac:dyDescent="0.25">
      <c r="A145" s="9">
        <v>2018</v>
      </c>
      <c r="B145" s="9" t="s">
        <v>218</v>
      </c>
      <c r="C145" s="9" t="s">
        <v>13</v>
      </c>
      <c r="D145" s="9" t="s">
        <v>10</v>
      </c>
      <c r="E145" s="9" t="s">
        <v>128</v>
      </c>
      <c r="F145" s="9" t="s">
        <v>12</v>
      </c>
      <c r="G145" s="9">
        <v>2074</v>
      </c>
      <c r="H145" s="9">
        <v>2.6390332337276599</v>
      </c>
      <c r="I145" s="9">
        <v>0.43179902169987799</v>
      </c>
    </row>
    <row r="146" spans="1:9" x14ac:dyDescent="0.25">
      <c r="A146" s="9">
        <v>2018</v>
      </c>
      <c r="B146" s="9" t="s">
        <v>218</v>
      </c>
      <c r="C146" s="9" t="s">
        <v>13</v>
      </c>
      <c r="D146" s="9" t="s">
        <v>10</v>
      </c>
      <c r="E146" s="9" t="s">
        <v>128</v>
      </c>
      <c r="F146" s="9" t="s">
        <v>12</v>
      </c>
      <c r="G146" s="9">
        <v>2074</v>
      </c>
      <c r="H146" s="9">
        <v>2.6517783933014001</v>
      </c>
      <c r="I146" s="9">
        <v>0.42367143414712399</v>
      </c>
    </row>
    <row r="147" spans="1:9" x14ac:dyDescent="0.25">
      <c r="A147" s="9">
        <v>2018</v>
      </c>
      <c r="B147" s="9" t="s">
        <v>218</v>
      </c>
      <c r="C147" s="9" t="s">
        <v>13</v>
      </c>
      <c r="D147" s="9" t="s">
        <v>10</v>
      </c>
      <c r="E147" s="9" t="s">
        <v>128</v>
      </c>
      <c r="F147" s="9" t="s">
        <v>12</v>
      </c>
      <c r="G147" s="9">
        <v>2074</v>
      </c>
      <c r="H147" s="9">
        <v>2.6645235528751399</v>
      </c>
      <c r="I147" s="9">
        <v>0.41540187999956202</v>
      </c>
    </row>
    <row r="148" spans="1:9" x14ac:dyDescent="0.25">
      <c r="A148" s="9">
        <v>2018</v>
      </c>
      <c r="B148" s="9" t="s">
        <v>218</v>
      </c>
      <c r="C148" s="9" t="s">
        <v>13</v>
      </c>
      <c r="D148" s="9" t="s">
        <v>10</v>
      </c>
      <c r="E148" s="9" t="s">
        <v>128</v>
      </c>
      <c r="F148" s="9" t="s">
        <v>12</v>
      </c>
      <c r="G148" s="9">
        <v>2074</v>
      </c>
      <c r="H148" s="9">
        <v>2.6772687124488899</v>
      </c>
      <c r="I148" s="9">
        <v>0.40709683420329801</v>
      </c>
    </row>
    <row r="149" spans="1:9" x14ac:dyDescent="0.25">
      <c r="A149" s="9">
        <v>2018</v>
      </c>
      <c r="B149" s="9" t="s">
        <v>218</v>
      </c>
      <c r="C149" s="9" t="s">
        <v>13</v>
      </c>
      <c r="D149" s="9" t="s">
        <v>10</v>
      </c>
      <c r="E149" s="9" t="s">
        <v>128</v>
      </c>
      <c r="F149" s="9" t="s">
        <v>12</v>
      </c>
      <c r="G149" s="9">
        <v>2074</v>
      </c>
      <c r="H149" s="9">
        <v>2.6900138720226301</v>
      </c>
      <c r="I149" s="9">
        <v>0.398791788407034</v>
      </c>
    </row>
    <row r="150" spans="1:9" x14ac:dyDescent="0.25">
      <c r="A150" s="9">
        <v>2018</v>
      </c>
      <c r="B150" s="9" t="s">
        <v>218</v>
      </c>
      <c r="C150" s="9" t="s">
        <v>13</v>
      </c>
      <c r="D150" s="9" t="s">
        <v>10</v>
      </c>
      <c r="E150" s="9" t="s">
        <v>128</v>
      </c>
      <c r="F150" s="9" t="s">
        <v>12</v>
      </c>
      <c r="G150" s="9">
        <v>2074</v>
      </c>
      <c r="H150" s="9">
        <v>2.7027590315963699</v>
      </c>
      <c r="I150" s="9">
        <v>0.39048674261076999</v>
      </c>
    </row>
    <row r="151" spans="1:9" x14ac:dyDescent="0.25">
      <c r="A151" s="9">
        <v>2018</v>
      </c>
      <c r="B151" s="9" t="s">
        <v>218</v>
      </c>
      <c r="C151" s="9" t="s">
        <v>13</v>
      </c>
      <c r="D151" s="9" t="s">
        <v>10</v>
      </c>
      <c r="E151" s="9" t="s">
        <v>128</v>
      </c>
      <c r="F151" s="9" t="s">
        <v>12</v>
      </c>
      <c r="G151" s="9">
        <v>2074</v>
      </c>
      <c r="H151" s="9">
        <v>2.7155041911701101</v>
      </c>
      <c r="I151" s="9">
        <v>0.38235915505801499</v>
      </c>
    </row>
    <row r="152" spans="1:9" x14ac:dyDescent="0.25">
      <c r="A152" s="9">
        <v>2018</v>
      </c>
      <c r="B152" s="9" t="s">
        <v>218</v>
      </c>
      <c r="C152" s="9" t="s">
        <v>13</v>
      </c>
      <c r="D152" s="9" t="s">
        <v>10</v>
      </c>
      <c r="E152" s="9" t="s">
        <v>128</v>
      </c>
      <c r="F152" s="9" t="s">
        <v>12</v>
      </c>
      <c r="G152" s="9">
        <v>2074</v>
      </c>
      <c r="H152" s="9">
        <v>2.7282493507438499</v>
      </c>
      <c r="I152" s="9">
        <v>0.37444451739747298</v>
      </c>
    </row>
    <row r="153" spans="1:9" x14ac:dyDescent="0.25">
      <c r="A153" s="9">
        <v>2018</v>
      </c>
      <c r="B153" s="9" t="s">
        <v>218</v>
      </c>
      <c r="C153" s="9" t="s">
        <v>13</v>
      </c>
      <c r="D153" s="9" t="s">
        <v>10</v>
      </c>
      <c r="E153" s="9" t="s">
        <v>128</v>
      </c>
      <c r="F153" s="9" t="s">
        <v>12</v>
      </c>
      <c r="G153" s="9">
        <v>2074</v>
      </c>
      <c r="H153" s="9">
        <v>2.7409945103175999</v>
      </c>
      <c r="I153" s="9">
        <v>0.36674282962914301</v>
      </c>
    </row>
    <row r="154" spans="1:9" x14ac:dyDescent="0.25">
      <c r="A154" s="9">
        <v>2018</v>
      </c>
      <c r="B154" s="9" t="s">
        <v>218</v>
      </c>
      <c r="C154" s="9" t="s">
        <v>13</v>
      </c>
      <c r="D154" s="9" t="s">
        <v>10</v>
      </c>
      <c r="E154" s="9" t="s">
        <v>128</v>
      </c>
      <c r="F154" s="9" t="s">
        <v>12</v>
      </c>
      <c r="G154" s="9">
        <v>2074</v>
      </c>
      <c r="H154" s="9">
        <v>2.7537396698913401</v>
      </c>
      <c r="I154" s="9">
        <v>0.35907663350951502</v>
      </c>
    </row>
    <row r="155" spans="1:9" x14ac:dyDescent="0.25">
      <c r="A155" s="9">
        <v>2018</v>
      </c>
      <c r="B155" s="9" t="s">
        <v>218</v>
      </c>
      <c r="C155" s="9" t="s">
        <v>13</v>
      </c>
      <c r="D155" s="9" t="s">
        <v>10</v>
      </c>
      <c r="E155" s="9" t="s">
        <v>128</v>
      </c>
      <c r="F155" s="9" t="s">
        <v>12</v>
      </c>
      <c r="G155" s="9">
        <v>2074</v>
      </c>
      <c r="H155" s="9">
        <v>2.7664848294650799</v>
      </c>
      <c r="I155" s="9">
        <v>0.35141043738988598</v>
      </c>
    </row>
    <row r="156" spans="1:9" x14ac:dyDescent="0.25">
      <c r="A156" s="9">
        <v>2018</v>
      </c>
      <c r="B156" s="9" t="s">
        <v>218</v>
      </c>
      <c r="C156" s="9" t="s">
        <v>13</v>
      </c>
      <c r="D156" s="9" t="s">
        <v>10</v>
      </c>
      <c r="E156" s="9" t="s">
        <v>128</v>
      </c>
      <c r="F156" s="9" t="s">
        <v>12</v>
      </c>
      <c r="G156" s="9">
        <v>2074</v>
      </c>
      <c r="H156" s="9">
        <v>2.7792299890388201</v>
      </c>
      <c r="I156" s="9">
        <v>0.34374424127025799</v>
      </c>
    </row>
    <row r="157" spans="1:9" x14ac:dyDescent="0.25">
      <c r="A157" s="9">
        <v>2018</v>
      </c>
      <c r="B157" s="9" t="s">
        <v>218</v>
      </c>
      <c r="C157" s="9" t="s">
        <v>13</v>
      </c>
      <c r="D157" s="9" t="s">
        <v>10</v>
      </c>
      <c r="E157" s="9" t="s">
        <v>128</v>
      </c>
      <c r="F157" s="9" t="s">
        <v>12</v>
      </c>
      <c r="G157" s="9">
        <v>2074</v>
      </c>
      <c r="H157" s="9">
        <v>2.7919751486125701</v>
      </c>
      <c r="I157" s="9">
        <v>0.336078045150629</v>
      </c>
    </row>
    <row r="158" spans="1:9" x14ac:dyDescent="0.25">
      <c r="A158" s="9">
        <v>2018</v>
      </c>
      <c r="B158" s="9" t="s">
        <v>218</v>
      </c>
      <c r="C158" s="9" t="s">
        <v>13</v>
      </c>
      <c r="D158" s="9" t="s">
        <v>10</v>
      </c>
      <c r="E158" s="9" t="s">
        <v>128</v>
      </c>
      <c r="F158" s="9" t="s">
        <v>12</v>
      </c>
      <c r="G158" s="9">
        <v>2074</v>
      </c>
      <c r="H158" s="9">
        <v>2.8047203081863099</v>
      </c>
      <c r="I158" s="9">
        <v>0.32841184903100101</v>
      </c>
    </row>
    <row r="159" spans="1:9" x14ac:dyDescent="0.25">
      <c r="A159" s="9">
        <v>2018</v>
      </c>
      <c r="B159" s="9" t="s">
        <v>218</v>
      </c>
      <c r="C159" s="9" t="s">
        <v>13</v>
      </c>
      <c r="D159" s="9" t="s">
        <v>10</v>
      </c>
      <c r="E159" s="9" t="s">
        <v>128</v>
      </c>
      <c r="F159" s="9" t="s">
        <v>12</v>
      </c>
      <c r="G159" s="9">
        <v>2074</v>
      </c>
      <c r="H159" s="9">
        <v>2.8174654677600501</v>
      </c>
      <c r="I159" s="9">
        <v>0.32074565291137302</v>
      </c>
    </row>
    <row r="160" spans="1:9" x14ac:dyDescent="0.25">
      <c r="A160" s="9">
        <v>2018</v>
      </c>
      <c r="B160" s="9" t="s">
        <v>218</v>
      </c>
      <c r="C160" s="9" t="s">
        <v>13</v>
      </c>
      <c r="D160" s="9" t="s">
        <v>10</v>
      </c>
      <c r="E160" s="9" t="s">
        <v>128</v>
      </c>
      <c r="F160" s="9" t="s">
        <v>12</v>
      </c>
      <c r="G160" s="9">
        <v>2074</v>
      </c>
      <c r="H160" s="9">
        <v>2.8302106273337899</v>
      </c>
      <c r="I160" s="9">
        <v>0.313150440089148</v>
      </c>
    </row>
    <row r="161" spans="1:9" x14ac:dyDescent="0.25">
      <c r="A161" s="9">
        <v>2018</v>
      </c>
      <c r="B161" s="9" t="s">
        <v>218</v>
      </c>
      <c r="C161" s="9" t="s">
        <v>13</v>
      </c>
      <c r="D161" s="9" t="s">
        <v>10</v>
      </c>
      <c r="E161" s="9" t="s">
        <v>128</v>
      </c>
      <c r="F161" s="9" t="s">
        <v>12</v>
      </c>
      <c r="G161" s="9">
        <v>2074</v>
      </c>
      <c r="H161" s="9">
        <v>2.8429557869075399</v>
      </c>
      <c r="I161" s="9">
        <v>0.30591014375394399</v>
      </c>
    </row>
    <row r="162" spans="1:9" x14ac:dyDescent="0.25">
      <c r="A162" s="9">
        <v>2018</v>
      </c>
      <c r="B162" s="9" t="s">
        <v>218</v>
      </c>
      <c r="C162" s="9" t="s">
        <v>13</v>
      </c>
      <c r="D162" s="9" t="s">
        <v>10</v>
      </c>
      <c r="E162" s="9" t="s">
        <v>128</v>
      </c>
      <c r="F162" s="9" t="s">
        <v>12</v>
      </c>
      <c r="G162" s="9">
        <v>2074</v>
      </c>
      <c r="H162" s="9">
        <v>2.85814698720755</v>
      </c>
      <c r="I162" s="9">
        <v>0.298105207553026</v>
      </c>
    </row>
    <row r="163" spans="1:9" x14ac:dyDescent="0.25">
      <c r="A163" s="9">
        <v>2018</v>
      </c>
      <c r="B163" s="9" t="s">
        <v>218</v>
      </c>
      <c r="C163" s="9" t="s">
        <v>13</v>
      </c>
      <c r="D163" s="9" t="s">
        <v>10</v>
      </c>
      <c r="E163" s="9" t="s">
        <v>128</v>
      </c>
      <c r="F163" s="9" t="s">
        <v>12</v>
      </c>
      <c r="G163" s="9">
        <v>2074</v>
      </c>
      <c r="H163" s="9">
        <v>2.8712783637380701</v>
      </c>
      <c r="I163" s="9">
        <v>0.29054225986598498</v>
      </c>
    </row>
    <row r="164" spans="1:9" x14ac:dyDescent="0.25">
      <c r="A164" s="9">
        <v>2018</v>
      </c>
      <c r="B164" s="9" t="s">
        <v>218</v>
      </c>
      <c r="C164" s="9" t="s">
        <v>13</v>
      </c>
      <c r="D164" s="9" t="s">
        <v>10</v>
      </c>
      <c r="E164" s="9" t="s">
        <v>128</v>
      </c>
      <c r="F164" s="9" t="s">
        <v>12</v>
      </c>
      <c r="G164" s="9">
        <v>2074</v>
      </c>
      <c r="H164" s="9">
        <v>2.8840235233118201</v>
      </c>
      <c r="I164" s="9">
        <v>0.28376335496390598</v>
      </c>
    </row>
    <row r="165" spans="1:9" x14ac:dyDescent="0.25">
      <c r="A165" s="9">
        <v>2018</v>
      </c>
      <c r="B165" s="9" t="s">
        <v>218</v>
      </c>
      <c r="C165" s="9" t="s">
        <v>13</v>
      </c>
      <c r="D165" s="9" t="s">
        <v>10</v>
      </c>
      <c r="E165" s="9" t="s">
        <v>128</v>
      </c>
      <c r="F165" s="9" t="s">
        <v>12</v>
      </c>
      <c r="G165" s="9">
        <v>2074</v>
      </c>
      <c r="H165" s="9">
        <v>2.8967686828855599</v>
      </c>
      <c r="I165" s="9">
        <v>0.27691346676442302</v>
      </c>
    </row>
    <row r="166" spans="1:9" x14ac:dyDescent="0.25">
      <c r="A166" s="9">
        <v>2018</v>
      </c>
      <c r="B166" s="9" t="s">
        <v>218</v>
      </c>
      <c r="C166" s="9" t="s">
        <v>13</v>
      </c>
      <c r="D166" s="9" t="s">
        <v>10</v>
      </c>
      <c r="E166" s="9" t="s">
        <v>128</v>
      </c>
      <c r="F166" s="9" t="s">
        <v>12</v>
      </c>
      <c r="G166" s="9">
        <v>2074</v>
      </c>
      <c r="H166" s="9">
        <v>2.9095138424593001</v>
      </c>
      <c r="I166" s="9">
        <v>0.27009907021364299</v>
      </c>
    </row>
    <row r="167" spans="1:9" x14ac:dyDescent="0.25">
      <c r="A167" s="9">
        <v>2018</v>
      </c>
      <c r="B167" s="9" t="s">
        <v>218</v>
      </c>
      <c r="C167" s="9" t="s">
        <v>13</v>
      </c>
      <c r="D167" s="9" t="s">
        <v>10</v>
      </c>
      <c r="E167" s="9" t="s">
        <v>128</v>
      </c>
      <c r="F167" s="9" t="s">
        <v>12</v>
      </c>
      <c r="G167" s="9">
        <v>2074</v>
      </c>
      <c r="H167" s="9">
        <v>2.9222590020330399</v>
      </c>
      <c r="I167" s="9">
        <v>0.26335565696026603</v>
      </c>
    </row>
    <row r="168" spans="1:9" x14ac:dyDescent="0.25">
      <c r="A168" s="9">
        <v>2018</v>
      </c>
      <c r="B168" s="9" t="s">
        <v>218</v>
      </c>
      <c r="C168" s="9" t="s">
        <v>13</v>
      </c>
      <c r="D168" s="9" t="s">
        <v>10</v>
      </c>
      <c r="E168" s="9" t="s">
        <v>128</v>
      </c>
      <c r="F168" s="9" t="s">
        <v>12</v>
      </c>
      <c r="G168" s="9">
        <v>2074</v>
      </c>
      <c r="H168" s="9">
        <v>2.9350041616067801</v>
      </c>
      <c r="I168" s="9">
        <v>0.25654126040948499</v>
      </c>
    </row>
    <row r="169" spans="1:9" x14ac:dyDescent="0.25">
      <c r="A169" s="9">
        <v>2018</v>
      </c>
      <c r="B169" s="9" t="s">
        <v>218</v>
      </c>
      <c r="C169" s="9" t="s">
        <v>13</v>
      </c>
      <c r="D169" s="9" t="s">
        <v>10</v>
      </c>
      <c r="E169" s="9" t="s">
        <v>128</v>
      </c>
      <c r="F169" s="9" t="s">
        <v>12</v>
      </c>
      <c r="G169" s="9">
        <v>2074</v>
      </c>
      <c r="H169" s="9">
        <v>2.94732448252807</v>
      </c>
      <c r="I169" s="9">
        <v>0.24940743902038601</v>
      </c>
    </row>
    <row r="170" spans="1:9" x14ac:dyDescent="0.25">
      <c r="A170" s="9">
        <v>2018</v>
      </c>
      <c r="B170" s="9" t="s">
        <v>218</v>
      </c>
      <c r="C170" s="9" t="s">
        <v>13</v>
      </c>
      <c r="D170" s="9" t="s">
        <v>10</v>
      </c>
      <c r="E170" s="9" t="s">
        <v>128</v>
      </c>
      <c r="F170" s="9" t="s">
        <v>12</v>
      </c>
      <c r="G170" s="9">
        <v>2074</v>
      </c>
      <c r="H170" s="9">
        <v>2.9640348028580901</v>
      </c>
      <c r="I170" s="9">
        <v>0.241102393224122</v>
      </c>
    </row>
    <row r="171" spans="1:9" x14ac:dyDescent="0.25">
      <c r="A171" s="9">
        <v>2018</v>
      </c>
      <c r="B171" s="9" t="s">
        <v>218</v>
      </c>
      <c r="C171" s="9" t="s">
        <v>13</v>
      </c>
      <c r="D171" s="9" t="s">
        <v>10</v>
      </c>
      <c r="E171" s="9" t="s">
        <v>128</v>
      </c>
      <c r="F171" s="9" t="s">
        <v>12</v>
      </c>
      <c r="G171" s="9">
        <v>2074</v>
      </c>
      <c r="H171" s="9">
        <v>2.9813501964203901</v>
      </c>
      <c r="I171" s="9">
        <v>0.23294254053618399</v>
      </c>
    </row>
    <row r="172" spans="1:9" x14ac:dyDescent="0.25">
      <c r="A172" s="9">
        <v>2018</v>
      </c>
      <c r="B172" s="9" t="s">
        <v>218</v>
      </c>
      <c r="C172" s="9" t="s">
        <v>13</v>
      </c>
      <c r="D172" s="9" t="s">
        <v>10</v>
      </c>
      <c r="E172" s="9" t="s">
        <v>128</v>
      </c>
      <c r="F172" s="9" t="s">
        <v>12</v>
      </c>
      <c r="G172" s="9">
        <v>2074</v>
      </c>
      <c r="H172" s="9">
        <v>2.9940567342984599</v>
      </c>
      <c r="I172" s="9">
        <v>0.22583388595252901</v>
      </c>
    </row>
    <row r="173" spans="1:9" x14ac:dyDescent="0.25">
      <c r="A173" s="9">
        <v>2018</v>
      </c>
      <c r="B173" s="9" t="s">
        <v>218</v>
      </c>
      <c r="C173" s="9" t="s">
        <v>13</v>
      </c>
      <c r="D173" s="9" t="s">
        <v>10</v>
      </c>
      <c r="E173" s="9" t="s">
        <v>128</v>
      </c>
      <c r="F173" s="9" t="s">
        <v>12</v>
      </c>
      <c r="G173" s="9">
        <v>2074</v>
      </c>
      <c r="H173" s="9">
        <v>3.0107670546284799</v>
      </c>
      <c r="I173" s="9">
        <v>0.218503085913134</v>
      </c>
    </row>
    <row r="174" spans="1:9" x14ac:dyDescent="0.25">
      <c r="A174" s="9">
        <v>2018</v>
      </c>
      <c r="B174" s="9" t="s">
        <v>218</v>
      </c>
      <c r="C174" s="9" t="s">
        <v>13</v>
      </c>
      <c r="D174" s="9" t="s">
        <v>10</v>
      </c>
      <c r="E174" s="9" t="s">
        <v>128</v>
      </c>
      <c r="F174" s="9" t="s">
        <v>12</v>
      </c>
      <c r="G174" s="9">
        <v>2074</v>
      </c>
      <c r="H174" s="9">
        <v>3.0277606007268001</v>
      </c>
      <c r="I174" s="9">
        <v>0.21049084621866199</v>
      </c>
    </row>
    <row r="175" spans="1:9" x14ac:dyDescent="0.25">
      <c r="A175" s="9">
        <v>2018</v>
      </c>
      <c r="B175" s="9" t="s">
        <v>218</v>
      </c>
      <c r="C175" s="9" t="s">
        <v>13</v>
      </c>
      <c r="D175" s="9" t="s">
        <v>10</v>
      </c>
      <c r="E175" s="9" t="s">
        <v>128</v>
      </c>
      <c r="F175" s="9" t="s">
        <v>12</v>
      </c>
      <c r="G175" s="9">
        <v>2074</v>
      </c>
      <c r="H175" s="9">
        <v>3.0447541468251198</v>
      </c>
      <c r="I175" s="9">
        <v>0.202585081470295</v>
      </c>
    </row>
    <row r="176" spans="1:9" x14ac:dyDescent="0.25">
      <c r="A176" s="9">
        <v>2018</v>
      </c>
      <c r="B176" s="9" t="s">
        <v>218</v>
      </c>
      <c r="C176" s="9" t="s">
        <v>13</v>
      </c>
      <c r="D176" s="9" t="s">
        <v>10</v>
      </c>
      <c r="E176" s="9" t="s">
        <v>128</v>
      </c>
      <c r="F176" s="9" t="s">
        <v>12</v>
      </c>
      <c r="G176" s="9">
        <v>2074</v>
      </c>
      <c r="H176" s="9">
        <v>3.0634361542345001</v>
      </c>
      <c r="I176" s="9">
        <v>0.19447128105799799</v>
      </c>
    </row>
    <row r="177" spans="1:9" x14ac:dyDescent="0.25">
      <c r="A177" s="9">
        <v>2018</v>
      </c>
      <c r="B177" s="9" t="s">
        <v>218</v>
      </c>
      <c r="C177" s="9" t="s">
        <v>13</v>
      </c>
      <c r="D177" s="9" t="s">
        <v>10</v>
      </c>
      <c r="E177" s="9" t="s">
        <v>128</v>
      </c>
      <c r="F177" s="9" t="s">
        <v>12</v>
      </c>
      <c r="G177" s="9">
        <v>2074</v>
      </c>
      <c r="H177" s="9">
        <v>3.0815734967048201</v>
      </c>
      <c r="I177" s="9">
        <v>0.186800170710088</v>
      </c>
    </row>
    <row r="178" spans="1:9" x14ac:dyDescent="0.25">
      <c r="A178" s="9">
        <v>2018</v>
      </c>
      <c r="B178" s="9" t="s">
        <v>218</v>
      </c>
      <c r="C178" s="9" t="s">
        <v>13</v>
      </c>
      <c r="D178" s="9" t="s">
        <v>10</v>
      </c>
      <c r="E178" s="9" t="s">
        <v>128</v>
      </c>
      <c r="F178" s="9" t="s">
        <v>12</v>
      </c>
      <c r="G178" s="9">
        <v>2074</v>
      </c>
      <c r="H178" s="9">
        <v>3.0976015004111899</v>
      </c>
      <c r="I178" s="9">
        <v>0.17927916769878599</v>
      </c>
    </row>
    <row r="179" spans="1:9" x14ac:dyDescent="0.25">
      <c r="A179" s="9">
        <v>2018</v>
      </c>
      <c r="B179" s="9" t="s">
        <v>218</v>
      </c>
      <c r="C179" s="9" t="s">
        <v>13</v>
      </c>
      <c r="D179" s="9" t="s">
        <v>10</v>
      </c>
      <c r="E179" s="9" t="s">
        <v>128</v>
      </c>
      <c r="F179" s="9" t="s">
        <v>12</v>
      </c>
      <c r="G179" s="9">
        <v>2074</v>
      </c>
      <c r="H179" s="9">
        <v>3.1200449968996402</v>
      </c>
      <c r="I179" s="9">
        <v>0.171751711660447</v>
      </c>
    </row>
    <row r="180" spans="1:9" x14ac:dyDescent="0.25">
      <c r="A180" s="9">
        <v>2018</v>
      </c>
      <c r="B180" s="9" t="s">
        <v>218</v>
      </c>
      <c r="C180" s="9" t="s">
        <v>13</v>
      </c>
      <c r="D180" s="9" t="s">
        <v>10</v>
      </c>
      <c r="E180" s="9" t="s">
        <v>128</v>
      </c>
      <c r="F180" s="9" t="s">
        <v>12</v>
      </c>
      <c r="G180" s="9">
        <v>2074</v>
      </c>
      <c r="H180" s="9">
        <v>3.1427888843544598</v>
      </c>
      <c r="I180" s="9">
        <v>0.16365638924287601</v>
      </c>
    </row>
    <row r="181" spans="1:9" x14ac:dyDescent="0.25">
      <c r="A181" s="9">
        <v>2018</v>
      </c>
      <c r="B181" s="9" t="s">
        <v>218</v>
      </c>
      <c r="C181" s="9" t="s">
        <v>13</v>
      </c>
      <c r="D181" s="9" t="s">
        <v>10</v>
      </c>
      <c r="E181" s="9" t="s">
        <v>128</v>
      </c>
      <c r="F181" s="9" t="s">
        <v>12</v>
      </c>
      <c r="G181" s="9">
        <v>2074</v>
      </c>
      <c r="H181" s="9">
        <v>3.16441703393415</v>
      </c>
      <c r="I181" s="9">
        <v>0.15504934178129401</v>
      </c>
    </row>
    <row r="182" spans="1:9" x14ac:dyDescent="0.25">
      <c r="A182" s="9">
        <v>2018</v>
      </c>
      <c r="B182" s="9" t="s">
        <v>218</v>
      </c>
      <c r="C182" s="9" t="s">
        <v>13</v>
      </c>
      <c r="D182" s="9" t="s">
        <v>10</v>
      </c>
      <c r="E182" s="9" t="s">
        <v>128</v>
      </c>
      <c r="F182" s="9" t="s">
        <v>12</v>
      </c>
      <c r="G182" s="9">
        <v>2074</v>
      </c>
      <c r="H182" s="9">
        <v>3.1856589665570501</v>
      </c>
      <c r="I182" s="9">
        <v>0.14715954827484301</v>
      </c>
    </row>
    <row r="183" spans="1:9" x14ac:dyDescent="0.25">
      <c r="A183" s="9">
        <v>2018</v>
      </c>
      <c r="B183" s="9" t="s">
        <v>218</v>
      </c>
      <c r="C183" s="9" t="s">
        <v>13</v>
      </c>
      <c r="D183" s="9" t="s">
        <v>10</v>
      </c>
      <c r="E183" s="9" t="s">
        <v>128</v>
      </c>
      <c r="F183" s="9" t="s">
        <v>12</v>
      </c>
      <c r="G183" s="9">
        <v>2074</v>
      </c>
      <c r="H183" s="9">
        <v>3.2069008991799501</v>
      </c>
      <c r="I183" s="9">
        <v>0.139493352155214</v>
      </c>
    </row>
    <row r="184" spans="1:9" x14ac:dyDescent="0.25">
      <c r="A184" s="9">
        <v>2018</v>
      </c>
      <c r="B184" s="9" t="s">
        <v>218</v>
      </c>
      <c r="C184" s="9" t="s">
        <v>13</v>
      </c>
      <c r="D184" s="9" t="s">
        <v>10</v>
      </c>
      <c r="E184" s="9" t="s">
        <v>128</v>
      </c>
      <c r="F184" s="9" t="s">
        <v>12</v>
      </c>
      <c r="G184" s="9">
        <v>2074</v>
      </c>
      <c r="H184" s="9">
        <v>3.22814283180286</v>
      </c>
      <c r="I184" s="9">
        <v>0.13192298348708101</v>
      </c>
    </row>
    <row r="185" spans="1:9" x14ac:dyDescent="0.25">
      <c r="A185" s="9">
        <v>2018</v>
      </c>
      <c r="B185" s="9" t="s">
        <v>218</v>
      </c>
      <c r="C185" s="9" t="s">
        <v>13</v>
      </c>
      <c r="D185" s="9" t="s">
        <v>10</v>
      </c>
      <c r="E185" s="9" t="s">
        <v>128</v>
      </c>
      <c r="F185" s="9" t="s">
        <v>12</v>
      </c>
      <c r="G185" s="9">
        <v>2074</v>
      </c>
      <c r="H185" s="9">
        <v>3.2513158492096599</v>
      </c>
      <c r="I185" s="9">
        <v>0.12474463621142901</v>
      </c>
    </row>
    <row r="186" spans="1:9" x14ac:dyDescent="0.25">
      <c r="A186" s="9">
        <v>2018</v>
      </c>
      <c r="B186" s="9" t="s">
        <v>218</v>
      </c>
      <c r="C186" s="9" t="s">
        <v>13</v>
      </c>
      <c r="D186" s="9" t="s">
        <v>10</v>
      </c>
      <c r="E186" s="9" t="s">
        <v>128</v>
      </c>
      <c r="F186" s="9" t="s">
        <v>12</v>
      </c>
      <c r="G186" s="9">
        <v>2074</v>
      </c>
      <c r="H186" s="9">
        <v>3.2706266970486699</v>
      </c>
      <c r="I186" s="9">
        <v>0.11830128871525999</v>
      </c>
    </row>
    <row r="187" spans="1:9" x14ac:dyDescent="0.25">
      <c r="A187" s="9">
        <v>2018</v>
      </c>
      <c r="B187" s="9" t="s">
        <v>218</v>
      </c>
      <c r="C187" s="9" t="s">
        <v>13</v>
      </c>
      <c r="D187" s="9" t="s">
        <v>10</v>
      </c>
      <c r="E187" s="9" t="s">
        <v>128</v>
      </c>
      <c r="F187" s="9" t="s">
        <v>12</v>
      </c>
      <c r="G187" s="9">
        <v>2074</v>
      </c>
      <c r="H187" s="9">
        <v>3.29399282293386</v>
      </c>
      <c r="I187" s="9">
        <v>0.11104324655570499</v>
      </c>
    </row>
    <row r="188" spans="1:9" x14ac:dyDescent="0.25">
      <c r="A188" s="9">
        <v>2018</v>
      </c>
      <c r="B188" s="9" t="s">
        <v>218</v>
      </c>
      <c r="C188" s="9" t="s">
        <v>13</v>
      </c>
      <c r="D188" s="9" t="s">
        <v>10</v>
      </c>
      <c r="E188" s="9" t="s">
        <v>128</v>
      </c>
      <c r="F188" s="9" t="s">
        <v>12</v>
      </c>
      <c r="G188" s="9">
        <v>2074</v>
      </c>
      <c r="H188" s="9">
        <v>3.31948314208134</v>
      </c>
      <c r="I188" s="9">
        <v>0.103483525382182</v>
      </c>
    </row>
    <row r="189" spans="1:9" x14ac:dyDescent="0.25">
      <c r="A189" s="9">
        <v>2018</v>
      </c>
      <c r="B189" s="9" t="s">
        <v>218</v>
      </c>
      <c r="C189" s="9" t="s">
        <v>13</v>
      </c>
      <c r="D189" s="9" t="s">
        <v>10</v>
      </c>
      <c r="E189" s="9" t="s">
        <v>128</v>
      </c>
      <c r="F189" s="9" t="s">
        <v>12</v>
      </c>
      <c r="G189" s="9">
        <v>2074</v>
      </c>
      <c r="H189" s="9">
        <v>3.3449734612288302</v>
      </c>
      <c r="I189" s="9">
        <v>9.6296466520031099E-2</v>
      </c>
    </row>
    <row r="190" spans="1:9" x14ac:dyDescent="0.25">
      <c r="A190" s="9">
        <v>2018</v>
      </c>
      <c r="B190" s="9" t="s">
        <v>218</v>
      </c>
      <c r="C190" s="9" t="s">
        <v>13</v>
      </c>
      <c r="D190" s="9" t="s">
        <v>10</v>
      </c>
      <c r="E190" s="9" t="s">
        <v>128</v>
      </c>
      <c r="F190" s="9" t="s">
        <v>12</v>
      </c>
      <c r="G190" s="9">
        <v>2074</v>
      </c>
      <c r="H190" s="9">
        <v>3.3725879736386002</v>
      </c>
      <c r="I190" s="9">
        <v>8.8896457765667597E-2</v>
      </c>
    </row>
    <row r="191" spans="1:9" x14ac:dyDescent="0.25">
      <c r="A191" s="9">
        <v>2018</v>
      </c>
      <c r="B191" s="9" t="s">
        <v>218</v>
      </c>
      <c r="C191" s="9" t="s">
        <v>13</v>
      </c>
      <c r="D191" s="9" t="s">
        <v>10</v>
      </c>
      <c r="E191" s="9" t="s">
        <v>128</v>
      </c>
      <c r="F191" s="9" t="s">
        <v>12</v>
      </c>
      <c r="G191" s="9">
        <v>2074</v>
      </c>
      <c r="H191" s="9">
        <v>3.4023266793106699</v>
      </c>
      <c r="I191" s="9">
        <v>8.1846295262795105E-2</v>
      </c>
    </row>
    <row r="192" spans="1:9" x14ac:dyDescent="0.25">
      <c r="A192" s="9">
        <v>2018</v>
      </c>
      <c r="B192" s="9" t="s">
        <v>218</v>
      </c>
      <c r="C192" s="9" t="s">
        <v>13</v>
      </c>
      <c r="D192" s="9" t="s">
        <v>10</v>
      </c>
      <c r="E192" s="9" t="s">
        <v>128</v>
      </c>
      <c r="F192" s="9" t="s">
        <v>12</v>
      </c>
      <c r="G192" s="9">
        <v>2074</v>
      </c>
      <c r="H192" s="9">
        <v>3.43263183651935</v>
      </c>
      <c r="I192" s="9">
        <v>7.4745937428186901E-2</v>
      </c>
    </row>
    <row r="193" spans="1:9" x14ac:dyDescent="0.25">
      <c r="A193" s="9">
        <v>2018</v>
      </c>
      <c r="B193" s="9" t="s">
        <v>218</v>
      </c>
      <c r="C193" s="9" t="s">
        <v>13</v>
      </c>
      <c r="D193" s="9" t="s">
        <v>10</v>
      </c>
      <c r="E193" s="9" t="s">
        <v>128</v>
      </c>
      <c r="F193" s="9" t="s">
        <v>12</v>
      </c>
      <c r="G193" s="9">
        <v>2074</v>
      </c>
      <c r="H193" s="9">
        <v>3.4660524771793799</v>
      </c>
      <c r="I193" s="9">
        <v>6.7814418436689505E-2</v>
      </c>
    </row>
    <row r="194" spans="1:9" x14ac:dyDescent="0.25">
      <c r="A194" s="9">
        <v>2018</v>
      </c>
      <c r="B194" s="9" t="s">
        <v>218</v>
      </c>
      <c r="C194" s="9" t="s">
        <v>13</v>
      </c>
      <c r="D194" s="9" t="s">
        <v>10</v>
      </c>
      <c r="E194" s="9" t="s">
        <v>128</v>
      </c>
      <c r="F194" s="9" t="s">
        <v>12</v>
      </c>
      <c r="G194" s="9">
        <v>2074</v>
      </c>
      <c r="H194" s="9">
        <v>3.5007892846450699</v>
      </c>
      <c r="I194" s="9">
        <v>6.0664938967281298E-2</v>
      </c>
    </row>
    <row r="195" spans="1:9" x14ac:dyDescent="0.25">
      <c r="A195" s="9">
        <v>2018</v>
      </c>
      <c r="B195" s="9" t="s">
        <v>218</v>
      </c>
      <c r="C195" s="9" t="s">
        <v>13</v>
      </c>
      <c r="D195" s="9" t="s">
        <v>10</v>
      </c>
      <c r="E195" s="9" t="s">
        <v>128</v>
      </c>
      <c r="F195" s="9" t="s">
        <v>12</v>
      </c>
      <c r="G195" s="9">
        <v>2074</v>
      </c>
      <c r="H195" s="9">
        <v>3.5401337172017602</v>
      </c>
      <c r="I195" s="9">
        <v>5.4119078493811902E-2</v>
      </c>
    </row>
    <row r="196" spans="1:9" x14ac:dyDescent="0.25">
      <c r="A196" s="9">
        <v>2018</v>
      </c>
      <c r="B196" s="9" t="s">
        <v>218</v>
      </c>
      <c r="C196" s="9" t="s">
        <v>13</v>
      </c>
      <c r="D196" s="9" t="s">
        <v>10</v>
      </c>
      <c r="E196" s="9" t="s">
        <v>128</v>
      </c>
      <c r="F196" s="9" t="s">
        <v>12</v>
      </c>
      <c r="G196" s="9">
        <v>2074</v>
      </c>
      <c r="H196" s="9">
        <v>3.5784223007545402</v>
      </c>
      <c r="I196" s="9">
        <v>4.7371228784347297E-2</v>
      </c>
    </row>
    <row r="197" spans="1:9" x14ac:dyDescent="0.25">
      <c r="A197" s="9">
        <v>2018</v>
      </c>
      <c r="B197" s="9" t="s">
        <v>218</v>
      </c>
      <c r="C197" s="9" t="s">
        <v>13</v>
      </c>
      <c r="D197" s="9" t="s">
        <v>10</v>
      </c>
      <c r="E197" s="9" t="s">
        <v>128</v>
      </c>
      <c r="F197" s="9" t="s">
        <v>12</v>
      </c>
      <c r="G197" s="9">
        <v>2074</v>
      </c>
      <c r="H197" s="9">
        <v>3.6203015879180098</v>
      </c>
      <c r="I197" s="9">
        <v>4.2714997487329501E-2</v>
      </c>
    </row>
    <row r="198" spans="1:9" x14ac:dyDescent="0.25">
      <c r="A198" s="9">
        <v>2018</v>
      </c>
      <c r="B198" s="9" t="s">
        <v>218</v>
      </c>
      <c r="C198" s="9" t="s">
        <v>13</v>
      </c>
      <c r="D198" s="9" t="s">
        <v>10</v>
      </c>
      <c r="E198" s="9" t="s">
        <v>128</v>
      </c>
      <c r="F198" s="9" t="s">
        <v>12</v>
      </c>
      <c r="G198" s="9">
        <v>2074</v>
      </c>
      <c r="H198" s="9">
        <v>3.66997503035926</v>
      </c>
      <c r="I198" s="9">
        <v>3.7077037404012997E-2</v>
      </c>
    </row>
    <row r="199" spans="1:9" x14ac:dyDescent="0.25">
      <c r="A199" s="9">
        <v>2018</v>
      </c>
      <c r="B199" s="9" t="s">
        <v>218</v>
      </c>
      <c r="C199" s="9" t="s">
        <v>13</v>
      </c>
      <c r="D199" s="9" t="s">
        <v>10</v>
      </c>
      <c r="E199" s="9" t="s">
        <v>128</v>
      </c>
      <c r="F199" s="9" t="s">
        <v>12</v>
      </c>
      <c r="G199" s="9">
        <v>2074</v>
      </c>
      <c r="H199" s="9">
        <v>3.7167072821296498</v>
      </c>
      <c r="I199" s="9">
        <v>3.1617776530944199E-2</v>
      </c>
    </row>
    <row r="200" spans="1:9" x14ac:dyDescent="0.25">
      <c r="A200" s="9">
        <v>2018</v>
      </c>
      <c r="B200" s="9" t="s">
        <v>218</v>
      </c>
      <c r="C200" s="9" t="s">
        <v>13</v>
      </c>
      <c r="D200" s="9" t="s">
        <v>10</v>
      </c>
      <c r="E200" s="9" t="s">
        <v>128</v>
      </c>
      <c r="F200" s="9" t="s">
        <v>12</v>
      </c>
      <c r="G200" s="9">
        <v>2074</v>
      </c>
      <c r="H200" s="9">
        <v>3.7634395339000299</v>
      </c>
      <c r="I200" s="9">
        <v>2.69135198211722E-2</v>
      </c>
    </row>
    <row r="201" spans="1:9" x14ac:dyDescent="0.25">
      <c r="A201" s="9">
        <v>2018</v>
      </c>
      <c r="B201" s="9" t="s">
        <v>218</v>
      </c>
      <c r="C201" s="9" t="s">
        <v>13</v>
      </c>
      <c r="D201" s="9" t="s">
        <v>10</v>
      </c>
      <c r="E201" s="9" t="s">
        <v>128</v>
      </c>
      <c r="F201" s="9" t="s">
        <v>12</v>
      </c>
      <c r="G201" s="9">
        <v>2074</v>
      </c>
      <c r="H201" s="9">
        <v>3.8101717856704198</v>
      </c>
      <c r="I201" s="9">
        <v>2.32256148696845E-2</v>
      </c>
    </row>
    <row r="202" spans="1:9" x14ac:dyDescent="0.25">
      <c r="A202" s="9">
        <v>2018</v>
      </c>
      <c r="B202" s="9" t="s">
        <v>218</v>
      </c>
      <c r="C202" s="9" t="s">
        <v>13</v>
      </c>
      <c r="D202" s="9" t="s">
        <v>10</v>
      </c>
      <c r="E202" s="9" t="s">
        <v>128</v>
      </c>
      <c r="F202" s="9" t="s">
        <v>12</v>
      </c>
      <c r="G202" s="9">
        <v>2074</v>
      </c>
      <c r="H202" s="9">
        <v>3.8569040374408101</v>
      </c>
      <c r="I202" s="9">
        <v>1.9041472139072101E-2</v>
      </c>
    </row>
    <row r="203" spans="1:9" x14ac:dyDescent="0.25">
      <c r="A203" s="9">
        <v>2018</v>
      </c>
      <c r="B203" s="9" t="s">
        <v>218</v>
      </c>
      <c r="C203" s="9" t="s">
        <v>13</v>
      </c>
      <c r="D203" s="9" t="s">
        <v>10</v>
      </c>
      <c r="E203" s="9" t="s">
        <v>128</v>
      </c>
      <c r="F203" s="9" t="s">
        <v>12</v>
      </c>
      <c r="G203" s="9">
        <v>2074</v>
      </c>
      <c r="H203" s="9">
        <v>3.9036362892112</v>
      </c>
      <c r="I203" s="9">
        <v>1.6043395777810301E-2</v>
      </c>
    </row>
    <row r="204" spans="1:9" x14ac:dyDescent="0.25">
      <c r="A204" s="9">
        <v>2018</v>
      </c>
      <c r="B204" s="9" t="s">
        <v>218</v>
      </c>
      <c r="C204" s="9" t="s">
        <v>13</v>
      </c>
      <c r="D204" s="9" t="s">
        <v>10</v>
      </c>
      <c r="E204" s="9" t="s">
        <v>128</v>
      </c>
      <c r="F204" s="9" t="s">
        <v>12</v>
      </c>
      <c r="G204" s="9">
        <v>2074</v>
      </c>
      <c r="H204" s="9">
        <v>3.92912660835868</v>
      </c>
      <c r="I204" s="9">
        <v>1.6546731886674701E-2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8"/>
  <sheetViews>
    <sheetView topLeftCell="H49" workbookViewId="0">
      <selection activeCell="S8" sqref="S8"/>
    </sheetView>
  </sheetViews>
  <sheetFormatPr defaultColWidth="8.85546875" defaultRowHeight="15" x14ac:dyDescent="0.25"/>
  <cols>
    <col min="1" max="2" width="8.85546875" style="1"/>
    <col min="3" max="3" width="12.28515625" style="1" bestFit="1" customWidth="1"/>
    <col min="4" max="7" width="8.85546875" style="1"/>
    <col min="8" max="8" width="16" style="1" customWidth="1"/>
    <col min="9" max="9" width="8.85546875" style="1"/>
    <col min="10" max="10" width="10.85546875" style="1" bestFit="1" customWidth="1"/>
    <col min="11" max="12" width="8.85546875" style="1"/>
    <col min="13" max="13" width="18.7109375" style="1" customWidth="1"/>
    <col min="14" max="16384" width="8.85546875" style="1"/>
  </cols>
  <sheetData>
    <row r="1" spans="1: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302</v>
      </c>
      <c r="I1" s="10" t="s">
        <v>7</v>
      </c>
      <c r="J1" s="11" t="s">
        <v>303</v>
      </c>
      <c r="K1" s="11" t="s">
        <v>261</v>
      </c>
      <c r="L1" s="11" t="s">
        <v>46</v>
      </c>
      <c r="M1" s="59" t="s">
        <v>304</v>
      </c>
      <c r="N1" s="3" t="s">
        <v>262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71</v>
      </c>
      <c r="I12" s="3">
        <v>251</v>
      </c>
      <c r="J12" s="3" t="s">
        <v>68</v>
      </c>
      <c r="K12" s="3">
        <v>0.06</v>
      </c>
      <c r="L12" s="3" t="s">
        <v>39</v>
      </c>
      <c r="M12" s="3">
        <v>0.01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71</v>
      </c>
      <c r="I13" s="3">
        <v>251</v>
      </c>
      <c r="J13" s="3" t="s">
        <v>68</v>
      </c>
      <c r="K13" s="3">
        <v>0.20899999999999999</v>
      </c>
      <c r="L13" s="3" t="s">
        <v>39</v>
      </c>
      <c r="M13" s="3">
        <v>7.9000000000000001E-2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71</v>
      </c>
      <c r="I14" s="3">
        <v>251</v>
      </c>
      <c r="J14" s="3" t="s">
        <v>68</v>
      </c>
      <c r="K14" s="3">
        <v>0.36399999999999999</v>
      </c>
      <c r="L14" s="3" t="s">
        <v>39</v>
      </c>
      <c r="M14" s="3">
        <v>0.24099999999999999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71</v>
      </c>
      <c r="I15" s="3">
        <v>251</v>
      </c>
      <c r="J15" s="3" t="s">
        <v>68</v>
      </c>
      <c r="K15" s="3">
        <v>0.51300000000000001</v>
      </c>
      <c r="L15" s="3" t="s">
        <v>39</v>
      </c>
      <c r="M15" s="3">
        <v>0.40500000000000003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71</v>
      </c>
      <c r="I16" s="3">
        <v>251</v>
      </c>
      <c r="J16" s="3" t="s">
        <v>68</v>
      </c>
      <c r="K16" s="3">
        <v>0.67100000000000004</v>
      </c>
      <c r="L16" s="3" t="s">
        <v>39</v>
      </c>
      <c r="M16" s="3">
        <v>0.54800000000000004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71</v>
      </c>
      <c r="I17" s="3">
        <v>251</v>
      </c>
      <c r="J17" s="3" t="s">
        <v>68</v>
      </c>
      <c r="K17" s="3">
        <v>0.81699999999999995</v>
      </c>
      <c r="L17" s="3" t="s">
        <v>39</v>
      </c>
      <c r="M17" s="3">
        <v>0.66600000000000004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71</v>
      </c>
      <c r="I18" s="3">
        <v>251</v>
      </c>
      <c r="J18" s="3" t="s">
        <v>68</v>
      </c>
      <c r="K18" s="3">
        <v>0.96899999999999997</v>
      </c>
      <c r="L18" s="3" t="s">
        <v>39</v>
      </c>
      <c r="M18" s="3">
        <v>0.76800000000000002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71</v>
      </c>
      <c r="I19" s="3">
        <v>251</v>
      </c>
      <c r="J19" s="3" t="s">
        <v>68</v>
      </c>
      <c r="K19" s="3">
        <v>1.121</v>
      </c>
      <c r="L19" s="3" t="s">
        <v>39</v>
      </c>
      <c r="M19" s="3">
        <v>0.83799999999999997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71</v>
      </c>
      <c r="I20" s="3">
        <v>251</v>
      </c>
      <c r="J20" s="3" t="s">
        <v>68</v>
      </c>
      <c r="K20" s="3">
        <v>1.2729999999999999</v>
      </c>
      <c r="L20" s="3" t="s">
        <v>39</v>
      </c>
      <c r="M20" s="3">
        <v>0.876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71</v>
      </c>
      <c r="I21" s="3">
        <v>251</v>
      </c>
      <c r="J21" s="3" t="s">
        <v>68</v>
      </c>
      <c r="K21" s="3">
        <v>1.4279999999999999</v>
      </c>
      <c r="L21" s="3" t="s">
        <v>39</v>
      </c>
      <c r="M21" s="3">
        <v>0.91900000000000004</v>
      </c>
      <c r="N21" s="3" t="s">
        <v>21</v>
      </c>
    </row>
    <row r="22" spans="1:14" x14ac:dyDescent="0.25">
      <c r="A22" s="3">
        <v>2010</v>
      </c>
      <c r="B22" s="3" t="s">
        <v>63</v>
      </c>
      <c r="C22" s="3" t="s">
        <v>66</v>
      </c>
      <c r="D22" s="3" t="s">
        <v>13</v>
      </c>
      <c r="E22" s="3" t="s">
        <v>64</v>
      </c>
      <c r="F22" s="3" t="s">
        <v>65</v>
      </c>
      <c r="G22" s="3" t="s">
        <v>12</v>
      </c>
      <c r="H22" s="3" t="s">
        <v>71</v>
      </c>
      <c r="I22" s="3">
        <v>251</v>
      </c>
      <c r="J22" s="3" t="s">
        <v>68</v>
      </c>
      <c r="K22" s="3">
        <v>1.5740000000000001</v>
      </c>
      <c r="L22" s="3" t="s">
        <v>39</v>
      </c>
      <c r="M22" s="3">
        <v>0.93600000000000005</v>
      </c>
      <c r="N22" s="3" t="s">
        <v>21</v>
      </c>
    </row>
    <row r="23" spans="1:14" x14ac:dyDescent="0.25">
      <c r="A23" s="3">
        <v>2010</v>
      </c>
      <c r="B23" s="3" t="s">
        <v>63</v>
      </c>
      <c r="C23" s="3" t="s">
        <v>66</v>
      </c>
      <c r="D23" s="3" t="s">
        <v>13</v>
      </c>
      <c r="E23" s="3" t="s">
        <v>64</v>
      </c>
      <c r="F23" s="3" t="s">
        <v>65</v>
      </c>
      <c r="G23" s="3" t="s">
        <v>12</v>
      </c>
      <c r="H23" s="3" t="s">
        <v>71</v>
      </c>
      <c r="I23" s="3">
        <v>251</v>
      </c>
      <c r="J23" s="3" t="s">
        <v>68</v>
      </c>
      <c r="K23" s="3">
        <v>1.726</v>
      </c>
      <c r="L23" s="3" t="s">
        <v>39</v>
      </c>
      <c r="M23" s="3">
        <v>0.95</v>
      </c>
      <c r="N23" s="3" t="s">
        <v>21</v>
      </c>
    </row>
    <row r="24" spans="1:14" x14ac:dyDescent="0.25">
      <c r="A24" s="3">
        <v>2010</v>
      </c>
      <c r="B24" s="3" t="s">
        <v>63</v>
      </c>
      <c r="C24" s="3" t="s">
        <v>66</v>
      </c>
      <c r="D24" s="3" t="s">
        <v>13</v>
      </c>
      <c r="E24" s="3" t="s">
        <v>64</v>
      </c>
      <c r="F24" s="3" t="s">
        <v>65</v>
      </c>
      <c r="G24" s="3" t="s">
        <v>12</v>
      </c>
      <c r="H24" s="3" t="s">
        <v>71</v>
      </c>
      <c r="I24" s="3">
        <v>251</v>
      </c>
      <c r="J24" s="3" t="s">
        <v>68</v>
      </c>
      <c r="K24" s="3">
        <v>1.875</v>
      </c>
      <c r="L24" s="3" t="s">
        <v>39</v>
      </c>
      <c r="M24" s="3">
        <v>0.96499999999999997</v>
      </c>
      <c r="N24" s="3" t="s">
        <v>21</v>
      </c>
    </row>
    <row r="25" spans="1:14" x14ac:dyDescent="0.25">
      <c r="A25" s="3">
        <v>2010</v>
      </c>
      <c r="B25" s="3" t="s">
        <v>63</v>
      </c>
      <c r="C25" s="3" t="s">
        <v>66</v>
      </c>
      <c r="D25" s="3" t="s">
        <v>13</v>
      </c>
      <c r="E25" s="3" t="s">
        <v>64</v>
      </c>
      <c r="F25" s="3" t="s">
        <v>65</v>
      </c>
      <c r="G25" s="3" t="s">
        <v>12</v>
      </c>
      <c r="H25" s="3" t="s">
        <v>71</v>
      </c>
      <c r="I25" s="3">
        <v>251</v>
      </c>
      <c r="J25" s="3" t="s">
        <v>68</v>
      </c>
      <c r="K25" s="3">
        <v>2.0299999999999998</v>
      </c>
      <c r="L25" s="3" t="s">
        <v>39</v>
      </c>
      <c r="M25" s="3">
        <v>0.97099999999999997</v>
      </c>
      <c r="N25" s="3" t="s">
        <v>21</v>
      </c>
    </row>
    <row r="26" spans="1:14" x14ac:dyDescent="0.25">
      <c r="A26" s="3">
        <v>2010</v>
      </c>
      <c r="B26" s="3" t="s">
        <v>63</v>
      </c>
      <c r="C26" s="3" t="s">
        <v>66</v>
      </c>
      <c r="D26" s="3" t="s">
        <v>13</v>
      </c>
      <c r="E26" s="3" t="s">
        <v>64</v>
      </c>
      <c r="F26" s="3" t="s">
        <v>65</v>
      </c>
      <c r="G26" s="3" t="s">
        <v>12</v>
      </c>
      <c r="H26" s="3" t="s">
        <v>70</v>
      </c>
      <c r="I26" s="3">
        <v>345</v>
      </c>
      <c r="J26" s="3" t="s">
        <v>72</v>
      </c>
      <c r="K26" s="3">
        <v>6.3E-2</v>
      </c>
      <c r="L26" s="3" t="s">
        <v>40</v>
      </c>
      <c r="M26" s="3">
        <v>0.66300000000000003</v>
      </c>
      <c r="N26" s="3" t="s">
        <v>21</v>
      </c>
    </row>
    <row r="27" spans="1:14" x14ac:dyDescent="0.25">
      <c r="A27" s="3">
        <v>2010</v>
      </c>
      <c r="B27" s="3" t="s">
        <v>63</v>
      </c>
      <c r="C27" s="3" t="s">
        <v>66</v>
      </c>
      <c r="D27" s="3" t="s">
        <v>13</v>
      </c>
      <c r="E27" s="3" t="s">
        <v>64</v>
      </c>
      <c r="F27" s="3" t="s">
        <v>65</v>
      </c>
      <c r="G27" s="3" t="s">
        <v>12</v>
      </c>
      <c r="H27" s="3" t="s">
        <v>70</v>
      </c>
      <c r="I27" s="3">
        <v>345</v>
      </c>
      <c r="J27" s="3" t="s">
        <v>72</v>
      </c>
      <c r="K27" s="3">
        <v>0.184</v>
      </c>
      <c r="L27" s="3" t="s">
        <v>40</v>
      </c>
      <c r="M27" s="3">
        <v>0.9</v>
      </c>
      <c r="N27" s="3" t="s">
        <v>21</v>
      </c>
    </row>
    <row r="28" spans="1:14" x14ac:dyDescent="0.25">
      <c r="A28" s="3">
        <v>2010</v>
      </c>
      <c r="B28" s="3" t="s">
        <v>63</v>
      </c>
      <c r="C28" s="3" t="s">
        <v>66</v>
      </c>
      <c r="D28" s="3" t="s">
        <v>13</v>
      </c>
      <c r="E28" s="3" t="s">
        <v>64</v>
      </c>
      <c r="F28" s="3" t="s">
        <v>65</v>
      </c>
      <c r="G28" s="3" t="s">
        <v>12</v>
      </c>
      <c r="H28" s="3" t="s">
        <v>70</v>
      </c>
      <c r="I28" s="3">
        <v>345</v>
      </c>
      <c r="J28" s="3" t="s">
        <v>72</v>
      </c>
      <c r="K28" s="3">
        <v>0.30399999999999999</v>
      </c>
      <c r="L28" s="3" t="s">
        <v>40</v>
      </c>
      <c r="M28" s="3">
        <v>0.96899999999999997</v>
      </c>
      <c r="N28" s="3" t="s">
        <v>21</v>
      </c>
    </row>
    <row r="29" spans="1:14" x14ac:dyDescent="0.25">
      <c r="A29" s="3">
        <v>2010</v>
      </c>
      <c r="B29" s="3" t="s">
        <v>63</v>
      </c>
      <c r="C29" s="3" t="s">
        <v>66</v>
      </c>
      <c r="D29" s="3" t="s">
        <v>13</v>
      </c>
      <c r="E29" s="3" t="s">
        <v>64</v>
      </c>
      <c r="F29" s="3" t="s">
        <v>65</v>
      </c>
      <c r="G29" s="3" t="s">
        <v>12</v>
      </c>
      <c r="H29" s="3" t="s">
        <v>70</v>
      </c>
      <c r="I29" s="3">
        <v>345</v>
      </c>
      <c r="J29" s="3" t="s">
        <v>72</v>
      </c>
      <c r="K29" s="3">
        <v>0.42499999999999999</v>
      </c>
      <c r="L29" s="3" t="s">
        <v>40</v>
      </c>
      <c r="M29" s="3">
        <v>0.98799999999999999</v>
      </c>
      <c r="N29" s="3" t="s">
        <v>21</v>
      </c>
    </row>
    <row r="30" spans="1:14" x14ac:dyDescent="0.25">
      <c r="A30" s="3">
        <v>2010</v>
      </c>
      <c r="B30" s="3" t="s">
        <v>63</v>
      </c>
      <c r="C30" s="3" t="s">
        <v>66</v>
      </c>
      <c r="D30" s="3" t="s">
        <v>13</v>
      </c>
      <c r="E30" s="3" t="s">
        <v>64</v>
      </c>
      <c r="F30" s="3" t="s">
        <v>65</v>
      </c>
      <c r="G30" s="3" t="s">
        <v>12</v>
      </c>
      <c r="H30" s="3" t="s">
        <v>70</v>
      </c>
      <c r="I30" s="3">
        <v>345</v>
      </c>
      <c r="J30" s="3" t="s">
        <v>72</v>
      </c>
      <c r="K30" s="3">
        <v>0.55200000000000005</v>
      </c>
      <c r="L30" s="3" t="s">
        <v>40</v>
      </c>
      <c r="M30" s="3">
        <v>0.99</v>
      </c>
      <c r="N30" s="3" t="s">
        <v>21</v>
      </c>
    </row>
    <row r="31" spans="1:14" x14ac:dyDescent="0.25">
      <c r="A31" s="3">
        <v>2010</v>
      </c>
      <c r="B31" s="3" t="s">
        <v>63</v>
      </c>
      <c r="C31" s="3" t="s">
        <v>66</v>
      </c>
      <c r="D31" s="3" t="s">
        <v>13</v>
      </c>
      <c r="E31" s="3" t="s">
        <v>64</v>
      </c>
      <c r="F31" s="3" t="s">
        <v>65</v>
      </c>
      <c r="G31" s="3" t="s">
        <v>12</v>
      </c>
      <c r="H31" s="3" t="s">
        <v>71</v>
      </c>
      <c r="I31" s="3">
        <v>251</v>
      </c>
      <c r="J31" s="3" t="s">
        <v>72</v>
      </c>
      <c r="K31" s="3">
        <v>6.3E-2</v>
      </c>
      <c r="L31" s="3" t="s">
        <v>40</v>
      </c>
      <c r="M31" s="3">
        <v>0.375</v>
      </c>
      <c r="N31" s="3" t="s">
        <v>21</v>
      </c>
    </row>
    <row r="32" spans="1:14" x14ac:dyDescent="0.25">
      <c r="A32" s="3">
        <v>2010</v>
      </c>
      <c r="B32" s="3" t="s">
        <v>63</v>
      </c>
      <c r="C32" s="3" t="s">
        <v>66</v>
      </c>
      <c r="D32" s="3" t="s">
        <v>13</v>
      </c>
      <c r="E32" s="3" t="s">
        <v>64</v>
      </c>
      <c r="F32" s="3" t="s">
        <v>65</v>
      </c>
      <c r="G32" s="3" t="s">
        <v>12</v>
      </c>
      <c r="H32" s="3" t="s">
        <v>71</v>
      </c>
      <c r="I32" s="3">
        <v>251</v>
      </c>
      <c r="J32" s="3" t="s">
        <v>72</v>
      </c>
      <c r="K32" s="3">
        <v>0.185</v>
      </c>
      <c r="L32" s="3" t="s">
        <v>40</v>
      </c>
      <c r="M32" s="3">
        <v>0.629</v>
      </c>
      <c r="N32" s="3" t="s">
        <v>21</v>
      </c>
    </row>
    <row r="33" spans="1:14" x14ac:dyDescent="0.25">
      <c r="A33" s="3">
        <v>2010</v>
      </c>
      <c r="B33" s="3" t="s">
        <v>63</v>
      </c>
      <c r="C33" s="3" t="s">
        <v>66</v>
      </c>
      <c r="D33" s="3" t="s">
        <v>13</v>
      </c>
      <c r="E33" s="3" t="s">
        <v>64</v>
      </c>
      <c r="F33" s="3" t="s">
        <v>65</v>
      </c>
      <c r="G33" s="3" t="s">
        <v>12</v>
      </c>
      <c r="H33" s="3" t="s">
        <v>71</v>
      </c>
      <c r="I33" s="3">
        <v>251</v>
      </c>
      <c r="J33" s="3" t="s">
        <v>72</v>
      </c>
      <c r="K33" s="3">
        <v>0.30599999999999999</v>
      </c>
      <c r="L33" s="3" t="s">
        <v>40</v>
      </c>
      <c r="M33" s="3">
        <v>0.82499999999999996</v>
      </c>
      <c r="N33" s="3" t="s">
        <v>21</v>
      </c>
    </row>
    <row r="34" spans="1:14" x14ac:dyDescent="0.25">
      <c r="A34" s="3">
        <v>2010</v>
      </c>
      <c r="B34" s="3" t="s">
        <v>63</v>
      </c>
      <c r="C34" s="3" t="s">
        <v>66</v>
      </c>
      <c r="D34" s="3" t="s">
        <v>13</v>
      </c>
      <c r="E34" s="3" t="s">
        <v>64</v>
      </c>
      <c r="F34" s="3" t="s">
        <v>65</v>
      </c>
      <c r="G34" s="3" t="s">
        <v>12</v>
      </c>
      <c r="H34" s="3" t="s">
        <v>71</v>
      </c>
      <c r="I34" s="3">
        <v>251</v>
      </c>
      <c r="J34" s="3" t="s">
        <v>72</v>
      </c>
      <c r="K34" s="3">
        <v>0.42399999999999999</v>
      </c>
      <c r="L34" s="3" t="s">
        <v>40</v>
      </c>
      <c r="M34" s="3">
        <v>0.91500000000000004</v>
      </c>
      <c r="N34" s="3" t="s">
        <v>21</v>
      </c>
    </row>
    <row r="35" spans="1:14" x14ac:dyDescent="0.25">
      <c r="A35" s="3">
        <v>2010</v>
      </c>
      <c r="B35" s="3" t="s">
        <v>63</v>
      </c>
      <c r="C35" s="3" t="s">
        <v>66</v>
      </c>
      <c r="D35" s="3" t="s">
        <v>13</v>
      </c>
      <c r="E35" s="3" t="s">
        <v>64</v>
      </c>
      <c r="F35" s="3" t="s">
        <v>65</v>
      </c>
      <c r="G35" s="3" t="s">
        <v>12</v>
      </c>
      <c r="H35" s="3" t="s">
        <v>71</v>
      </c>
      <c r="I35" s="3">
        <v>251</v>
      </c>
      <c r="J35" s="3" t="s">
        <v>72</v>
      </c>
      <c r="K35" s="3">
        <v>0.54600000000000004</v>
      </c>
      <c r="L35" s="3" t="s">
        <v>40</v>
      </c>
      <c r="M35" s="3">
        <v>0.95599999999999996</v>
      </c>
      <c r="N35" s="3" t="s">
        <v>21</v>
      </c>
    </row>
    <row r="36" spans="1:14" x14ac:dyDescent="0.25">
      <c r="A36" s="3">
        <v>2010</v>
      </c>
      <c r="B36" s="3" t="s">
        <v>63</v>
      </c>
      <c r="C36" s="3" t="s">
        <v>66</v>
      </c>
      <c r="D36" s="3" t="s">
        <v>13</v>
      </c>
      <c r="E36" s="3" t="s">
        <v>64</v>
      </c>
      <c r="F36" s="3" t="s">
        <v>65</v>
      </c>
      <c r="G36" s="3" t="s">
        <v>12</v>
      </c>
      <c r="H36" s="3" t="s">
        <v>71</v>
      </c>
      <c r="I36" s="3">
        <v>251</v>
      </c>
      <c r="J36" s="3" t="s">
        <v>72</v>
      </c>
      <c r="K36" s="3">
        <v>0.66400000000000003</v>
      </c>
      <c r="L36" s="3" t="s">
        <v>40</v>
      </c>
      <c r="M36" s="3">
        <v>0.97299999999999998</v>
      </c>
      <c r="N36" s="3" t="s">
        <v>21</v>
      </c>
    </row>
    <row r="37" spans="1:14" x14ac:dyDescent="0.25">
      <c r="A37" s="3">
        <v>2010</v>
      </c>
      <c r="B37" s="3" t="s">
        <v>63</v>
      </c>
      <c r="C37" s="3" t="s">
        <v>66</v>
      </c>
      <c r="D37" s="3" t="s">
        <v>13</v>
      </c>
      <c r="E37" s="3" t="s">
        <v>64</v>
      </c>
      <c r="F37" s="3" t="s">
        <v>65</v>
      </c>
      <c r="G37" s="3" t="s">
        <v>12</v>
      </c>
      <c r="H37" s="3" t="s">
        <v>71</v>
      </c>
      <c r="I37" s="3">
        <v>251</v>
      </c>
      <c r="J37" s="3" t="s">
        <v>72</v>
      </c>
      <c r="K37" s="3">
        <v>0.79</v>
      </c>
      <c r="L37" s="3" t="s">
        <v>40</v>
      </c>
      <c r="M37" s="3">
        <v>0.98699999999999999</v>
      </c>
      <c r="N37" s="3" t="s">
        <v>21</v>
      </c>
    </row>
    <row r="38" spans="1:14" x14ac:dyDescent="0.25">
      <c r="A38" s="3">
        <v>2010</v>
      </c>
      <c r="B38" s="3" t="s">
        <v>63</v>
      </c>
      <c r="C38" s="3" t="s">
        <v>66</v>
      </c>
      <c r="D38" s="3" t="s">
        <v>13</v>
      </c>
      <c r="E38" s="3" t="s">
        <v>64</v>
      </c>
      <c r="F38" s="3" t="s">
        <v>65</v>
      </c>
      <c r="G38" s="3" t="s">
        <v>12</v>
      </c>
      <c r="H38" s="3" t="s">
        <v>71</v>
      </c>
      <c r="I38" s="3">
        <v>251</v>
      </c>
      <c r="J38" s="3" t="s">
        <v>72</v>
      </c>
      <c r="K38" s="3">
        <v>0.91500000000000004</v>
      </c>
      <c r="L38" s="3" t="s">
        <v>40</v>
      </c>
      <c r="M38" s="3">
        <v>0.996</v>
      </c>
      <c r="N38" s="3" t="s">
        <v>21</v>
      </c>
    </row>
    <row r="39" spans="1:14" x14ac:dyDescent="0.25">
      <c r="A39" s="3">
        <v>2010</v>
      </c>
      <c r="B39" s="3" t="s">
        <v>63</v>
      </c>
      <c r="C39" s="3" t="s">
        <v>66</v>
      </c>
      <c r="D39" s="3" t="s">
        <v>13</v>
      </c>
      <c r="E39" s="3" t="s">
        <v>64</v>
      </c>
      <c r="F39" s="3" t="s">
        <v>65</v>
      </c>
      <c r="G39" s="3" t="s">
        <v>12</v>
      </c>
      <c r="H39" s="3" t="s">
        <v>70</v>
      </c>
      <c r="I39" s="3">
        <v>267</v>
      </c>
      <c r="J39" s="3" t="s">
        <v>73</v>
      </c>
      <c r="K39" s="3">
        <v>7.0999999999999994E-2</v>
      </c>
      <c r="L39" s="3" t="s">
        <v>39</v>
      </c>
      <c r="M39" s="3">
        <v>0.186</v>
      </c>
      <c r="N39" s="3" t="s">
        <v>21</v>
      </c>
    </row>
    <row r="40" spans="1:14" x14ac:dyDescent="0.25">
      <c r="A40" s="3">
        <v>2010</v>
      </c>
      <c r="B40" s="3" t="s">
        <v>63</v>
      </c>
      <c r="C40" s="3" t="s">
        <v>66</v>
      </c>
      <c r="D40" s="3" t="s">
        <v>13</v>
      </c>
      <c r="E40" s="3" t="s">
        <v>64</v>
      </c>
      <c r="F40" s="3" t="s">
        <v>65</v>
      </c>
      <c r="G40" s="3" t="s">
        <v>12</v>
      </c>
      <c r="H40" s="3" t="s">
        <v>70</v>
      </c>
      <c r="I40" s="3">
        <v>267</v>
      </c>
      <c r="J40" s="3" t="s">
        <v>73</v>
      </c>
      <c r="K40" s="3">
        <v>0.22900000000000001</v>
      </c>
      <c r="L40" s="3" t="s">
        <v>39</v>
      </c>
      <c r="M40" s="3">
        <v>0.34200000000000003</v>
      </c>
      <c r="N40" s="3" t="s">
        <v>21</v>
      </c>
    </row>
    <row r="41" spans="1:14" x14ac:dyDescent="0.25">
      <c r="A41" s="3">
        <v>2010</v>
      </c>
      <c r="B41" s="3" t="s">
        <v>63</v>
      </c>
      <c r="C41" s="3" t="s">
        <v>66</v>
      </c>
      <c r="D41" s="3" t="s">
        <v>13</v>
      </c>
      <c r="E41" s="3" t="s">
        <v>64</v>
      </c>
      <c r="F41" s="3" t="s">
        <v>65</v>
      </c>
      <c r="G41" s="3" t="s">
        <v>12</v>
      </c>
      <c r="H41" s="3" t="s">
        <v>70</v>
      </c>
      <c r="I41" s="3">
        <v>267</v>
      </c>
      <c r="J41" s="3" t="s">
        <v>73</v>
      </c>
      <c r="K41" s="3">
        <v>0.378</v>
      </c>
      <c r="L41" s="3" t="s">
        <v>39</v>
      </c>
      <c r="M41" s="3">
        <v>0.51200000000000001</v>
      </c>
      <c r="N41" s="3" t="s">
        <v>21</v>
      </c>
    </row>
    <row r="42" spans="1:14" x14ac:dyDescent="0.25">
      <c r="A42" s="3">
        <v>2010</v>
      </c>
      <c r="B42" s="3" t="s">
        <v>63</v>
      </c>
      <c r="C42" s="3" t="s">
        <v>66</v>
      </c>
      <c r="D42" s="3" t="s">
        <v>13</v>
      </c>
      <c r="E42" s="3" t="s">
        <v>64</v>
      </c>
      <c r="F42" s="3" t="s">
        <v>65</v>
      </c>
      <c r="G42" s="3" t="s">
        <v>12</v>
      </c>
      <c r="H42" s="3" t="s">
        <v>70</v>
      </c>
      <c r="I42" s="3">
        <v>267</v>
      </c>
      <c r="J42" s="3" t="s">
        <v>73</v>
      </c>
      <c r="K42" s="3">
        <v>0.53200000000000003</v>
      </c>
      <c r="L42" s="3" t="s">
        <v>39</v>
      </c>
      <c r="M42" s="3">
        <v>0.64300000000000002</v>
      </c>
      <c r="N42" s="3" t="s">
        <v>21</v>
      </c>
    </row>
    <row r="43" spans="1:14" x14ac:dyDescent="0.25">
      <c r="A43" s="3">
        <v>2010</v>
      </c>
      <c r="B43" s="3" t="s">
        <v>63</v>
      </c>
      <c r="C43" s="3" t="s">
        <v>66</v>
      </c>
      <c r="D43" s="3" t="s">
        <v>13</v>
      </c>
      <c r="E43" s="3" t="s">
        <v>64</v>
      </c>
      <c r="F43" s="3" t="s">
        <v>65</v>
      </c>
      <c r="G43" s="3" t="s">
        <v>12</v>
      </c>
      <c r="H43" s="3" t="s">
        <v>70</v>
      </c>
      <c r="I43" s="3">
        <v>267</v>
      </c>
      <c r="J43" s="3" t="s">
        <v>73</v>
      </c>
      <c r="K43" s="3">
        <v>0.68200000000000005</v>
      </c>
      <c r="L43" s="3" t="s">
        <v>39</v>
      </c>
      <c r="M43" s="3">
        <v>0.70199999999999996</v>
      </c>
      <c r="N43" s="3" t="s">
        <v>21</v>
      </c>
    </row>
    <row r="44" spans="1:14" x14ac:dyDescent="0.25">
      <c r="A44" s="3">
        <v>2010</v>
      </c>
      <c r="B44" s="3" t="s">
        <v>63</v>
      </c>
      <c r="C44" s="3" t="s">
        <v>66</v>
      </c>
      <c r="D44" s="3" t="s">
        <v>13</v>
      </c>
      <c r="E44" s="3" t="s">
        <v>64</v>
      </c>
      <c r="F44" s="3" t="s">
        <v>65</v>
      </c>
      <c r="G44" s="3" t="s">
        <v>12</v>
      </c>
      <c r="H44" s="3" t="s">
        <v>70</v>
      </c>
      <c r="I44" s="3">
        <v>267</v>
      </c>
      <c r="J44" s="3" t="s">
        <v>73</v>
      </c>
      <c r="K44" s="3">
        <v>0.83599999999999997</v>
      </c>
      <c r="L44" s="3" t="s">
        <v>39</v>
      </c>
      <c r="M44" s="3">
        <v>0.74199999999999999</v>
      </c>
      <c r="N44" s="3" t="s">
        <v>21</v>
      </c>
    </row>
    <row r="45" spans="1:14" x14ac:dyDescent="0.25">
      <c r="A45" s="3">
        <v>2010</v>
      </c>
      <c r="B45" s="3" t="s">
        <v>63</v>
      </c>
      <c r="C45" s="3" t="s">
        <v>66</v>
      </c>
      <c r="D45" s="3" t="s">
        <v>13</v>
      </c>
      <c r="E45" s="3" t="s">
        <v>64</v>
      </c>
      <c r="F45" s="3" t="s">
        <v>65</v>
      </c>
      <c r="G45" s="3" t="s">
        <v>12</v>
      </c>
      <c r="H45" s="3" t="s">
        <v>70</v>
      </c>
      <c r="I45" s="3">
        <v>267</v>
      </c>
      <c r="J45" s="3" t="s">
        <v>73</v>
      </c>
      <c r="K45" s="3">
        <v>0.98899999999999999</v>
      </c>
      <c r="L45" s="3" t="s">
        <v>39</v>
      </c>
      <c r="M45" s="3">
        <v>0.78600000000000003</v>
      </c>
      <c r="N45" s="3" t="s">
        <v>21</v>
      </c>
    </row>
    <row r="46" spans="1:14" x14ac:dyDescent="0.25">
      <c r="A46" s="3">
        <v>2010</v>
      </c>
      <c r="B46" s="3" t="s">
        <v>63</v>
      </c>
      <c r="C46" s="3" t="s">
        <v>66</v>
      </c>
      <c r="D46" s="3" t="s">
        <v>13</v>
      </c>
      <c r="E46" s="3" t="s">
        <v>64</v>
      </c>
      <c r="F46" s="3" t="s">
        <v>65</v>
      </c>
      <c r="G46" s="3" t="s">
        <v>12</v>
      </c>
      <c r="H46" s="3" t="s">
        <v>70</v>
      </c>
      <c r="I46" s="3">
        <v>267</v>
      </c>
      <c r="J46" s="3" t="s">
        <v>73</v>
      </c>
      <c r="K46" s="3">
        <v>1.151</v>
      </c>
      <c r="L46" s="3" t="s">
        <v>39</v>
      </c>
      <c r="M46" s="3">
        <v>0.83299999999999996</v>
      </c>
      <c r="N46" s="3" t="s">
        <v>21</v>
      </c>
    </row>
    <row r="47" spans="1:14" x14ac:dyDescent="0.25">
      <c r="A47" s="3">
        <v>2010</v>
      </c>
      <c r="B47" s="3" t="s">
        <v>63</v>
      </c>
      <c r="C47" s="3" t="s">
        <v>66</v>
      </c>
      <c r="D47" s="3" t="s">
        <v>13</v>
      </c>
      <c r="E47" s="3" t="s">
        <v>64</v>
      </c>
      <c r="F47" s="3" t="s">
        <v>65</v>
      </c>
      <c r="G47" s="3" t="s">
        <v>12</v>
      </c>
      <c r="H47" s="3" t="s">
        <v>70</v>
      </c>
      <c r="I47" s="3">
        <v>267</v>
      </c>
      <c r="J47" s="3" t="s">
        <v>73</v>
      </c>
      <c r="K47" s="3">
        <v>1.2969999999999999</v>
      </c>
      <c r="L47" s="3" t="s">
        <v>39</v>
      </c>
      <c r="M47" s="3">
        <v>0.85799999999999998</v>
      </c>
      <c r="N47" s="3" t="s">
        <v>21</v>
      </c>
    </row>
    <row r="48" spans="1:14" x14ac:dyDescent="0.25">
      <c r="A48" s="3">
        <v>2010</v>
      </c>
      <c r="B48" s="3" t="s">
        <v>63</v>
      </c>
      <c r="C48" s="3" t="s">
        <v>66</v>
      </c>
      <c r="D48" s="3" t="s">
        <v>13</v>
      </c>
      <c r="E48" s="3" t="s">
        <v>64</v>
      </c>
      <c r="F48" s="3" t="s">
        <v>65</v>
      </c>
      <c r="G48" s="3" t="s">
        <v>12</v>
      </c>
      <c r="H48" s="3" t="s">
        <v>70</v>
      </c>
      <c r="I48" s="3">
        <v>267</v>
      </c>
      <c r="J48" s="3" t="s">
        <v>73</v>
      </c>
      <c r="K48" s="3">
        <v>1.4430000000000001</v>
      </c>
      <c r="L48" s="3" t="s">
        <v>39</v>
      </c>
      <c r="M48" s="3">
        <v>0.873</v>
      </c>
      <c r="N48" s="3" t="s">
        <v>21</v>
      </c>
    </row>
    <row r="49" spans="1:14" x14ac:dyDescent="0.25">
      <c r="A49" s="3">
        <v>2010</v>
      </c>
      <c r="B49" s="3" t="s">
        <v>63</v>
      </c>
      <c r="C49" s="3" t="s">
        <v>66</v>
      </c>
      <c r="D49" s="3" t="s">
        <v>13</v>
      </c>
      <c r="E49" s="3" t="s">
        <v>64</v>
      </c>
      <c r="F49" s="3" t="s">
        <v>65</v>
      </c>
      <c r="G49" s="3" t="s">
        <v>12</v>
      </c>
      <c r="H49" s="3" t="s">
        <v>70</v>
      </c>
      <c r="I49" s="3">
        <v>267</v>
      </c>
      <c r="J49" s="3" t="s">
        <v>73</v>
      </c>
      <c r="K49" s="3">
        <v>1.6040000000000001</v>
      </c>
      <c r="L49" s="3" t="s">
        <v>39</v>
      </c>
      <c r="M49" s="3">
        <v>0.88600000000000001</v>
      </c>
      <c r="N49" s="3" t="s">
        <v>21</v>
      </c>
    </row>
    <row r="50" spans="1:14" x14ac:dyDescent="0.25">
      <c r="A50" s="3">
        <v>2010</v>
      </c>
      <c r="B50" s="3" t="s">
        <v>63</v>
      </c>
      <c r="C50" s="3" t="s">
        <v>66</v>
      </c>
      <c r="D50" s="3" t="s">
        <v>13</v>
      </c>
      <c r="E50" s="3" t="s">
        <v>64</v>
      </c>
      <c r="F50" s="3" t="s">
        <v>65</v>
      </c>
      <c r="G50" s="3" t="s">
        <v>12</v>
      </c>
      <c r="H50" s="3" t="s">
        <v>70</v>
      </c>
      <c r="I50" s="3">
        <v>267</v>
      </c>
      <c r="J50" s="3" t="s">
        <v>73</v>
      </c>
      <c r="K50" s="3">
        <v>1.754</v>
      </c>
      <c r="L50" s="3" t="s">
        <v>39</v>
      </c>
      <c r="M50" s="3">
        <v>0.89900000000000002</v>
      </c>
      <c r="N50" s="3" t="s">
        <v>21</v>
      </c>
    </row>
    <row r="51" spans="1:14" x14ac:dyDescent="0.25">
      <c r="A51" s="3">
        <v>2010</v>
      </c>
      <c r="B51" s="3" t="s">
        <v>63</v>
      </c>
      <c r="C51" s="3" t="s">
        <v>66</v>
      </c>
      <c r="D51" s="3" t="s">
        <v>13</v>
      </c>
      <c r="E51" s="3" t="s">
        <v>64</v>
      </c>
      <c r="F51" s="3" t="s">
        <v>65</v>
      </c>
      <c r="G51" s="3" t="s">
        <v>12</v>
      </c>
      <c r="H51" s="3" t="s">
        <v>70</v>
      </c>
      <c r="I51" s="3">
        <v>267</v>
      </c>
      <c r="J51" s="3" t="s">
        <v>73</v>
      </c>
      <c r="K51" s="3">
        <v>1.9039999999999999</v>
      </c>
      <c r="L51" s="3" t="s">
        <v>39</v>
      </c>
      <c r="M51" s="3">
        <v>0.90100000000000002</v>
      </c>
      <c r="N51" s="3" t="s">
        <v>21</v>
      </c>
    </row>
    <row r="52" spans="1:14" x14ac:dyDescent="0.25">
      <c r="A52" s="3">
        <v>2010</v>
      </c>
      <c r="B52" s="3" t="s">
        <v>63</v>
      </c>
      <c r="C52" s="3" t="s">
        <v>66</v>
      </c>
      <c r="D52" s="3" t="s">
        <v>13</v>
      </c>
      <c r="E52" s="3" t="s">
        <v>64</v>
      </c>
      <c r="F52" s="3" t="s">
        <v>65</v>
      </c>
      <c r="G52" s="3" t="s">
        <v>12</v>
      </c>
      <c r="H52" s="3" t="s">
        <v>70</v>
      </c>
      <c r="I52" s="3">
        <v>267</v>
      </c>
      <c r="J52" s="3" t="s">
        <v>73</v>
      </c>
      <c r="K52" s="3">
        <v>2.0619999999999998</v>
      </c>
      <c r="L52" s="3" t="s">
        <v>39</v>
      </c>
      <c r="M52" s="3">
        <v>0.92200000000000004</v>
      </c>
      <c r="N52" s="3" t="s">
        <v>21</v>
      </c>
    </row>
    <row r="53" spans="1:14" x14ac:dyDescent="0.25">
      <c r="A53" s="3">
        <v>2010</v>
      </c>
      <c r="B53" s="3" t="s">
        <v>63</v>
      </c>
      <c r="C53" s="3" t="s">
        <v>66</v>
      </c>
      <c r="D53" s="3" t="s">
        <v>13</v>
      </c>
      <c r="E53" s="3" t="s">
        <v>64</v>
      </c>
      <c r="F53" s="3" t="s">
        <v>65</v>
      </c>
      <c r="G53" s="3" t="s">
        <v>12</v>
      </c>
      <c r="H53" s="3" t="s">
        <v>70</v>
      </c>
      <c r="I53" s="3">
        <v>267</v>
      </c>
      <c r="J53" s="3" t="s">
        <v>73</v>
      </c>
      <c r="K53" s="3">
        <v>2.2149999999999999</v>
      </c>
      <c r="L53" s="3" t="s">
        <v>39</v>
      </c>
      <c r="M53" s="3">
        <v>0.92400000000000004</v>
      </c>
      <c r="N53" s="3" t="s">
        <v>21</v>
      </c>
    </row>
    <row r="54" spans="1:14" x14ac:dyDescent="0.25">
      <c r="A54" s="3">
        <v>2010</v>
      </c>
      <c r="B54" s="3" t="s">
        <v>63</v>
      </c>
      <c r="C54" s="3" t="s">
        <v>66</v>
      </c>
      <c r="D54" s="3" t="s">
        <v>13</v>
      </c>
      <c r="E54" s="3" t="s">
        <v>64</v>
      </c>
      <c r="F54" s="3" t="s">
        <v>65</v>
      </c>
      <c r="G54" s="3" t="s">
        <v>12</v>
      </c>
      <c r="H54" s="3" t="s">
        <v>70</v>
      </c>
      <c r="I54" s="3">
        <v>267</v>
      </c>
      <c r="J54" s="3" t="s">
        <v>73</v>
      </c>
      <c r="K54" s="3">
        <v>2.3650000000000002</v>
      </c>
      <c r="L54" s="3" t="s">
        <v>39</v>
      </c>
      <c r="M54" s="3">
        <v>0.93</v>
      </c>
      <c r="N54" s="3" t="s">
        <v>21</v>
      </c>
    </row>
    <row r="55" spans="1:14" x14ac:dyDescent="0.25">
      <c r="A55" s="3">
        <v>2010</v>
      </c>
      <c r="B55" s="3" t="s">
        <v>63</v>
      </c>
      <c r="C55" s="3" t="s">
        <v>66</v>
      </c>
      <c r="D55" s="3" t="s">
        <v>13</v>
      </c>
      <c r="E55" s="3" t="s">
        <v>64</v>
      </c>
      <c r="F55" s="3" t="s">
        <v>65</v>
      </c>
      <c r="G55" s="3" t="s">
        <v>12</v>
      </c>
      <c r="H55" s="3" t="s">
        <v>70</v>
      </c>
      <c r="I55" s="3">
        <v>267</v>
      </c>
      <c r="J55" s="3" t="s">
        <v>73</v>
      </c>
      <c r="K55" s="3">
        <v>2.5190000000000001</v>
      </c>
      <c r="L55" s="3" t="s">
        <v>39</v>
      </c>
      <c r="M55" s="3">
        <v>0.93200000000000005</v>
      </c>
      <c r="N55" s="3" t="s">
        <v>21</v>
      </c>
    </row>
    <row r="56" spans="1:14" x14ac:dyDescent="0.25">
      <c r="A56" s="3">
        <v>2010</v>
      </c>
      <c r="B56" s="3" t="s">
        <v>63</v>
      </c>
      <c r="C56" s="3" t="s">
        <v>66</v>
      </c>
      <c r="D56" s="3" t="s">
        <v>13</v>
      </c>
      <c r="E56" s="3" t="s">
        <v>64</v>
      </c>
      <c r="F56" s="3" t="s">
        <v>65</v>
      </c>
      <c r="G56" s="3" t="s">
        <v>12</v>
      </c>
      <c r="H56" s="3" t="s">
        <v>70</v>
      </c>
      <c r="I56" s="3">
        <v>267</v>
      </c>
      <c r="J56" s="3" t="s">
        <v>73</v>
      </c>
      <c r="K56" s="3">
        <v>2.677</v>
      </c>
      <c r="L56" s="3" t="s">
        <v>39</v>
      </c>
      <c r="M56" s="3">
        <v>0.93400000000000005</v>
      </c>
      <c r="N56" s="3" t="s">
        <v>21</v>
      </c>
    </row>
    <row r="57" spans="1:14" x14ac:dyDescent="0.25">
      <c r="A57" s="3">
        <v>2010</v>
      </c>
      <c r="B57" s="3" t="s">
        <v>63</v>
      </c>
      <c r="C57" s="3" t="s">
        <v>66</v>
      </c>
      <c r="D57" s="3" t="s">
        <v>13</v>
      </c>
      <c r="E57" s="3" t="s">
        <v>64</v>
      </c>
      <c r="F57" s="3" t="s">
        <v>65</v>
      </c>
      <c r="G57" s="3" t="s">
        <v>12</v>
      </c>
      <c r="H57" s="3" t="s">
        <v>70</v>
      </c>
      <c r="I57" s="3">
        <v>267</v>
      </c>
      <c r="J57" s="3" t="s">
        <v>73</v>
      </c>
      <c r="K57" s="3">
        <v>2.8260000000000001</v>
      </c>
      <c r="L57" s="3" t="s">
        <v>39</v>
      </c>
      <c r="M57" s="3">
        <v>0.93899999999999995</v>
      </c>
      <c r="N57" s="3" t="s">
        <v>21</v>
      </c>
    </row>
    <row r="58" spans="1:14" x14ac:dyDescent="0.25">
      <c r="A58" s="3">
        <v>2010</v>
      </c>
      <c r="B58" s="3" t="s">
        <v>63</v>
      </c>
      <c r="C58" s="3" t="s">
        <v>66</v>
      </c>
      <c r="D58" s="3" t="s">
        <v>13</v>
      </c>
      <c r="E58" s="3" t="s">
        <v>64</v>
      </c>
      <c r="F58" s="3" t="s">
        <v>65</v>
      </c>
      <c r="G58" s="3" t="s">
        <v>12</v>
      </c>
      <c r="H58" s="3" t="s">
        <v>70</v>
      </c>
      <c r="I58" s="3">
        <v>267</v>
      </c>
      <c r="J58" s="3" t="s">
        <v>73</v>
      </c>
      <c r="K58" s="3">
        <v>2.984</v>
      </c>
      <c r="L58" s="3" t="s">
        <v>39</v>
      </c>
      <c r="M58" s="3">
        <v>0.94099999999999995</v>
      </c>
      <c r="N58" s="3" t="s">
        <v>21</v>
      </c>
    </row>
    <row r="59" spans="1:14" x14ac:dyDescent="0.25">
      <c r="A59" s="3">
        <v>2010</v>
      </c>
      <c r="B59" s="3" t="s">
        <v>63</v>
      </c>
      <c r="C59" s="3" t="s">
        <v>66</v>
      </c>
      <c r="D59" s="3" t="s">
        <v>13</v>
      </c>
      <c r="E59" s="3" t="s">
        <v>64</v>
      </c>
      <c r="F59" s="3" t="s">
        <v>65</v>
      </c>
      <c r="G59" s="3" t="s">
        <v>12</v>
      </c>
      <c r="H59" s="3" t="s">
        <v>71</v>
      </c>
      <c r="I59" s="3">
        <v>126</v>
      </c>
      <c r="J59" s="3" t="s">
        <v>73</v>
      </c>
      <c r="K59" s="3">
        <v>7.4999999999999997E-2</v>
      </c>
      <c r="L59" s="3" t="s">
        <v>39</v>
      </c>
      <c r="M59" s="3">
        <v>0.16800000000000001</v>
      </c>
      <c r="N59" s="3" t="s">
        <v>21</v>
      </c>
    </row>
    <row r="60" spans="1:14" x14ac:dyDescent="0.25">
      <c r="A60" s="3">
        <v>2010</v>
      </c>
      <c r="B60" s="3" t="s">
        <v>63</v>
      </c>
      <c r="C60" s="3" t="s">
        <v>66</v>
      </c>
      <c r="D60" s="3" t="s">
        <v>13</v>
      </c>
      <c r="E60" s="3" t="s">
        <v>64</v>
      </c>
      <c r="F60" s="3" t="s">
        <v>65</v>
      </c>
      <c r="G60" s="3" t="s">
        <v>12</v>
      </c>
      <c r="H60" s="3" t="s">
        <v>71</v>
      </c>
      <c r="I60" s="3">
        <v>126</v>
      </c>
      <c r="J60" s="3" t="s">
        <v>73</v>
      </c>
      <c r="K60" s="3">
        <v>0.23499999999999999</v>
      </c>
      <c r="L60" s="3" t="s">
        <v>39</v>
      </c>
      <c r="M60" s="3">
        <v>0.33700000000000002</v>
      </c>
      <c r="N60" s="3" t="s">
        <v>21</v>
      </c>
    </row>
    <row r="61" spans="1:14" x14ac:dyDescent="0.25">
      <c r="A61" s="3">
        <v>2010</v>
      </c>
      <c r="B61" s="3" t="s">
        <v>63</v>
      </c>
      <c r="C61" s="3" t="s">
        <v>66</v>
      </c>
      <c r="D61" s="3" t="s">
        <v>13</v>
      </c>
      <c r="E61" s="3" t="s">
        <v>64</v>
      </c>
      <c r="F61" s="3" t="s">
        <v>65</v>
      </c>
      <c r="G61" s="3" t="s">
        <v>12</v>
      </c>
      <c r="H61" s="3" t="s">
        <v>71</v>
      </c>
      <c r="I61" s="3">
        <v>126</v>
      </c>
      <c r="J61" s="3" t="s">
        <v>73</v>
      </c>
      <c r="K61" s="3">
        <v>0.38100000000000001</v>
      </c>
      <c r="L61" s="3" t="s">
        <v>39</v>
      </c>
      <c r="M61" s="3">
        <v>0.45400000000000001</v>
      </c>
      <c r="N61" s="3" t="s">
        <v>21</v>
      </c>
    </row>
    <row r="62" spans="1:14" x14ac:dyDescent="0.25">
      <c r="A62" s="3">
        <v>2010</v>
      </c>
      <c r="B62" s="3" t="s">
        <v>63</v>
      </c>
      <c r="C62" s="3" t="s">
        <v>66</v>
      </c>
      <c r="D62" s="3" t="s">
        <v>13</v>
      </c>
      <c r="E62" s="3" t="s">
        <v>64</v>
      </c>
      <c r="F62" s="3" t="s">
        <v>65</v>
      </c>
      <c r="G62" s="3" t="s">
        <v>12</v>
      </c>
      <c r="H62" s="3" t="s">
        <v>71</v>
      </c>
      <c r="I62" s="3">
        <v>126</v>
      </c>
      <c r="J62" s="3" t="s">
        <v>73</v>
      </c>
      <c r="K62" s="3">
        <v>0.53600000000000003</v>
      </c>
      <c r="L62" s="3" t="s">
        <v>39</v>
      </c>
      <c r="M62" s="3">
        <v>0.52800000000000002</v>
      </c>
      <c r="N62" s="3" t="s">
        <v>21</v>
      </c>
    </row>
    <row r="63" spans="1:14" x14ac:dyDescent="0.25">
      <c r="A63" s="3">
        <v>2010</v>
      </c>
      <c r="B63" s="3" t="s">
        <v>63</v>
      </c>
      <c r="C63" s="3" t="s">
        <v>66</v>
      </c>
      <c r="D63" s="3" t="s">
        <v>13</v>
      </c>
      <c r="E63" s="3" t="s">
        <v>64</v>
      </c>
      <c r="F63" s="3" t="s">
        <v>65</v>
      </c>
      <c r="G63" s="3" t="s">
        <v>12</v>
      </c>
      <c r="H63" s="3" t="s">
        <v>71</v>
      </c>
      <c r="I63" s="3">
        <v>126</v>
      </c>
      <c r="J63" s="3" t="s">
        <v>73</v>
      </c>
      <c r="K63" s="3">
        <v>0.69199999999999995</v>
      </c>
      <c r="L63" s="3" t="s">
        <v>39</v>
      </c>
      <c r="M63" s="3">
        <v>0.65300000000000002</v>
      </c>
      <c r="N63" s="3" t="s">
        <v>21</v>
      </c>
    </row>
    <row r="64" spans="1:14" x14ac:dyDescent="0.25">
      <c r="A64" s="3">
        <v>2010</v>
      </c>
      <c r="B64" s="3" t="s">
        <v>63</v>
      </c>
      <c r="C64" s="3" t="s">
        <v>66</v>
      </c>
      <c r="D64" s="3" t="s">
        <v>13</v>
      </c>
      <c r="E64" s="3" t="s">
        <v>64</v>
      </c>
      <c r="F64" s="3" t="s">
        <v>65</v>
      </c>
      <c r="G64" s="3" t="s">
        <v>12</v>
      </c>
      <c r="H64" s="3" t="s">
        <v>71</v>
      </c>
      <c r="I64" s="3">
        <v>126</v>
      </c>
      <c r="J64" s="3" t="s">
        <v>73</v>
      </c>
      <c r="K64" s="3">
        <v>0.84299999999999997</v>
      </c>
      <c r="L64" s="3" t="s">
        <v>39</v>
      </c>
      <c r="M64" s="3">
        <v>0.72399999999999998</v>
      </c>
      <c r="N64" s="3" t="s">
        <v>21</v>
      </c>
    </row>
    <row r="65" spans="1:14" x14ac:dyDescent="0.25">
      <c r="A65" s="3">
        <v>2010</v>
      </c>
      <c r="B65" s="3" t="s">
        <v>63</v>
      </c>
      <c r="C65" s="3" t="s">
        <v>66</v>
      </c>
      <c r="D65" s="3" t="s">
        <v>13</v>
      </c>
      <c r="E65" s="3" t="s">
        <v>64</v>
      </c>
      <c r="F65" s="3" t="s">
        <v>65</v>
      </c>
      <c r="G65" s="3" t="s">
        <v>12</v>
      </c>
      <c r="H65" s="3" t="s">
        <v>71</v>
      </c>
      <c r="I65" s="3">
        <v>126</v>
      </c>
      <c r="J65" s="3" t="s">
        <v>73</v>
      </c>
      <c r="K65" s="3">
        <v>0.99299999999999999</v>
      </c>
      <c r="L65" s="3" t="s">
        <v>39</v>
      </c>
      <c r="M65" s="3">
        <v>0.78100000000000003</v>
      </c>
      <c r="N65" s="3" t="s">
        <v>21</v>
      </c>
    </row>
    <row r="66" spans="1:14" x14ac:dyDescent="0.25">
      <c r="A66" s="3">
        <v>2010</v>
      </c>
      <c r="B66" s="3" t="s">
        <v>63</v>
      </c>
      <c r="C66" s="3" t="s">
        <v>66</v>
      </c>
      <c r="D66" s="3" t="s">
        <v>13</v>
      </c>
      <c r="E66" s="3" t="s">
        <v>64</v>
      </c>
      <c r="F66" s="3" t="s">
        <v>65</v>
      </c>
      <c r="G66" s="3" t="s">
        <v>12</v>
      </c>
      <c r="H66" s="3" t="s">
        <v>71</v>
      </c>
      <c r="I66" s="3">
        <v>126</v>
      </c>
      <c r="J66" s="3" t="s">
        <v>73</v>
      </c>
      <c r="K66" s="3">
        <v>1.149</v>
      </c>
      <c r="L66" s="3" t="s">
        <v>39</v>
      </c>
      <c r="M66" s="3">
        <v>0.85499999999999998</v>
      </c>
      <c r="N66" s="3" t="s">
        <v>21</v>
      </c>
    </row>
    <row r="67" spans="1:14" x14ac:dyDescent="0.25">
      <c r="A67" s="3">
        <v>2010</v>
      </c>
      <c r="B67" s="3" t="s">
        <v>63</v>
      </c>
      <c r="C67" s="3" t="s">
        <v>66</v>
      </c>
      <c r="D67" s="3" t="s">
        <v>13</v>
      </c>
      <c r="E67" s="3" t="s">
        <v>64</v>
      </c>
      <c r="F67" s="3" t="s">
        <v>65</v>
      </c>
      <c r="G67" s="3" t="s">
        <v>12</v>
      </c>
      <c r="H67" s="3" t="s">
        <v>71</v>
      </c>
      <c r="I67" s="3">
        <v>126</v>
      </c>
      <c r="J67" s="3" t="s">
        <v>73</v>
      </c>
      <c r="K67" s="3">
        <v>1.304</v>
      </c>
      <c r="L67" s="3" t="s">
        <v>39</v>
      </c>
      <c r="M67" s="3">
        <v>0.89500000000000002</v>
      </c>
      <c r="N67" s="3" t="s">
        <v>21</v>
      </c>
    </row>
    <row r="68" spans="1:14" x14ac:dyDescent="0.25">
      <c r="A68" s="3">
        <v>2010</v>
      </c>
      <c r="B68" s="3" t="s">
        <v>63</v>
      </c>
      <c r="C68" s="3" t="s">
        <v>66</v>
      </c>
      <c r="D68" s="3" t="s">
        <v>13</v>
      </c>
      <c r="E68" s="3" t="s">
        <v>64</v>
      </c>
      <c r="F68" s="3" t="s">
        <v>65</v>
      </c>
      <c r="G68" s="3" t="s">
        <v>12</v>
      </c>
      <c r="H68" s="3" t="s">
        <v>71</v>
      </c>
      <c r="I68" s="3">
        <v>126</v>
      </c>
      <c r="J68" s="3" t="s">
        <v>73</v>
      </c>
      <c r="K68" s="3">
        <v>1.4450000000000001</v>
      </c>
      <c r="L68" s="3" t="s">
        <v>39</v>
      </c>
      <c r="M68" s="3">
        <v>0.90300000000000002</v>
      </c>
      <c r="N68" s="3" t="s">
        <v>21</v>
      </c>
    </row>
    <row r="69" spans="1:14" x14ac:dyDescent="0.25">
      <c r="A69" s="3">
        <v>2010</v>
      </c>
      <c r="B69" s="3" t="s">
        <v>63</v>
      </c>
      <c r="C69" s="3" t="s">
        <v>66</v>
      </c>
      <c r="D69" s="3" t="s">
        <v>13</v>
      </c>
      <c r="E69" s="3" t="s">
        <v>64</v>
      </c>
      <c r="F69" s="3" t="s">
        <v>65</v>
      </c>
      <c r="G69" s="3" t="s">
        <v>12</v>
      </c>
      <c r="H69" s="3" t="s">
        <v>71</v>
      </c>
      <c r="I69" s="3">
        <v>126</v>
      </c>
      <c r="J69" s="3" t="s">
        <v>73</v>
      </c>
      <c r="K69" s="3">
        <v>1.605</v>
      </c>
      <c r="L69" s="3" t="s">
        <v>39</v>
      </c>
      <c r="M69" s="3">
        <v>0.91600000000000004</v>
      </c>
      <c r="N69" s="3" t="s">
        <v>21</v>
      </c>
    </row>
    <row r="70" spans="1:14" x14ac:dyDescent="0.25">
      <c r="A70" s="3">
        <v>2010</v>
      </c>
      <c r="B70" s="3" t="s">
        <v>63</v>
      </c>
      <c r="C70" s="3" t="s">
        <v>66</v>
      </c>
      <c r="D70" s="3" t="s">
        <v>13</v>
      </c>
      <c r="E70" s="3" t="s">
        <v>64</v>
      </c>
      <c r="F70" s="3" t="s">
        <v>65</v>
      </c>
      <c r="G70" s="3" t="s">
        <v>12</v>
      </c>
      <c r="H70" s="3" t="s">
        <v>71</v>
      </c>
      <c r="I70" s="3">
        <v>126</v>
      </c>
      <c r="J70" s="3" t="s">
        <v>73</v>
      </c>
      <c r="K70" s="3">
        <v>1.756</v>
      </c>
      <c r="L70" s="3" t="s">
        <v>39</v>
      </c>
      <c r="M70" s="3">
        <v>0.92100000000000004</v>
      </c>
      <c r="N70" s="3" t="s">
        <v>21</v>
      </c>
    </row>
    <row r="71" spans="1:14" x14ac:dyDescent="0.25">
      <c r="A71" s="3">
        <v>2010</v>
      </c>
      <c r="B71" s="3" t="s">
        <v>63</v>
      </c>
      <c r="C71" s="3" t="s">
        <v>66</v>
      </c>
      <c r="D71" s="3" t="s">
        <v>13</v>
      </c>
      <c r="E71" s="3" t="s">
        <v>64</v>
      </c>
      <c r="F71" s="3" t="s">
        <v>65</v>
      </c>
      <c r="G71" s="3" t="s">
        <v>12</v>
      </c>
      <c r="H71" s="3" t="s">
        <v>71</v>
      </c>
      <c r="I71" s="3">
        <v>126</v>
      </c>
      <c r="J71" s="3" t="s">
        <v>73</v>
      </c>
      <c r="K71" s="3">
        <v>1.9159999999999999</v>
      </c>
      <c r="L71" s="3" t="s">
        <v>39</v>
      </c>
      <c r="M71" s="3">
        <v>0.91800000000000004</v>
      </c>
      <c r="N71" s="3" t="s">
        <v>21</v>
      </c>
    </row>
    <row r="72" spans="1:14" x14ac:dyDescent="0.25">
      <c r="A72" s="3">
        <v>2010</v>
      </c>
      <c r="B72" s="3" t="s">
        <v>63</v>
      </c>
      <c r="C72" s="3" t="s">
        <v>66</v>
      </c>
      <c r="D72" s="3" t="s">
        <v>13</v>
      </c>
      <c r="E72" s="3" t="s">
        <v>64</v>
      </c>
      <c r="F72" s="3" t="s">
        <v>65</v>
      </c>
      <c r="G72" s="3" t="s">
        <v>12</v>
      </c>
      <c r="H72" s="3" t="s">
        <v>71</v>
      </c>
      <c r="I72" s="3">
        <v>126</v>
      </c>
      <c r="J72" s="3" t="s">
        <v>73</v>
      </c>
      <c r="K72" s="3">
        <v>2.0619999999999998</v>
      </c>
      <c r="L72" s="3" t="s">
        <v>39</v>
      </c>
      <c r="M72" s="3">
        <v>0.94899999999999995</v>
      </c>
      <c r="N72" s="3" t="s">
        <v>21</v>
      </c>
    </row>
    <row r="73" spans="1:14" x14ac:dyDescent="0.25">
      <c r="A73" s="3">
        <v>2010</v>
      </c>
      <c r="B73" s="3" t="s">
        <v>63</v>
      </c>
      <c r="C73" s="3" t="s">
        <v>66</v>
      </c>
      <c r="D73" s="3" t="s">
        <v>13</v>
      </c>
      <c r="E73" s="3" t="s">
        <v>64</v>
      </c>
      <c r="F73" s="3" t="s">
        <v>65</v>
      </c>
      <c r="G73" s="3" t="s">
        <v>12</v>
      </c>
      <c r="H73" s="3" t="s">
        <v>71</v>
      </c>
      <c r="I73" s="3">
        <v>126</v>
      </c>
      <c r="J73" s="3" t="s">
        <v>73</v>
      </c>
      <c r="K73" s="3">
        <v>2.2170000000000001</v>
      </c>
      <c r="L73" s="3" t="s">
        <v>39</v>
      </c>
      <c r="M73" s="3">
        <v>0.95699999999999996</v>
      </c>
      <c r="N73" s="3" t="s">
        <v>21</v>
      </c>
    </row>
    <row r="74" spans="1:14" x14ac:dyDescent="0.25">
      <c r="A74" s="3">
        <v>2010</v>
      </c>
      <c r="B74" s="3" t="s">
        <v>63</v>
      </c>
      <c r="C74" s="3" t="s">
        <v>66</v>
      </c>
      <c r="D74" s="3" t="s">
        <v>13</v>
      </c>
      <c r="E74" s="3" t="s">
        <v>64</v>
      </c>
      <c r="F74" s="3" t="s">
        <v>65</v>
      </c>
      <c r="G74" s="3" t="s">
        <v>12</v>
      </c>
      <c r="H74" s="3" t="s">
        <v>71</v>
      </c>
      <c r="I74" s="3">
        <v>126</v>
      </c>
      <c r="J74" s="3" t="s">
        <v>73</v>
      </c>
      <c r="K74" s="3">
        <v>2.3730000000000002</v>
      </c>
      <c r="L74" s="3" t="s">
        <v>39</v>
      </c>
      <c r="M74" s="3">
        <v>0.96199999999999997</v>
      </c>
      <c r="N74" s="3" t="s">
        <v>21</v>
      </c>
    </row>
    <row r="75" spans="1:14" x14ac:dyDescent="0.25">
      <c r="A75" s="3">
        <v>2010</v>
      </c>
      <c r="B75" s="3" t="s">
        <v>63</v>
      </c>
      <c r="C75" s="3" t="s">
        <v>66</v>
      </c>
      <c r="D75" s="3" t="s">
        <v>13</v>
      </c>
      <c r="E75" s="3" t="s">
        <v>64</v>
      </c>
      <c r="F75" s="3" t="s">
        <v>65</v>
      </c>
      <c r="G75" s="3" t="s">
        <v>12</v>
      </c>
      <c r="H75" s="3" t="s">
        <v>71</v>
      </c>
      <c r="I75" s="3">
        <v>126</v>
      </c>
      <c r="J75" s="3" t="s">
        <v>73</v>
      </c>
      <c r="K75" s="3">
        <v>2.5230000000000001</v>
      </c>
      <c r="L75" s="3" t="s">
        <v>39</v>
      </c>
      <c r="M75" s="3">
        <v>0.96699999999999997</v>
      </c>
      <c r="N75" s="3" t="s">
        <v>21</v>
      </c>
    </row>
    <row r="76" spans="1:14" x14ac:dyDescent="0.25">
      <c r="A76" s="3">
        <v>2010</v>
      </c>
      <c r="B76" s="3" t="s">
        <v>63</v>
      </c>
      <c r="C76" s="3" t="s">
        <v>66</v>
      </c>
      <c r="D76" s="3" t="s">
        <v>13</v>
      </c>
      <c r="E76" s="3" t="s">
        <v>64</v>
      </c>
      <c r="F76" s="3" t="s">
        <v>65</v>
      </c>
      <c r="G76" s="3" t="s">
        <v>12</v>
      </c>
      <c r="H76" s="3" t="s">
        <v>71</v>
      </c>
      <c r="I76" s="3">
        <v>126</v>
      </c>
      <c r="J76" s="3" t="s">
        <v>73</v>
      </c>
      <c r="K76" s="3">
        <v>2.6789999999999998</v>
      </c>
      <c r="L76" s="3" t="s">
        <v>39</v>
      </c>
      <c r="M76" s="3">
        <v>0.96399999999999997</v>
      </c>
      <c r="N76" s="3" t="s">
        <v>21</v>
      </c>
    </row>
    <row r="77" spans="1:14" x14ac:dyDescent="0.25">
      <c r="A77" s="3">
        <v>2010</v>
      </c>
      <c r="B77" s="3" t="s">
        <v>63</v>
      </c>
      <c r="C77" s="3" t="s">
        <v>66</v>
      </c>
      <c r="D77" s="3" t="s">
        <v>13</v>
      </c>
      <c r="E77" s="3" t="s">
        <v>64</v>
      </c>
      <c r="F77" s="3" t="s">
        <v>65</v>
      </c>
      <c r="G77" s="3" t="s">
        <v>12</v>
      </c>
      <c r="H77" s="3" t="s">
        <v>71</v>
      </c>
      <c r="I77" s="3">
        <v>126</v>
      </c>
      <c r="J77" s="3" t="s">
        <v>73</v>
      </c>
      <c r="K77" s="3">
        <v>2.82</v>
      </c>
      <c r="L77" s="3" t="s">
        <v>39</v>
      </c>
      <c r="M77" s="3">
        <v>0.96699999999999997</v>
      </c>
      <c r="N77" s="3" t="s">
        <v>21</v>
      </c>
    </row>
    <row r="78" spans="1:14" x14ac:dyDescent="0.25">
      <c r="A78" s="3">
        <v>2010</v>
      </c>
      <c r="B78" s="3" t="s">
        <v>63</v>
      </c>
      <c r="C78" s="3" t="s">
        <v>66</v>
      </c>
      <c r="D78" s="3" t="s">
        <v>13</v>
      </c>
      <c r="E78" s="3" t="s">
        <v>64</v>
      </c>
      <c r="F78" s="3" t="s">
        <v>65</v>
      </c>
      <c r="G78" s="3" t="s">
        <v>12</v>
      </c>
      <c r="H78" s="3" t="s">
        <v>71</v>
      </c>
      <c r="I78" s="3">
        <v>126</v>
      </c>
      <c r="J78" s="3" t="s">
        <v>73</v>
      </c>
      <c r="K78" s="3">
        <v>2.98</v>
      </c>
      <c r="L78" s="3" t="s">
        <v>39</v>
      </c>
      <c r="M78" s="3">
        <v>0.96699999999999997</v>
      </c>
      <c r="N78" s="3" t="s">
        <v>21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3"/>
  <sheetViews>
    <sheetView tabSelected="1" workbookViewId="0">
      <selection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5" style="1" bestFit="1" customWidth="1"/>
    <col min="3" max="3" width="15.28515625" style="1" bestFit="1" customWidth="1"/>
    <col min="4" max="4" width="14.28515625" style="1" bestFit="1" customWidth="1"/>
    <col min="5" max="5" width="9.7109375" style="1" bestFit="1" customWidth="1"/>
    <col min="6" max="6" width="12" style="1" bestFit="1" customWidth="1"/>
    <col min="7" max="7" width="5.28515625" style="1" bestFit="1" customWidth="1"/>
    <col min="8" max="8" width="10.28515625" style="1" bestFit="1" customWidth="1"/>
    <col min="9" max="9" width="12" style="1" bestFit="1" customWidth="1"/>
    <col min="10" max="10" width="7.7109375" style="1" bestFit="1" customWidth="1"/>
    <col min="11" max="11" width="12.42578125" style="1" bestFit="1" customWidth="1"/>
    <col min="12" max="16384" width="8.85546875" style="1"/>
  </cols>
  <sheetData>
    <row r="1" spans="1:11" x14ac:dyDescent="0.25">
      <c r="A1" s="9" t="s">
        <v>256</v>
      </c>
      <c r="B1" s="9" t="s">
        <v>263</v>
      </c>
      <c r="C1" s="9" t="s">
        <v>348</v>
      </c>
      <c r="D1" s="9" t="s">
        <v>257</v>
      </c>
      <c r="E1" s="9" t="s">
        <v>303</v>
      </c>
      <c r="F1" s="9" t="s">
        <v>129</v>
      </c>
      <c r="G1" s="9" t="s">
        <v>325</v>
      </c>
      <c r="H1" s="9" t="s">
        <v>323</v>
      </c>
      <c r="I1" s="9" t="s">
        <v>261</v>
      </c>
      <c r="J1" s="9" t="s">
        <v>326</v>
      </c>
      <c r="K1" s="9" t="s">
        <v>324</v>
      </c>
    </row>
    <row r="2" spans="1:11" x14ac:dyDescent="0.25">
      <c r="A2" s="9" t="s">
        <v>211</v>
      </c>
      <c r="B2" s="9">
        <v>2000</v>
      </c>
      <c r="C2" s="9" t="s">
        <v>148</v>
      </c>
      <c r="D2" s="9" t="s">
        <v>210</v>
      </c>
      <c r="E2" s="9" t="s">
        <v>117</v>
      </c>
      <c r="F2" s="9">
        <v>10.009836065573699</v>
      </c>
      <c r="G2" s="9" t="s">
        <v>145</v>
      </c>
      <c r="H2" s="9" t="s">
        <v>209</v>
      </c>
      <c r="I2" s="9">
        <v>0.38980263157894701</v>
      </c>
      <c r="J2" s="9" t="s">
        <v>40</v>
      </c>
      <c r="K2" s="9">
        <f>I2/MAX(I$2:I$4)</f>
        <v>0.68576388888888939</v>
      </c>
    </row>
    <row r="3" spans="1:11" x14ac:dyDescent="0.25">
      <c r="A3" s="9" t="s">
        <v>211</v>
      </c>
      <c r="B3" s="9">
        <v>2000</v>
      </c>
      <c r="C3" s="9" t="s">
        <v>148</v>
      </c>
      <c r="D3" s="9" t="s">
        <v>210</v>
      </c>
      <c r="E3" s="9" t="s">
        <v>117</v>
      </c>
      <c r="F3" s="9">
        <v>14.9868852459016</v>
      </c>
      <c r="G3" s="9" t="s">
        <v>145</v>
      </c>
      <c r="H3" s="9" t="s">
        <v>209</v>
      </c>
      <c r="I3" s="9">
        <v>0.56842105263157805</v>
      </c>
      <c r="J3" s="9" t="s">
        <v>40</v>
      </c>
      <c r="K3" s="9">
        <f>I3/MAX(I$2:I$4)</f>
        <v>1</v>
      </c>
    </row>
    <row r="4" spans="1:11" x14ac:dyDescent="0.25">
      <c r="A4" s="9" t="s">
        <v>211</v>
      </c>
      <c r="B4" s="9">
        <v>2000</v>
      </c>
      <c r="C4" s="9" t="s">
        <v>148</v>
      </c>
      <c r="D4" s="9" t="s">
        <v>210</v>
      </c>
      <c r="E4" s="9" t="s">
        <v>117</v>
      </c>
      <c r="F4" s="9">
        <v>19.9819672131147</v>
      </c>
      <c r="G4" s="9" t="s">
        <v>145</v>
      </c>
      <c r="H4" s="9" t="s">
        <v>209</v>
      </c>
      <c r="I4" s="9">
        <v>0.49934210526315698</v>
      </c>
      <c r="J4" s="9" t="s">
        <v>40</v>
      </c>
      <c r="K4" s="9">
        <f>I4/MAX(I$2:I$4)</f>
        <v>0.87847222222222199</v>
      </c>
    </row>
    <row r="5" spans="1:11" x14ac:dyDescent="0.25">
      <c r="A5" s="9" t="s">
        <v>208</v>
      </c>
      <c r="B5" s="9">
        <v>1973</v>
      </c>
      <c r="C5" s="9" t="s">
        <v>207</v>
      </c>
      <c r="D5" s="9" t="s">
        <v>206</v>
      </c>
      <c r="E5" s="9" t="s">
        <v>117</v>
      </c>
      <c r="F5" s="9">
        <v>5.9150195549690601</v>
      </c>
      <c r="G5" s="9" t="s">
        <v>145</v>
      </c>
      <c r="H5" s="9" t="s">
        <v>205</v>
      </c>
      <c r="I5" s="9">
        <v>2.0798789408760999E-2</v>
      </c>
      <c r="J5" s="9" t="s">
        <v>161</v>
      </c>
      <c r="K5" s="9">
        <f t="shared" ref="K5:K19" si="0">I5/MAX(I$5:I$19)</f>
        <v>4.5642546199680813E-2</v>
      </c>
    </row>
    <row r="6" spans="1:11" x14ac:dyDescent="0.25">
      <c r="A6" s="9" t="s">
        <v>208</v>
      </c>
      <c r="B6" s="9">
        <v>1973</v>
      </c>
      <c r="C6" s="9" t="s">
        <v>207</v>
      </c>
      <c r="D6" s="9" t="s">
        <v>206</v>
      </c>
      <c r="E6" s="9" t="s">
        <v>117</v>
      </c>
      <c r="F6" s="9">
        <v>5.9133939585185997</v>
      </c>
      <c r="G6" s="9" t="s">
        <v>145</v>
      </c>
      <c r="H6" s="9" t="s">
        <v>205</v>
      </c>
      <c r="I6" s="9">
        <v>2.6358329269342201E-2</v>
      </c>
      <c r="J6" s="9" t="s">
        <v>161</v>
      </c>
      <c r="K6" s="9">
        <f t="shared" si="0"/>
        <v>5.7842850262986426E-2</v>
      </c>
    </row>
    <row r="7" spans="1:11" x14ac:dyDescent="0.25">
      <c r="A7" s="9" t="s">
        <v>208</v>
      </c>
      <c r="B7" s="9">
        <v>1973</v>
      </c>
      <c r="C7" s="9" t="s">
        <v>207</v>
      </c>
      <c r="D7" s="9" t="s">
        <v>206</v>
      </c>
      <c r="E7" s="9" t="s">
        <v>117</v>
      </c>
      <c r="F7" s="9">
        <v>5.9392122550847599</v>
      </c>
      <c r="G7" s="9" t="s">
        <v>145</v>
      </c>
      <c r="H7" s="9" t="s">
        <v>205</v>
      </c>
      <c r="I7" s="9">
        <v>5.0559755013052501E-2</v>
      </c>
      <c r="J7" s="9" t="s">
        <v>161</v>
      </c>
      <c r="K7" s="9">
        <f t="shared" si="0"/>
        <v>0.11095241692556099</v>
      </c>
    </row>
    <row r="8" spans="1:11" x14ac:dyDescent="0.25">
      <c r="A8" s="9" t="s">
        <v>208</v>
      </c>
      <c r="B8" s="9">
        <v>1973</v>
      </c>
      <c r="C8" s="9" t="s">
        <v>207</v>
      </c>
      <c r="D8" s="9" t="s">
        <v>206</v>
      </c>
      <c r="E8" s="9" t="s">
        <v>117</v>
      </c>
      <c r="F8" s="9">
        <v>9.8600552702793092</v>
      </c>
      <c r="G8" s="9" t="s">
        <v>145</v>
      </c>
      <c r="H8" s="9" t="s">
        <v>205</v>
      </c>
      <c r="I8" s="9">
        <v>2.87766430477065E-2</v>
      </c>
      <c r="J8" s="9" t="s">
        <v>161</v>
      </c>
      <c r="K8" s="9">
        <f t="shared" si="0"/>
        <v>6.3149793671328405E-2</v>
      </c>
    </row>
    <row r="9" spans="1:11" x14ac:dyDescent="0.25">
      <c r="A9" s="9" t="s">
        <v>208</v>
      </c>
      <c r="B9" s="9">
        <v>1973</v>
      </c>
      <c r="C9" s="9" t="s">
        <v>207</v>
      </c>
      <c r="D9" s="9" t="s">
        <v>206</v>
      </c>
      <c r="E9" s="9" t="s">
        <v>117</v>
      </c>
      <c r="F9" s="9">
        <v>9.94468190902397</v>
      </c>
      <c r="G9" s="9" t="s">
        <v>145</v>
      </c>
      <c r="H9" s="9" t="s">
        <v>205</v>
      </c>
      <c r="I9" s="9">
        <v>7.6853538540979302E-2</v>
      </c>
      <c r="J9" s="9" t="s">
        <v>161</v>
      </c>
      <c r="K9" s="9">
        <f t="shared" si="0"/>
        <v>0.16865362279152765</v>
      </c>
    </row>
    <row r="10" spans="1:11" x14ac:dyDescent="0.25">
      <c r="A10" s="9" t="s">
        <v>208</v>
      </c>
      <c r="B10" s="9">
        <v>1973</v>
      </c>
      <c r="C10" s="9" t="s">
        <v>207</v>
      </c>
      <c r="D10" s="9" t="s">
        <v>206</v>
      </c>
      <c r="E10" s="9" t="s">
        <v>117</v>
      </c>
      <c r="F10" s="9">
        <v>9.8362450634460696</v>
      </c>
      <c r="G10" s="9" t="s">
        <v>145</v>
      </c>
      <c r="H10" s="9" t="s">
        <v>205</v>
      </c>
      <c r="I10" s="9">
        <v>0.11020755041739499</v>
      </c>
      <c r="J10" s="9" t="s">
        <v>161</v>
      </c>
      <c r="K10" s="9">
        <f t="shared" si="0"/>
        <v>0.24184836495150869</v>
      </c>
    </row>
    <row r="11" spans="1:11" x14ac:dyDescent="0.25">
      <c r="A11" s="9" t="s">
        <v>208</v>
      </c>
      <c r="B11" s="9">
        <v>1973</v>
      </c>
      <c r="C11" s="9" t="s">
        <v>207</v>
      </c>
      <c r="D11" s="9" t="s">
        <v>206</v>
      </c>
      <c r="E11" s="9" t="s">
        <v>117</v>
      </c>
      <c r="F11" s="9">
        <v>15.0077454889698</v>
      </c>
      <c r="G11" s="9" t="s">
        <v>145</v>
      </c>
      <c r="H11" s="9" t="s">
        <v>205</v>
      </c>
      <c r="I11" s="9">
        <v>0.19867609512607901</v>
      </c>
      <c r="J11" s="9" t="s">
        <v>161</v>
      </c>
      <c r="K11" s="9">
        <f t="shared" si="0"/>
        <v>0.43599089698675081</v>
      </c>
    </row>
    <row r="12" spans="1:11" x14ac:dyDescent="0.25">
      <c r="A12" s="9" t="s">
        <v>208</v>
      </c>
      <c r="B12" s="9">
        <v>1973</v>
      </c>
      <c r="C12" s="9" t="s">
        <v>207</v>
      </c>
      <c r="D12" s="9" t="s">
        <v>206</v>
      </c>
      <c r="E12" s="9" t="s">
        <v>117</v>
      </c>
      <c r="F12" s="9">
        <v>14.9385142048442</v>
      </c>
      <c r="G12" s="9" t="s">
        <v>145</v>
      </c>
      <c r="H12" s="9" t="s">
        <v>205</v>
      </c>
      <c r="I12" s="9">
        <v>0.21044708683553701</v>
      </c>
      <c r="J12" s="9" t="s">
        <v>161</v>
      </c>
      <c r="K12" s="9">
        <f t="shared" si="0"/>
        <v>0.4618221135232618</v>
      </c>
    </row>
    <row r="13" spans="1:11" x14ac:dyDescent="0.25">
      <c r="A13" s="9" t="s">
        <v>208</v>
      </c>
      <c r="B13" s="9">
        <v>1973</v>
      </c>
      <c r="C13" s="9" t="s">
        <v>207</v>
      </c>
      <c r="D13" s="9" t="s">
        <v>206</v>
      </c>
      <c r="E13" s="9" t="s">
        <v>117</v>
      </c>
      <c r="F13" s="9">
        <v>14.901029863163</v>
      </c>
      <c r="G13" s="9" t="s">
        <v>145</v>
      </c>
      <c r="H13" s="9" t="s">
        <v>205</v>
      </c>
      <c r="I13" s="9">
        <v>0.22614353538540899</v>
      </c>
      <c r="J13" s="9" t="s">
        <v>161</v>
      </c>
      <c r="K13" s="9">
        <f t="shared" si="0"/>
        <v>0.49626767013852652</v>
      </c>
    </row>
    <row r="14" spans="1:11" x14ac:dyDescent="0.25">
      <c r="A14" s="9" t="s">
        <v>208</v>
      </c>
      <c r="B14" s="9">
        <v>1973</v>
      </c>
      <c r="C14" s="9" t="s">
        <v>207</v>
      </c>
      <c r="D14" s="9" t="s">
        <v>206</v>
      </c>
      <c r="E14" s="9" t="s">
        <v>117</v>
      </c>
      <c r="F14" s="9">
        <v>19.9162817828011</v>
      </c>
      <c r="G14" s="9" t="s">
        <v>145</v>
      </c>
      <c r="H14" s="9" t="s">
        <v>205</v>
      </c>
      <c r="I14" s="9">
        <v>0.28648197022289701</v>
      </c>
      <c r="J14" s="9" t="s">
        <v>161</v>
      </c>
      <c r="K14" s="9">
        <f t="shared" si="0"/>
        <v>0.62867921321258735</v>
      </c>
    </row>
    <row r="15" spans="1:11" x14ac:dyDescent="0.25">
      <c r="A15" s="9" t="s">
        <v>208</v>
      </c>
      <c r="B15" s="9">
        <v>1973</v>
      </c>
      <c r="C15" s="9" t="s">
        <v>207</v>
      </c>
      <c r="D15" s="9" t="s">
        <v>206</v>
      </c>
      <c r="E15" s="9" t="s">
        <v>117</v>
      </c>
      <c r="F15" s="9">
        <v>19.9082494238694</v>
      </c>
      <c r="G15" s="9" t="s">
        <v>145</v>
      </c>
      <c r="H15" s="9" t="s">
        <v>205</v>
      </c>
      <c r="I15" s="9">
        <v>0.31395263776929899</v>
      </c>
      <c r="J15" s="9" t="s">
        <v>161</v>
      </c>
      <c r="K15" s="9">
        <f t="shared" si="0"/>
        <v>0.68896306858421674</v>
      </c>
    </row>
    <row r="16" spans="1:11" x14ac:dyDescent="0.25">
      <c r="A16" s="9" t="s">
        <v>208</v>
      </c>
      <c r="B16" s="9">
        <v>1973</v>
      </c>
      <c r="C16" s="9" t="s">
        <v>207</v>
      </c>
      <c r="D16" s="9" t="s">
        <v>206</v>
      </c>
      <c r="E16" s="9" t="s">
        <v>117</v>
      </c>
      <c r="F16" s="9">
        <v>23.439427407556099</v>
      </c>
      <c r="G16" s="9" t="s">
        <v>145</v>
      </c>
      <c r="H16" s="9" t="s">
        <v>205</v>
      </c>
      <c r="I16" s="9">
        <v>0.38732393356091599</v>
      </c>
      <c r="J16" s="9" t="s">
        <v>161</v>
      </c>
      <c r="K16" s="9">
        <f t="shared" si="0"/>
        <v>0.84997497615652473</v>
      </c>
    </row>
    <row r="17" spans="1:11" x14ac:dyDescent="0.25">
      <c r="A17" s="9" t="s">
        <v>208</v>
      </c>
      <c r="B17" s="9">
        <v>1973</v>
      </c>
      <c r="C17" s="9" t="s">
        <v>207</v>
      </c>
      <c r="D17" s="9" t="s">
        <v>206</v>
      </c>
      <c r="E17" s="9" t="s">
        <v>117</v>
      </c>
      <c r="F17" s="9">
        <v>23.540405634126</v>
      </c>
      <c r="G17" s="9" t="s">
        <v>145</v>
      </c>
      <c r="H17" s="9" t="s">
        <v>205</v>
      </c>
      <c r="I17" s="9">
        <v>0.379478398691872</v>
      </c>
      <c r="J17" s="9" t="s">
        <v>161</v>
      </c>
      <c r="K17" s="9">
        <f t="shared" si="0"/>
        <v>0.83275809969876757</v>
      </c>
    </row>
    <row r="18" spans="1:11" x14ac:dyDescent="0.25">
      <c r="A18" s="9" t="s">
        <v>208</v>
      </c>
      <c r="B18" s="9">
        <v>1973</v>
      </c>
      <c r="C18" s="9" t="s">
        <v>207</v>
      </c>
      <c r="D18" s="9" t="s">
        <v>206</v>
      </c>
      <c r="E18" s="9" t="s">
        <v>117</v>
      </c>
      <c r="F18" s="9">
        <v>19.853361637836201</v>
      </c>
      <c r="G18" s="9" t="s">
        <v>145</v>
      </c>
      <c r="H18" s="9" t="s">
        <v>205</v>
      </c>
      <c r="I18" s="9">
        <v>0.38916886600304001</v>
      </c>
      <c r="J18" s="9" t="s">
        <v>161</v>
      </c>
      <c r="K18" s="9">
        <f t="shared" si="0"/>
        <v>0.85402364517134088</v>
      </c>
    </row>
    <row r="19" spans="1:11" x14ac:dyDescent="0.25">
      <c r="A19" s="9" t="s">
        <v>208</v>
      </c>
      <c r="B19" s="9">
        <v>1973</v>
      </c>
      <c r="C19" s="9" t="s">
        <v>207</v>
      </c>
      <c r="D19" s="9" t="s">
        <v>206</v>
      </c>
      <c r="E19" s="9" t="s">
        <v>117</v>
      </c>
      <c r="F19" s="9">
        <v>23.8799640456314</v>
      </c>
      <c r="G19" s="9" t="s">
        <v>145</v>
      </c>
      <c r="H19" s="9" t="s">
        <v>205</v>
      </c>
      <c r="I19" s="9">
        <v>0.45568863134341198</v>
      </c>
      <c r="J19" s="9" t="s">
        <v>161</v>
      </c>
      <c r="K19" s="9">
        <f t="shared" si="0"/>
        <v>1</v>
      </c>
    </row>
    <row r="20" spans="1:11" x14ac:dyDescent="0.25">
      <c r="A20" s="9" t="s">
        <v>204</v>
      </c>
      <c r="B20" s="9">
        <v>1970</v>
      </c>
      <c r="C20" s="9" t="s">
        <v>203</v>
      </c>
      <c r="D20" s="9" t="s">
        <v>202</v>
      </c>
      <c r="E20" s="9" t="s">
        <v>117</v>
      </c>
      <c r="F20" s="9">
        <v>10.154805304591299</v>
      </c>
      <c r="G20" s="9" t="s">
        <v>145</v>
      </c>
      <c r="H20" s="9" t="s">
        <v>111</v>
      </c>
      <c r="I20" s="9">
        <v>194.42673254060901</v>
      </c>
      <c r="J20" s="9" t="s">
        <v>201</v>
      </c>
      <c r="K20" s="9">
        <f t="shared" ref="K20:K25" si="1">I20/MAX(I$20:I$25)</f>
        <v>0.37994998410506187</v>
      </c>
    </row>
    <row r="21" spans="1:11" x14ac:dyDescent="0.25">
      <c r="A21" s="9" t="s">
        <v>204</v>
      </c>
      <c r="B21" s="9">
        <v>1970</v>
      </c>
      <c r="C21" s="9" t="s">
        <v>203</v>
      </c>
      <c r="D21" s="9" t="s">
        <v>202</v>
      </c>
      <c r="E21" s="9" t="s">
        <v>117</v>
      </c>
      <c r="F21" s="9">
        <v>14.885877318116901</v>
      </c>
      <c r="G21" s="9" t="s">
        <v>145</v>
      </c>
      <c r="H21" s="9" t="s">
        <v>111</v>
      </c>
      <c r="I21" s="9">
        <v>244.679034193924</v>
      </c>
      <c r="J21" s="9" t="s">
        <v>201</v>
      </c>
      <c r="K21" s="9">
        <f t="shared" si="1"/>
        <v>0.47815335853265944</v>
      </c>
    </row>
    <row r="22" spans="1:11" x14ac:dyDescent="0.25">
      <c r="A22" s="9" t="s">
        <v>204</v>
      </c>
      <c r="B22" s="9">
        <v>1970</v>
      </c>
      <c r="C22" s="9" t="s">
        <v>203</v>
      </c>
      <c r="D22" s="9" t="s">
        <v>202</v>
      </c>
      <c r="E22" s="9" t="s">
        <v>117</v>
      </c>
      <c r="F22" s="9">
        <v>20.247662070058599</v>
      </c>
      <c r="G22" s="9" t="s">
        <v>145</v>
      </c>
      <c r="H22" s="9" t="s">
        <v>111</v>
      </c>
      <c r="I22" s="9">
        <v>318.36097052319099</v>
      </c>
      <c r="J22" s="9" t="s">
        <v>201</v>
      </c>
      <c r="K22" s="9">
        <f t="shared" si="1"/>
        <v>0.62214307728847862</v>
      </c>
    </row>
    <row r="23" spans="1:11" x14ac:dyDescent="0.25">
      <c r="A23" s="9" t="s">
        <v>204</v>
      </c>
      <c r="B23" s="9">
        <v>1970</v>
      </c>
      <c r="C23" s="9" t="s">
        <v>203</v>
      </c>
      <c r="D23" s="9" t="s">
        <v>202</v>
      </c>
      <c r="E23" s="9" t="s">
        <v>117</v>
      </c>
      <c r="F23" s="9">
        <v>24.584456068050901</v>
      </c>
      <c r="G23" s="9" t="s">
        <v>145</v>
      </c>
      <c r="H23" s="9" t="s">
        <v>111</v>
      </c>
      <c r="I23" s="9">
        <v>393.28418675061403</v>
      </c>
      <c r="J23" s="9" t="s">
        <v>201</v>
      </c>
      <c r="K23" s="9">
        <f t="shared" si="1"/>
        <v>0.76855851328704283</v>
      </c>
    </row>
    <row r="24" spans="1:11" x14ac:dyDescent="0.25">
      <c r="A24" s="9" t="s">
        <v>204</v>
      </c>
      <c r="B24" s="9">
        <v>1970</v>
      </c>
      <c r="C24" s="9" t="s">
        <v>203</v>
      </c>
      <c r="D24" s="9" t="s">
        <v>202</v>
      </c>
      <c r="E24" s="9" t="s">
        <v>117</v>
      </c>
      <c r="F24" s="9">
        <v>29.9462408199926</v>
      </c>
      <c r="G24" s="9" t="s">
        <v>145</v>
      </c>
      <c r="H24" s="9" t="s">
        <v>111</v>
      </c>
      <c r="I24" s="9">
        <v>511.71664870196997</v>
      </c>
      <c r="J24" s="9" t="s">
        <v>201</v>
      </c>
      <c r="K24" s="9">
        <f t="shared" si="1"/>
        <v>1</v>
      </c>
    </row>
    <row r="25" spans="1:11" x14ac:dyDescent="0.25">
      <c r="A25" s="9" t="s">
        <v>204</v>
      </c>
      <c r="B25" s="9">
        <v>1970</v>
      </c>
      <c r="C25" s="9" t="s">
        <v>203</v>
      </c>
      <c r="D25" s="9" t="s">
        <v>202</v>
      </c>
      <c r="E25" s="9" t="s">
        <v>117</v>
      </c>
      <c r="F25" s="9">
        <v>33.820600200771302</v>
      </c>
      <c r="G25" s="9" t="s">
        <v>145</v>
      </c>
      <c r="H25" s="9" t="s">
        <v>111</v>
      </c>
      <c r="I25" s="9">
        <v>459.09201361048201</v>
      </c>
      <c r="J25" s="9" t="s">
        <v>201</v>
      </c>
      <c r="K25" s="9">
        <f t="shared" si="1"/>
        <v>0.89716059615223265</v>
      </c>
    </row>
    <row r="26" spans="1:11" x14ac:dyDescent="0.25">
      <c r="A26" s="9" t="s">
        <v>200</v>
      </c>
      <c r="B26" s="9">
        <v>1982</v>
      </c>
      <c r="C26" s="9" t="s">
        <v>192</v>
      </c>
      <c r="D26" s="9" t="s">
        <v>199</v>
      </c>
      <c r="E26" s="9" t="s">
        <v>117</v>
      </c>
      <c r="F26" s="9">
        <v>13.9596671056901</v>
      </c>
      <c r="G26" s="9" t="s">
        <v>145</v>
      </c>
      <c r="H26" s="9" t="s">
        <v>198</v>
      </c>
      <c r="I26" s="9">
        <v>3.9100499680935714E-2</v>
      </c>
      <c r="J26" s="9" t="s">
        <v>197</v>
      </c>
      <c r="K26" s="9">
        <f t="shared" ref="K26:K33" si="2">(I26/MAX(I$26:I$33))</f>
        <v>0.457486071253979</v>
      </c>
    </row>
    <row r="27" spans="1:11" x14ac:dyDescent="0.25">
      <c r="A27" s="9" t="s">
        <v>200</v>
      </c>
      <c r="B27" s="9">
        <v>1982</v>
      </c>
      <c r="C27" s="9" t="s">
        <v>192</v>
      </c>
      <c r="D27" s="9" t="s">
        <v>199</v>
      </c>
      <c r="E27" s="9" t="s">
        <v>117</v>
      </c>
      <c r="F27" s="9">
        <v>17.082899081868302</v>
      </c>
      <c r="G27" s="9" t="s">
        <v>145</v>
      </c>
      <c r="H27" s="9" t="s">
        <v>198</v>
      </c>
      <c r="I27" s="9">
        <v>4.0876533191847995E-2</v>
      </c>
      <c r="J27" s="9" t="s">
        <v>197</v>
      </c>
      <c r="K27" s="9">
        <f t="shared" si="2"/>
        <v>0.47826612777378935</v>
      </c>
    </row>
    <row r="28" spans="1:11" x14ac:dyDescent="0.25">
      <c r="A28" s="9" t="s">
        <v>200</v>
      </c>
      <c r="B28" s="9">
        <v>1982</v>
      </c>
      <c r="C28" s="9" t="s">
        <v>192</v>
      </c>
      <c r="D28" s="9" t="s">
        <v>199</v>
      </c>
      <c r="E28" s="9" t="s">
        <v>117</v>
      </c>
      <c r="F28" s="9">
        <v>20.0609860848651</v>
      </c>
      <c r="G28" s="9" t="s">
        <v>145</v>
      </c>
      <c r="H28" s="9" t="s">
        <v>198</v>
      </c>
      <c r="I28" s="9">
        <v>5.9626120358514889E-2</v>
      </c>
      <c r="J28" s="9" t="s">
        <v>197</v>
      </c>
      <c r="K28" s="9">
        <f t="shared" si="2"/>
        <v>0.69764120073979263</v>
      </c>
    </row>
    <row r="29" spans="1:11" x14ac:dyDescent="0.25">
      <c r="A29" s="9" t="s">
        <v>200</v>
      </c>
      <c r="B29" s="9">
        <v>1982</v>
      </c>
      <c r="C29" s="9" t="s">
        <v>192</v>
      </c>
      <c r="D29" s="9" t="s">
        <v>199</v>
      </c>
      <c r="E29" s="9" t="s">
        <v>117</v>
      </c>
      <c r="F29" s="9">
        <v>20.066254366374601</v>
      </c>
      <c r="G29" s="9" t="s">
        <v>145</v>
      </c>
      <c r="H29" s="9" t="s">
        <v>198</v>
      </c>
      <c r="I29" s="9">
        <v>5.4884890390508582E-2</v>
      </c>
      <c r="J29" s="9" t="s">
        <v>197</v>
      </c>
      <c r="K29" s="9">
        <f t="shared" si="2"/>
        <v>0.64216757025745896</v>
      </c>
    </row>
    <row r="30" spans="1:11" x14ac:dyDescent="0.25">
      <c r="A30" s="9" t="s">
        <v>200</v>
      </c>
      <c r="B30" s="9">
        <v>1982</v>
      </c>
      <c r="C30" s="9" t="s">
        <v>192</v>
      </c>
      <c r="D30" s="9" t="s">
        <v>199</v>
      </c>
      <c r="E30" s="9" t="s">
        <v>117</v>
      </c>
      <c r="F30" s="9">
        <v>23.025444272652599</v>
      </c>
      <c r="G30" s="9" t="s">
        <v>145</v>
      </c>
      <c r="H30" s="9" t="s">
        <v>198</v>
      </c>
      <c r="I30" s="9">
        <v>6.5229409201270253E-2</v>
      </c>
      <c r="J30" s="9" t="s">
        <v>197</v>
      </c>
      <c r="K30" s="9">
        <f t="shared" si="2"/>
        <v>0.7632011454896358</v>
      </c>
    </row>
    <row r="31" spans="1:11" x14ac:dyDescent="0.25">
      <c r="A31" s="9" t="s">
        <v>200</v>
      </c>
      <c r="B31" s="9">
        <v>1982</v>
      </c>
      <c r="C31" s="9" t="s">
        <v>192</v>
      </c>
      <c r="D31" s="9" t="s">
        <v>199</v>
      </c>
      <c r="E31" s="9" t="s">
        <v>117</v>
      </c>
      <c r="F31" s="9">
        <v>26.0694229704708</v>
      </c>
      <c r="G31" s="9" t="s">
        <v>145</v>
      </c>
      <c r="H31" s="9" t="s">
        <v>198</v>
      </c>
      <c r="I31" s="9">
        <v>8.0485163193351153E-2</v>
      </c>
      <c r="J31" s="9" t="s">
        <v>197</v>
      </c>
      <c r="K31" s="9">
        <f t="shared" si="2"/>
        <v>0.94169745665716809</v>
      </c>
    </row>
    <row r="32" spans="1:11" x14ac:dyDescent="0.25">
      <c r="A32" s="9" t="s">
        <v>200</v>
      </c>
      <c r="B32" s="9">
        <v>1982</v>
      </c>
      <c r="C32" s="9" t="s">
        <v>192</v>
      </c>
      <c r="D32" s="9" t="s">
        <v>199</v>
      </c>
      <c r="E32" s="9" t="s">
        <v>117</v>
      </c>
      <c r="F32" s="9">
        <v>28.066788829716099</v>
      </c>
      <c r="G32" s="9" t="s">
        <v>145</v>
      </c>
      <c r="H32" s="9" t="s">
        <v>198</v>
      </c>
      <c r="I32" s="9">
        <v>8.5468175181291128E-2</v>
      </c>
      <c r="J32" s="9" t="s">
        <v>197</v>
      </c>
      <c r="K32" s="9">
        <f t="shared" si="2"/>
        <v>1</v>
      </c>
    </row>
    <row r="33" spans="1:11" x14ac:dyDescent="0.25">
      <c r="A33" s="9" t="s">
        <v>200</v>
      </c>
      <c r="B33" s="9">
        <v>1982</v>
      </c>
      <c r="C33" s="9" t="s">
        <v>192</v>
      </c>
      <c r="D33" s="9" t="s">
        <v>199</v>
      </c>
      <c r="E33" s="9" t="s">
        <v>117</v>
      </c>
      <c r="F33" s="9">
        <v>26.025692416346899</v>
      </c>
      <c r="G33" s="9" t="s">
        <v>145</v>
      </c>
      <c r="H33" s="9" t="s">
        <v>198</v>
      </c>
      <c r="I33" s="9">
        <v>7.2822173725691927E-2</v>
      </c>
      <c r="J33" s="9" t="s">
        <v>197</v>
      </c>
      <c r="K33" s="9">
        <f t="shared" si="2"/>
        <v>0.85203847597336568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2"/>
  <sheetViews>
    <sheetView zoomScaleNormal="100" workbookViewId="0">
      <selection activeCell="S21" sqref="S21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6" width="8.85546875" style="1"/>
    <col min="7" max="7" width="9.42578125" style="1" bestFit="1" customWidth="1"/>
    <col min="8" max="8" width="8.85546875" style="1"/>
    <col min="9" max="9" width="10.85546875" style="1" bestFit="1" customWidth="1"/>
    <col min="10" max="10" width="14.5703125" style="1" bestFit="1" customWidth="1"/>
    <col min="11" max="11" width="16.42578125" style="1" customWidth="1"/>
    <col min="12" max="12" width="12" style="1" bestFit="1" customWidth="1"/>
    <col min="13" max="13" width="12.140625" style="1" bestFit="1" customWidth="1"/>
    <col min="14" max="14" width="20" style="1" bestFit="1" customWidth="1"/>
    <col min="15" max="15" width="8.85546875" style="1"/>
    <col min="16" max="16" width="43.28515625" style="1" bestFit="1" customWidth="1"/>
    <col min="17" max="16384" width="8.85546875" style="1"/>
  </cols>
  <sheetData>
    <row r="1" spans="1:16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161</v>
      </c>
      <c r="I1" s="72" t="s">
        <v>265</v>
      </c>
      <c r="J1" s="72" t="s">
        <v>291</v>
      </c>
      <c r="K1" s="72" t="s">
        <v>329</v>
      </c>
      <c r="L1" s="72" t="s">
        <v>294</v>
      </c>
      <c r="M1" s="80" t="s">
        <v>330</v>
      </c>
      <c r="N1" s="80" t="s">
        <v>46</v>
      </c>
      <c r="O1" s="9" t="s">
        <v>8</v>
      </c>
      <c r="P1" s="9" t="s">
        <v>328</v>
      </c>
    </row>
    <row r="2" spans="1:16" x14ac:dyDescent="0.25">
      <c r="A2" s="9">
        <v>2013</v>
      </c>
      <c r="B2" s="9" t="s">
        <v>18</v>
      </c>
      <c r="C2" s="9" t="s">
        <v>148</v>
      </c>
      <c r="D2" s="9" t="s">
        <v>13</v>
      </c>
      <c r="E2" s="9" t="s">
        <v>10</v>
      </c>
      <c r="F2" s="9" t="s">
        <v>19</v>
      </c>
      <c r="G2" s="9" t="s">
        <v>12</v>
      </c>
      <c r="H2" s="9">
        <v>32</v>
      </c>
      <c r="I2" s="9">
        <v>10.199999999999999</v>
      </c>
      <c r="J2" s="9">
        <v>17.417874316033799</v>
      </c>
      <c r="K2" s="9">
        <v>5.7638036809815301</v>
      </c>
      <c r="L2" s="9">
        <v>3.2</v>
      </c>
      <c r="M2" s="9">
        <v>0.88948991843663305</v>
      </c>
      <c r="N2" s="9" t="s">
        <v>293</v>
      </c>
      <c r="O2" s="9" t="s">
        <v>21</v>
      </c>
      <c r="P2" s="9" t="s">
        <v>333</v>
      </c>
    </row>
    <row r="3" spans="1:16" x14ac:dyDescent="0.25">
      <c r="A3" s="9">
        <v>2013</v>
      </c>
      <c r="B3" s="9" t="s">
        <v>18</v>
      </c>
      <c r="C3" s="9" t="s">
        <v>148</v>
      </c>
      <c r="D3" s="9" t="s">
        <v>13</v>
      </c>
      <c r="E3" s="9" t="s">
        <v>10</v>
      </c>
      <c r="F3" s="9" t="s">
        <v>19</v>
      </c>
      <c r="G3" s="9" t="s">
        <v>12</v>
      </c>
      <c r="H3" s="9">
        <v>32</v>
      </c>
      <c r="I3" s="9">
        <v>10.199999999999999</v>
      </c>
      <c r="J3" s="9">
        <v>16.9637705189852</v>
      </c>
      <c r="K3" s="9">
        <v>7.3681940184048296</v>
      </c>
      <c r="L3" s="9">
        <v>3.2</v>
      </c>
      <c r="M3" s="9">
        <v>0.84116465863453804</v>
      </c>
      <c r="N3" s="9" t="s">
        <v>293</v>
      </c>
      <c r="O3" s="9" t="s">
        <v>21</v>
      </c>
      <c r="P3" s="9" t="s">
        <v>333</v>
      </c>
    </row>
    <row r="4" spans="1:16" x14ac:dyDescent="0.25">
      <c r="A4" s="9">
        <v>2013</v>
      </c>
      <c r="B4" s="9" t="s">
        <v>18</v>
      </c>
      <c r="C4" s="9" t="s">
        <v>148</v>
      </c>
      <c r="D4" s="9" t="s">
        <v>13</v>
      </c>
      <c r="E4" s="9" t="s">
        <v>10</v>
      </c>
      <c r="F4" s="9" t="s">
        <v>19</v>
      </c>
      <c r="G4" s="9" t="s">
        <v>12</v>
      </c>
      <c r="H4" s="9">
        <v>32</v>
      </c>
      <c r="I4" s="9">
        <v>10.199999999999999</v>
      </c>
      <c r="J4" s="9">
        <v>16.726645664068901</v>
      </c>
      <c r="K4" s="9">
        <v>7.8056940184048296</v>
      </c>
      <c r="L4" s="9">
        <v>3.2</v>
      </c>
      <c r="M4" s="9">
        <v>0.70421686746987899</v>
      </c>
      <c r="N4" s="9" t="s">
        <v>293</v>
      </c>
      <c r="O4" s="9" t="s">
        <v>21</v>
      </c>
      <c r="P4" s="9" t="s">
        <v>333</v>
      </c>
    </row>
    <row r="5" spans="1:16" x14ac:dyDescent="0.25">
      <c r="A5" s="9">
        <v>2013</v>
      </c>
      <c r="B5" s="9" t="s">
        <v>18</v>
      </c>
      <c r="C5" s="9" t="s">
        <v>148</v>
      </c>
      <c r="D5" s="9" t="s">
        <v>13</v>
      </c>
      <c r="E5" s="9" t="s">
        <v>10</v>
      </c>
      <c r="F5" s="9" t="s">
        <v>19</v>
      </c>
      <c r="G5" s="9" t="s">
        <v>12</v>
      </c>
      <c r="H5" s="9">
        <v>32</v>
      </c>
      <c r="I5" s="9">
        <v>10.199999999999999</v>
      </c>
      <c r="J5" s="9">
        <v>16.455011606698701</v>
      </c>
      <c r="K5" s="9">
        <v>7.2219133435581799</v>
      </c>
      <c r="L5" s="9">
        <v>3.2</v>
      </c>
      <c r="M5" s="9">
        <v>0.72817662402186001</v>
      </c>
      <c r="N5" s="9" t="s">
        <v>293</v>
      </c>
      <c r="O5" s="9" t="s">
        <v>21</v>
      </c>
      <c r="P5" s="9" t="s">
        <v>333</v>
      </c>
    </row>
    <row r="6" spans="1:16" x14ac:dyDescent="0.25">
      <c r="A6" s="9">
        <v>2013</v>
      </c>
      <c r="B6" s="9" t="s">
        <v>18</v>
      </c>
      <c r="C6" s="9" t="s">
        <v>148</v>
      </c>
      <c r="D6" s="9" t="s">
        <v>13</v>
      </c>
      <c r="E6" s="9" t="s">
        <v>10</v>
      </c>
      <c r="F6" s="9" t="s">
        <v>19</v>
      </c>
      <c r="G6" s="9" t="s">
        <v>12</v>
      </c>
      <c r="H6" s="9">
        <v>32</v>
      </c>
      <c r="I6" s="9">
        <v>10.199999999999999</v>
      </c>
      <c r="J6" s="9">
        <v>15.8245937655446</v>
      </c>
      <c r="K6" s="9">
        <v>25.123849693251401</v>
      </c>
      <c r="L6" s="9">
        <v>3.2</v>
      </c>
      <c r="M6" s="9">
        <v>0.84210036020370105</v>
      </c>
      <c r="N6" s="9" t="s">
        <v>293</v>
      </c>
      <c r="O6" s="9" t="s">
        <v>21</v>
      </c>
      <c r="P6" s="9" t="s">
        <v>333</v>
      </c>
    </row>
    <row r="7" spans="1:16" x14ac:dyDescent="0.25">
      <c r="A7" s="9">
        <v>2013</v>
      </c>
      <c r="B7" s="9" t="s">
        <v>18</v>
      </c>
      <c r="C7" s="9" t="s">
        <v>148</v>
      </c>
      <c r="D7" s="9" t="s">
        <v>13</v>
      </c>
      <c r="E7" s="9" t="s">
        <v>10</v>
      </c>
      <c r="F7" s="9" t="s">
        <v>19</v>
      </c>
      <c r="G7" s="9" t="s">
        <v>12</v>
      </c>
      <c r="H7" s="9">
        <v>32</v>
      </c>
      <c r="I7" s="9">
        <v>10.199999999999999</v>
      </c>
      <c r="J7" s="9">
        <v>16.069739678328599</v>
      </c>
      <c r="K7" s="9">
        <v>10.8702070552146</v>
      </c>
      <c r="L7" s="9">
        <v>3.2</v>
      </c>
      <c r="M7" s="9">
        <v>0.71947791164658603</v>
      </c>
      <c r="N7" s="9" t="s">
        <v>293</v>
      </c>
      <c r="O7" s="9" t="s">
        <v>21</v>
      </c>
      <c r="P7" s="9" t="s">
        <v>333</v>
      </c>
    </row>
    <row r="8" spans="1:16" x14ac:dyDescent="0.25">
      <c r="A8" s="9">
        <v>2013</v>
      </c>
      <c r="B8" s="9" t="s">
        <v>18</v>
      </c>
      <c r="C8" s="9" t="s">
        <v>148</v>
      </c>
      <c r="D8" s="9" t="s">
        <v>13</v>
      </c>
      <c r="E8" s="9" t="s">
        <v>10</v>
      </c>
      <c r="F8" s="9" t="s">
        <v>19</v>
      </c>
      <c r="G8" s="9" t="s">
        <v>12</v>
      </c>
      <c r="H8" s="9">
        <v>32</v>
      </c>
      <c r="I8" s="9">
        <v>10.199999999999999</v>
      </c>
      <c r="J8" s="9">
        <v>16.1671488973636</v>
      </c>
      <c r="K8" s="9">
        <v>34.821990030674797</v>
      </c>
      <c r="L8" s="9">
        <v>0.17</v>
      </c>
      <c r="M8" s="9">
        <v>0.99819070094812201</v>
      </c>
      <c r="N8" s="9" t="s">
        <v>293</v>
      </c>
      <c r="O8" s="9" t="s">
        <v>21</v>
      </c>
      <c r="P8" s="9" t="s">
        <v>333</v>
      </c>
    </row>
    <row r="9" spans="1:16" x14ac:dyDescent="0.25">
      <c r="A9" s="9">
        <v>2013</v>
      </c>
      <c r="B9" s="9" t="s">
        <v>18</v>
      </c>
      <c r="C9" s="9" t="s">
        <v>148</v>
      </c>
      <c r="D9" s="9" t="s">
        <v>13</v>
      </c>
      <c r="E9" s="9" t="s">
        <v>10</v>
      </c>
      <c r="F9" s="9" t="s">
        <v>19</v>
      </c>
      <c r="G9" s="9" t="s">
        <v>12</v>
      </c>
      <c r="H9" s="9">
        <v>32</v>
      </c>
      <c r="I9" s="9">
        <v>10.199999999999999</v>
      </c>
      <c r="J9" s="9">
        <v>16.533953739015001</v>
      </c>
      <c r="K9" s="9">
        <v>97.676380368098094</v>
      </c>
      <c r="L9" s="9">
        <v>0.17</v>
      </c>
      <c r="M9" s="9">
        <v>0.55629321409348698</v>
      </c>
      <c r="N9" s="9" t="s">
        <v>293</v>
      </c>
      <c r="O9" s="9" t="s">
        <v>21</v>
      </c>
      <c r="P9" s="9" t="s">
        <v>332</v>
      </c>
    </row>
    <row r="10" spans="1:16" x14ac:dyDescent="0.25">
      <c r="A10" s="9">
        <v>2010</v>
      </c>
      <c r="B10" s="9" t="s">
        <v>16</v>
      </c>
      <c r="C10" s="9" t="s">
        <v>61</v>
      </c>
      <c r="D10" s="9" t="s">
        <v>13</v>
      </c>
      <c r="E10" s="9" t="s">
        <v>10</v>
      </c>
      <c r="F10" s="9" t="s">
        <v>60</v>
      </c>
      <c r="G10" s="9" t="s">
        <v>12</v>
      </c>
      <c r="H10" s="9">
        <v>804</v>
      </c>
      <c r="I10" s="9">
        <v>16.2</v>
      </c>
      <c r="J10" s="9" t="s">
        <v>161</v>
      </c>
      <c r="K10" s="9" t="s">
        <v>161</v>
      </c>
      <c r="L10" s="9" t="s">
        <v>161</v>
      </c>
      <c r="M10" s="9">
        <v>0.99533133632068638</v>
      </c>
      <c r="N10" s="9" t="s">
        <v>189</v>
      </c>
      <c r="O10" s="9" t="s">
        <v>7</v>
      </c>
      <c r="P10" s="9" t="s">
        <v>333</v>
      </c>
    </row>
    <row r="11" spans="1:16" x14ac:dyDescent="0.25">
      <c r="A11" s="9">
        <v>2010</v>
      </c>
      <c r="B11" s="9" t="s">
        <v>16</v>
      </c>
      <c r="C11" s="9" t="s">
        <v>61</v>
      </c>
      <c r="D11" s="9" t="s">
        <v>13</v>
      </c>
      <c r="E11" s="9" t="s">
        <v>10</v>
      </c>
      <c r="F11" s="9" t="s">
        <v>60</v>
      </c>
      <c r="G11" s="9" t="s">
        <v>12</v>
      </c>
      <c r="H11" s="9">
        <v>804</v>
      </c>
      <c r="I11" s="9">
        <v>16.2</v>
      </c>
      <c r="J11" s="9" t="s">
        <v>161</v>
      </c>
      <c r="K11" s="9" t="s">
        <v>161</v>
      </c>
      <c r="L11" s="9" t="s">
        <v>161</v>
      </c>
      <c r="M11" s="9">
        <v>0.99390683372592636</v>
      </c>
      <c r="N11" s="9" t="s">
        <v>189</v>
      </c>
      <c r="O11" s="9" t="s">
        <v>7</v>
      </c>
      <c r="P11" s="9" t="s">
        <v>333</v>
      </c>
    </row>
    <row r="12" spans="1:16" x14ac:dyDescent="0.25">
      <c r="A12" s="9">
        <v>2010</v>
      </c>
      <c r="B12" s="9" t="s">
        <v>16</v>
      </c>
      <c r="C12" s="9" t="s">
        <v>61</v>
      </c>
      <c r="D12" s="9" t="s">
        <v>13</v>
      </c>
      <c r="E12" s="9" t="s">
        <v>10</v>
      </c>
      <c r="F12" s="9" t="s">
        <v>60</v>
      </c>
      <c r="G12" s="9" t="s">
        <v>12</v>
      </c>
      <c r="H12" s="9">
        <v>804</v>
      </c>
      <c r="I12" s="9">
        <v>16.2</v>
      </c>
      <c r="J12" s="9" t="s">
        <v>161</v>
      </c>
      <c r="K12" s="9" t="s">
        <v>161</v>
      </c>
      <c r="L12" s="9" t="s">
        <v>161</v>
      </c>
      <c r="M12" s="9">
        <v>0.97866980204097032</v>
      </c>
      <c r="N12" s="9" t="s">
        <v>189</v>
      </c>
      <c r="O12" s="9" t="s">
        <v>7</v>
      </c>
      <c r="P12" s="9" t="s">
        <v>333</v>
      </c>
    </row>
    <row r="13" spans="1:16" x14ac:dyDescent="0.25">
      <c r="A13" s="9">
        <v>2010</v>
      </c>
      <c r="B13" s="9" t="s">
        <v>16</v>
      </c>
      <c r="C13" s="9" t="s">
        <v>61</v>
      </c>
      <c r="D13" s="9" t="s">
        <v>13</v>
      </c>
      <c r="E13" s="9" t="s">
        <v>10</v>
      </c>
      <c r="F13" s="9" t="s">
        <v>60</v>
      </c>
      <c r="G13" s="9" t="s">
        <v>12</v>
      </c>
      <c r="H13" s="9">
        <v>804</v>
      </c>
      <c r="I13" s="9">
        <v>16.2</v>
      </c>
      <c r="J13" s="9" t="s">
        <v>161</v>
      </c>
      <c r="K13" s="9" t="s">
        <v>161</v>
      </c>
      <c r="L13" s="9" t="s">
        <v>161</v>
      </c>
      <c r="M13" s="9">
        <v>0.97977979743682786</v>
      </c>
      <c r="N13" s="9" t="s">
        <v>189</v>
      </c>
      <c r="O13" s="9" t="s">
        <v>7</v>
      </c>
      <c r="P13" s="9" t="s">
        <v>333</v>
      </c>
    </row>
    <row r="14" spans="1:16" x14ac:dyDescent="0.25">
      <c r="A14" s="9">
        <v>2010</v>
      </c>
      <c r="B14" s="9" t="s">
        <v>16</v>
      </c>
      <c r="C14" s="9" t="s">
        <v>61</v>
      </c>
      <c r="D14" s="9" t="s">
        <v>13</v>
      </c>
      <c r="E14" s="9" t="s">
        <v>10</v>
      </c>
      <c r="F14" s="9" t="s">
        <v>60</v>
      </c>
      <c r="G14" s="9" t="s">
        <v>12</v>
      </c>
      <c r="H14" s="9">
        <v>804</v>
      </c>
      <c r="I14" s="9">
        <v>16.2</v>
      </c>
      <c r="J14" s="9" t="s">
        <v>161</v>
      </c>
      <c r="K14" s="9" t="s">
        <v>161</v>
      </c>
      <c r="L14" s="9" t="s">
        <v>161</v>
      </c>
      <c r="M14" s="9">
        <v>0.99114428320974579</v>
      </c>
      <c r="N14" s="9" t="s">
        <v>189</v>
      </c>
      <c r="O14" s="9" t="s">
        <v>7</v>
      </c>
      <c r="P14" s="9" t="s">
        <v>333</v>
      </c>
    </row>
    <row r="15" spans="1:16" x14ac:dyDescent="0.25">
      <c r="A15" s="9">
        <v>2010</v>
      </c>
      <c r="B15" s="9" t="s">
        <v>16</v>
      </c>
      <c r="C15" s="9" t="s">
        <v>61</v>
      </c>
      <c r="D15" s="9" t="s">
        <v>13</v>
      </c>
      <c r="E15" s="9" t="s">
        <v>10</v>
      </c>
      <c r="F15" s="9" t="s">
        <v>60</v>
      </c>
      <c r="G15" s="9" t="s">
        <v>12</v>
      </c>
      <c r="H15" s="9">
        <v>804</v>
      </c>
      <c r="I15" s="9">
        <v>16.2</v>
      </c>
      <c r="J15" s="9" t="s">
        <v>161</v>
      </c>
      <c r="K15" s="9" t="s">
        <v>161</v>
      </c>
      <c r="L15" s="9" t="s">
        <v>161</v>
      </c>
      <c r="M15" s="9">
        <v>0.98365480187703491</v>
      </c>
      <c r="N15" s="9" t="s">
        <v>189</v>
      </c>
      <c r="O15" s="9" t="s">
        <v>7</v>
      </c>
      <c r="P15" s="9" t="s">
        <v>333</v>
      </c>
    </row>
    <row r="16" spans="1:16" x14ac:dyDescent="0.25">
      <c r="A16" s="9">
        <v>2010</v>
      </c>
      <c r="B16" s="9" t="s">
        <v>16</v>
      </c>
      <c r="C16" s="9" t="s">
        <v>61</v>
      </c>
      <c r="D16" s="9" t="s">
        <v>13</v>
      </c>
      <c r="E16" s="9" t="s">
        <v>10</v>
      </c>
      <c r="F16" s="9" t="s">
        <v>60</v>
      </c>
      <c r="G16" s="9" t="s">
        <v>12</v>
      </c>
      <c r="H16" s="9">
        <v>804</v>
      </c>
      <c r="I16" s="9">
        <v>16.2</v>
      </c>
      <c r="J16" s="9" t="s">
        <v>161</v>
      </c>
      <c r="K16" s="9" t="s">
        <v>161</v>
      </c>
      <c r="L16" s="9" t="s">
        <v>161</v>
      </c>
      <c r="M16" s="9">
        <v>0.97869492253095991</v>
      </c>
      <c r="N16" s="9" t="s">
        <v>189</v>
      </c>
      <c r="O16" s="9" t="s">
        <v>7</v>
      </c>
      <c r="P16" s="9" t="s">
        <v>333</v>
      </c>
    </row>
    <row r="17" spans="1:16" x14ac:dyDescent="0.25">
      <c r="A17" s="9">
        <v>2010</v>
      </c>
      <c r="B17" s="9" t="s">
        <v>16</v>
      </c>
      <c r="C17" s="9" t="s">
        <v>61</v>
      </c>
      <c r="D17" s="9" t="s">
        <v>13</v>
      </c>
      <c r="E17" s="9" t="s">
        <v>10</v>
      </c>
      <c r="F17" s="9" t="s">
        <v>60</v>
      </c>
      <c r="G17" s="9" t="s">
        <v>12</v>
      </c>
      <c r="H17" s="9">
        <v>804</v>
      </c>
      <c r="I17" s="9">
        <v>16.2</v>
      </c>
      <c r="J17" s="9" t="s">
        <v>161</v>
      </c>
      <c r="K17" s="9" t="s">
        <v>161</v>
      </c>
      <c r="L17" s="9" t="s">
        <v>161</v>
      </c>
      <c r="M17" s="9">
        <v>0.98353975161813911</v>
      </c>
      <c r="N17" s="9" t="s">
        <v>189</v>
      </c>
      <c r="O17" s="9" t="s">
        <v>7</v>
      </c>
      <c r="P17" s="9" t="s">
        <v>333</v>
      </c>
    </row>
    <row r="18" spans="1:16" x14ac:dyDescent="0.25">
      <c r="A18" s="9">
        <v>2015</v>
      </c>
      <c r="B18" s="9" t="s">
        <v>16</v>
      </c>
      <c r="C18" s="9" t="s">
        <v>221</v>
      </c>
      <c r="D18" s="9" t="s">
        <v>13</v>
      </c>
      <c r="E18" s="9" t="s">
        <v>10</v>
      </c>
      <c r="F18" s="9" t="s">
        <v>60</v>
      </c>
      <c r="G18" s="9" t="s">
        <v>12</v>
      </c>
      <c r="H18" s="9">
        <v>200</v>
      </c>
      <c r="I18" s="9">
        <v>16.5</v>
      </c>
      <c r="J18" s="79">
        <v>8.1097771343791774</v>
      </c>
      <c r="K18" s="79">
        <v>4.9908602148709669</v>
      </c>
      <c r="L18" s="9">
        <v>14.851063829787234</v>
      </c>
      <c r="M18" s="9">
        <v>0.155</v>
      </c>
      <c r="N18" s="9" t="s">
        <v>293</v>
      </c>
      <c r="O18" s="9" t="s">
        <v>7</v>
      </c>
      <c r="P18" s="9" t="s">
        <v>327</v>
      </c>
    </row>
    <row r="19" spans="1:16" x14ac:dyDescent="0.25">
      <c r="A19" s="9">
        <v>2015</v>
      </c>
      <c r="B19" s="9" t="s">
        <v>16</v>
      </c>
      <c r="C19" s="9" t="s">
        <v>221</v>
      </c>
      <c r="D19" s="9" t="s">
        <v>13</v>
      </c>
      <c r="E19" s="9" t="s">
        <v>10</v>
      </c>
      <c r="F19" s="9" t="s">
        <v>60</v>
      </c>
      <c r="G19" s="9" t="s">
        <v>12</v>
      </c>
      <c r="H19" s="9">
        <v>304</v>
      </c>
      <c r="I19" s="9">
        <v>16.899999999999999</v>
      </c>
      <c r="J19" s="79">
        <v>7.3488177261899441</v>
      </c>
      <c r="K19" s="79">
        <v>33.393241167645158</v>
      </c>
      <c r="L19" s="9">
        <v>19.942857142857143</v>
      </c>
      <c r="M19" s="9">
        <v>0.245</v>
      </c>
      <c r="N19" s="9" t="s">
        <v>293</v>
      </c>
      <c r="O19" s="9" t="s">
        <v>7</v>
      </c>
      <c r="P19" s="9" t="s">
        <v>327</v>
      </c>
    </row>
    <row r="20" spans="1:16" x14ac:dyDescent="0.25">
      <c r="A20" s="9">
        <v>2015</v>
      </c>
      <c r="B20" s="9" t="s">
        <v>16</v>
      </c>
      <c r="C20" s="9" t="s">
        <v>221</v>
      </c>
      <c r="D20" s="9" t="s">
        <v>13</v>
      </c>
      <c r="E20" s="9" t="s">
        <v>10</v>
      </c>
      <c r="F20" s="9" t="s">
        <v>60</v>
      </c>
      <c r="G20" s="9" t="s">
        <v>12</v>
      </c>
      <c r="H20" s="9">
        <v>300</v>
      </c>
      <c r="I20" s="9">
        <v>15.2</v>
      </c>
      <c r="J20" s="79">
        <v>8.645162778943245</v>
      </c>
      <c r="K20" s="79">
        <v>3.6806908496451602</v>
      </c>
      <c r="L20" s="9">
        <v>19.942857142857143</v>
      </c>
      <c r="M20" s="9">
        <v>0.31900000000000001</v>
      </c>
      <c r="N20" s="9" t="s">
        <v>293</v>
      </c>
      <c r="O20" s="9" t="s">
        <v>7</v>
      </c>
      <c r="P20" s="9" t="s">
        <v>327</v>
      </c>
    </row>
    <row r="21" spans="1:16" x14ac:dyDescent="0.25">
      <c r="A21" s="9">
        <v>2015</v>
      </c>
      <c r="B21" s="9" t="s">
        <v>16</v>
      </c>
      <c r="C21" s="9" t="s">
        <v>221</v>
      </c>
      <c r="D21" s="9" t="s">
        <v>13</v>
      </c>
      <c r="E21" s="9" t="s">
        <v>10</v>
      </c>
      <c r="F21" s="9" t="s">
        <v>60</v>
      </c>
      <c r="G21" s="9" t="s">
        <v>12</v>
      </c>
      <c r="H21" s="9">
        <v>306</v>
      </c>
      <c r="I21" s="9">
        <v>15.3</v>
      </c>
      <c r="J21" s="79">
        <v>8.9388432536928484</v>
      </c>
      <c r="K21" s="79">
        <v>45.458255416387118</v>
      </c>
      <c r="L21" s="9">
        <v>15.936073059360732</v>
      </c>
      <c r="M21" s="9">
        <v>0.22700000000000001</v>
      </c>
      <c r="N21" s="9" t="s">
        <v>293</v>
      </c>
      <c r="O21" s="9" t="s">
        <v>7</v>
      </c>
      <c r="P21" s="9" t="s">
        <v>327</v>
      </c>
    </row>
    <row r="22" spans="1:16" x14ac:dyDescent="0.25">
      <c r="A22" s="9">
        <v>2015</v>
      </c>
      <c r="B22" s="9" t="s">
        <v>16</v>
      </c>
      <c r="C22" s="9" t="s">
        <v>221</v>
      </c>
      <c r="D22" s="9" t="s">
        <v>13</v>
      </c>
      <c r="E22" s="9" t="s">
        <v>10</v>
      </c>
      <c r="F22" s="9" t="s">
        <v>60</v>
      </c>
      <c r="G22" s="9" t="s">
        <v>12</v>
      </c>
      <c r="H22" s="9">
        <v>240</v>
      </c>
      <c r="I22" s="9">
        <v>15.8</v>
      </c>
      <c r="J22" s="79">
        <v>9.2690665115165025</v>
      </c>
      <c r="K22" s="79">
        <v>4.5252688171612911</v>
      </c>
      <c r="L22" s="9">
        <v>9.6944444444444446</v>
      </c>
      <c r="M22" s="9">
        <v>0.63200000000000001</v>
      </c>
      <c r="N22" s="9" t="s">
        <v>293</v>
      </c>
      <c r="O22" s="9" t="s">
        <v>7</v>
      </c>
      <c r="P22" s="9" t="s">
        <v>327</v>
      </c>
    </row>
    <row r="23" spans="1:16" x14ac:dyDescent="0.25">
      <c r="A23" s="9">
        <v>2001</v>
      </c>
      <c r="B23" s="9" t="s">
        <v>151</v>
      </c>
      <c r="C23" s="9" t="s">
        <v>152</v>
      </c>
      <c r="D23" s="9" t="s">
        <v>153</v>
      </c>
      <c r="E23" s="9" t="s">
        <v>222</v>
      </c>
      <c r="F23" s="9" t="s">
        <v>153</v>
      </c>
      <c r="G23" s="9" t="s">
        <v>12</v>
      </c>
      <c r="H23" s="9" t="s">
        <v>161</v>
      </c>
      <c r="I23" s="9">
        <v>3.0281329923273601</v>
      </c>
      <c r="J23" s="9" t="s">
        <v>161</v>
      </c>
      <c r="K23" s="9" t="s">
        <v>161</v>
      </c>
      <c r="L23" s="9" t="s">
        <v>161</v>
      </c>
      <c r="M23" s="9">
        <v>0.44810126582278398</v>
      </c>
      <c r="N23" s="9" t="s">
        <v>331</v>
      </c>
      <c r="O23" s="9" t="s">
        <v>21</v>
      </c>
      <c r="P23" s="9" t="s">
        <v>333</v>
      </c>
    </row>
    <row r="24" spans="1:16" x14ac:dyDescent="0.25">
      <c r="A24" s="9">
        <v>2001</v>
      </c>
      <c r="B24" s="9" t="s">
        <v>151</v>
      </c>
      <c r="C24" s="9" t="s">
        <v>152</v>
      </c>
      <c r="D24" s="9" t="s">
        <v>153</v>
      </c>
      <c r="E24" s="9" t="s">
        <v>222</v>
      </c>
      <c r="F24" s="9" t="s">
        <v>153</v>
      </c>
      <c r="G24" s="9" t="s">
        <v>12</v>
      </c>
      <c r="H24" s="9" t="s">
        <v>161</v>
      </c>
      <c r="I24" s="9">
        <v>3.0127877237851601</v>
      </c>
      <c r="J24" s="9" t="s">
        <v>161</v>
      </c>
      <c r="K24" s="9" t="s">
        <v>161</v>
      </c>
      <c r="L24" s="9" t="s">
        <v>161</v>
      </c>
      <c r="M24" s="9">
        <v>0.33670886075949302</v>
      </c>
      <c r="N24" s="9" t="s">
        <v>331</v>
      </c>
      <c r="O24" s="9" t="s">
        <v>21</v>
      </c>
      <c r="P24" s="9" t="s">
        <v>333</v>
      </c>
    </row>
    <row r="25" spans="1:16" x14ac:dyDescent="0.25">
      <c r="A25" s="9">
        <v>2001</v>
      </c>
      <c r="B25" s="9" t="s">
        <v>151</v>
      </c>
      <c r="C25" s="9" t="s">
        <v>152</v>
      </c>
      <c r="D25" s="9" t="s">
        <v>153</v>
      </c>
      <c r="E25" s="9" t="s">
        <v>222</v>
      </c>
      <c r="F25" s="9" t="s">
        <v>153</v>
      </c>
      <c r="G25" s="9" t="s">
        <v>12</v>
      </c>
      <c r="H25" s="9" t="s">
        <v>161</v>
      </c>
      <c r="I25" s="9">
        <v>3.9795396419437301</v>
      </c>
      <c r="J25" s="9" t="s">
        <v>161</v>
      </c>
      <c r="K25" s="9" t="s">
        <v>161</v>
      </c>
      <c r="L25" s="9" t="s">
        <v>161</v>
      </c>
      <c r="M25" s="9">
        <v>0.15443037974683499</v>
      </c>
      <c r="N25" s="9" t="s">
        <v>331</v>
      </c>
      <c r="O25" s="9" t="s">
        <v>21</v>
      </c>
      <c r="P25" s="9" t="s">
        <v>333</v>
      </c>
    </row>
    <row r="26" spans="1:16" x14ac:dyDescent="0.25">
      <c r="A26" s="9">
        <v>2001</v>
      </c>
      <c r="B26" s="9" t="s">
        <v>151</v>
      </c>
      <c r="C26" s="9" t="s">
        <v>152</v>
      </c>
      <c r="D26" s="9" t="s">
        <v>153</v>
      </c>
      <c r="E26" s="9" t="s">
        <v>222</v>
      </c>
      <c r="F26" s="9" t="s">
        <v>153</v>
      </c>
      <c r="G26" s="9" t="s">
        <v>12</v>
      </c>
      <c r="H26" s="9" t="s">
        <v>161</v>
      </c>
      <c r="I26" s="9">
        <v>4.0102301790281301</v>
      </c>
      <c r="J26" s="9" t="s">
        <v>161</v>
      </c>
      <c r="K26" s="9" t="s">
        <v>161</v>
      </c>
      <c r="L26" s="9" t="s">
        <v>161</v>
      </c>
      <c r="M26" s="9">
        <v>0.17468354430379701</v>
      </c>
      <c r="N26" s="9" t="s">
        <v>331</v>
      </c>
      <c r="O26" s="9" t="s">
        <v>21</v>
      </c>
      <c r="P26" s="9" t="s">
        <v>333</v>
      </c>
    </row>
    <row r="27" spans="1:16" x14ac:dyDescent="0.25">
      <c r="A27" s="9">
        <v>2001</v>
      </c>
      <c r="B27" s="9" t="s">
        <v>151</v>
      </c>
      <c r="C27" s="9" t="s">
        <v>152</v>
      </c>
      <c r="D27" s="9" t="s">
        <v>153</v>
      </c>
      <c r="E27" s="9" t="s">
        <v>222</v>
      </c>
      <c r="F27" s="9" t="s">
        <v>153</v>
      </c>
      <c r="G27" s="9" t="s">
        <v>12</v>
      </c>
      <c r="H27" s="9" t="s">
        <v>161</v>
      </c>
      <c r="I27" s="9">
        <v>5.0383631713554902</v>
      </c>
      <c r="J27" s="9" t="s">
        <v>161</v>
      </c>
      <c r="K27" s="9" t="s">
        <v>161</v>
      </c>
      <c r="L27" s="9" t="s">
        <v>161</v>
      </c>
      <c r="M27" s="9">
        <v>0.19240506329113899</v>
      </c>
      <c r="N27" s="9" t="s">
        <v>331</v>
      </c>
      <c r="O27" s="9" t="s">
        <v>21</v>
      </c>
      <c r="P27" s="9" t="s">
        <v>333</v>
      </c>
    </row>
    <row r="28" spans="1:16" x14ac:dyDescent="0.25">
      <c r="A28" s="9">
        <v>2001</v>
      </c>
      <c r="B28" s="9" t="s">
        <v>151</v>
      </c>
      <c r="C28" s="9" t="s">
        <v>152</v>
      </c>
      <c r="D28" s="9" t="s">
        <v>153</v>
      </c>
      <c r="E28" s="9" t="s">
        <v>222</v>
      </c>
      <c r="F28" s="9" t="s">
        <v>153</v>
      </c>
      <c r="G28" s="9" t="s">
        <v>12</v>
      </c>
      <c r="H28" s="9" t="s">
        <v>161</v>
      </c>
      <c r="I28" s="9">
        <v>5.0076726342711</v>
      </c>
      <c r="J28" s="9" t="s">
        <v>161</v>
      </c>
      <c r="K28" s="9" t="s">
        <v>161</v>
      </c>
      <c r="L28" s="9" t="s">
        <v>161</v>
      </c>
      <c r="M28" s="9">
        <v>0.22025316455696201</v>
      </c>
      <c r="N28" s="9" t="s">
        <v>331</v>
      </c>
      <c r="O28" s="9" t="s">
        <v>21</v>
      </c>
      <c r="P28" s="9" t="s">
        <v>333</v>
      </c>
    </row>
    <row r="29" spans="1:16" x14ac:dyDescent="0.25">
      <c r="A29" s="9">
        <v>2001</v>
      </c>
      <c r="B29" s="9" t="s">
        <v>151</v>
      </c>
      <c r="C29" s="9" t="s">
        <v>152</v>
      </c>
      <c r="D29" s="9" t="s">
        <v>153</v>
      </c>
      <c r="E29" s="9" t="s">
        <v>222</v>
      </c>
      <c r="F29" s="9" t="s">
        <v>153</v>
      </c>
      <c r="G29" s="9" t="s">
        <v>12</v>
      </c>
      <c r="H29" s="9" t="s">
        <v>161</v>
      </c>
      <c r="I29" s="9">
        <v>6.0358056265984601</v>
      </c>
      <c r="J29" s="9" t="s">
        <v>161</v>
      </c>
      <c r="K29" s="9" t="s">
        <v>161</v>
      </c>
      <c r="L29" s="9" t="s">
        <v>161</v>
      </c>
      <c r="M29" s="9">
        <v>8.1012658227847797E-2</v>
      </c>
      <c r="N29" s="9" t="s">
        <v>331</v>
      </c>
      <c r="O29" s="9" t="s">
        <v>21</v>
      </c>
      <c r="P29" s="9" t="s">
        <v>333</v>
      </c>
    </row>
    <row r="30" spans="1:16" x14ac:dyDescent="0.25">
      <c r="A30" s="9">
        <v>2001</v>
      </c>
      <c r="B30" s="9" t="s">
        <v>151</v>
      </c>
      <c r="C30" s="9" t="s">
        <v>152</v>
      </c>
      <c r="D30" s="9" t="s">
        <v>153</v>
      </c>
      <c r="E30" s="9" t="s">
        <v>222</v>
      </c>
      <c r="F30" s="9" t="s">
        <v>153</v>
      </c>
      <c r="G30" s="9" t="s">
        <v>12</v>
      </c>
      <c r="H30" s="9" t="s">
        <v>161</v>
      </c>
      <c r="I30" s="9">
        <v>6.0051150895140601</v>
      </c>
      <c r="J30" s="9" t="s">
        <v>161</v>
      </c>
      <c r="K30" s="9" t="s">
        <v>161</v>
      </c>
      <c r="L30" s="9" t="s">
        <v>161</v>
      </c>
      <c r="M30" s="9">
        <v>0.20506329113923999</v>
      </c>
      <c r="N30" s="9" t="s">
        <v>331</v>
      </c>
      <c r="O30" s="9" t="s">
        <v>21</v>
      </c>
      <c r="P30" s="9" t="s">
        <v>333</v>
      </c>
    </row>
    <row r="31" spans="1:16" x14ac:dyDescent="0.25">
      <c r="A31" s="9">
        <v>2001</v>
      </c>
      <c r="B31" s="9" t="s">
        <v>151</v>
      </c>
      <c r="C31" s="9" t="s">
        <v>152</v>
      </c>
      <c r="D31" s="9" t="s">
        <v>153</v>
      </c>
      <c r="E31" s="9" t="s">
        <v>222</v>
      </c>
      <c r="F31" s="9" t="s">
        <v>153</v>
      </c>
      <c r="G31" s="9" t="s">
        <v>12</v>
      </c>
      <c r="H31" s="9" t="s">
        <v>161</v>
      </c>
      <c r="I31" s="9">
        <v>6.9565217391304301</v>
      </c>
      <c r="J31" s="9" t="s">
        <v>161</v>
      </c>
      <c r="K31" s="9" t="s">
        <v>161</v>
      </c>
      <c r="L31" s="9" t="s">
        <v>161</v>
      </c>
      <c r="M31" s="9">
        <v>8.8607594936708806E-2</v>
      </c>
      <c r="N31" s="9" t="s">
        <v>331</v>
      </c>
      <c r="O31" s="9" t="s">
        <v>21</v>
      </c>
      <c r="P31" s="9" t="s">
        <v>333</v>
      </c>
    </row>
    <row r="32" spans="1:16" x14ac:dyDescent="0.25">
      <c r="A32" s="9">
        <v>2001</v>
      </c>
      <c r="B32" s="9" t="s">
        <v>151</v>
      </c>
      <c r="C32" s="9" t="s">
        <v>152</v>
      </c>
      <c r="D32" s="9" t="s">
        <v>153</v>
      </c>
      <c r="E32" s="9" t="s">
        <v>222</v>
      </c>
      <c r="F32" s="9" t="s">
        <v>153</v>
      </c>
      <c r="G32" s="9" t="s">
        <v>12</v>
      </c>
      <c r="H32" s="9" t="s">
        <v>161</v>
      </c>
      <c r="I32" s="9">
        <v>6.987212276214831</v>
      </c>
      <c r="J32" s="9" t="s">
        <v>161</v>
      </c>
      <c r="K32" s="9" t="s">
        <v>161</v>
      </c>
      <c r="L32" s="9" t="s">
        <v>161</v>
      </c>
      <c r="M32" s="9">
        <v>9.6202531645569606E-2</v>
      </c>
      <c r="N32" s="9" t="s">
        <v>331</v>
      </c>
      <c r="O32" s="9" t="s">
        <v>21</v>
      </c>
      <c r="P32" s="9" t="s">
        <v>333</v>
      </c>
    </row>
    <row r="33" spans="1:16" x14ac:dyDescent="0.25">
      <c r="A33" s="9">
        <v>2001</v>
      </c>
      <c r="B33" s="9" t="s">
        <v>151</v>
      </c>
      <c r="C33" s="9" t="s">
        <v>152</v>
      </c>
      <c r="D33" s="9" t="s">
        <v>153</v>
      </c>
      <c r="E33" s="9" t="s">
        <v>222</v>
      </c>
      <c r="F33" s="9" t="s">
        <v>153</v>
      </c>
      <c r="G33" s="9" t="s">
        <v>12</v>
      </c>
      <c r="H33" s="9" t="s">
        <v>161</v>
      </c>
      <c r="I33" s="9">
        <v>3.0864331889515202</v>
      </c>
      <c r="J33" s="9" t="s">
        <v>161</v>
      </c>
      <c r="K33" s="9" t="s">
        <v>161</v>
      </c>
      <c r="L33" s="9" t="s">
        <v>161</v>
      </c>
      <c r="M33" s="9">
        <v>0.74337984023681503</v>
      </c>
      <c r="N33" s="9" t="s">
        <v>331</v>
      </c>
      <c r="O33" s="9" t="s">
        <v>21</v>
      </c>
      <c r="P33" s="9" t="s">
        <v>333</v>
      </c>
    </row>
    <row r="34" spans="1:16" x14ac:dyDescent="0.25">
      <c r="A34" s="9">
        <v>2001</v>
      </c>
      <c r="B34" s="9" t="s">
        <v>151</v>
      </c>
      <c r="C34" s="9" t="s">
        <v>152</v>
      </c>
      <c r="D34" s="9" t="s">
        <v>153</v>
      </c>
      <c r="E34" s="9" t="s">
        <v>222</v>
      </c>
      <c r="F34" s="9" t="s">
        <v>153</v>
      </c>
      <c r="G34" s="9" t="s">
        <v>12</v>
      </c>
      <c r="H34" s="9" t="s">
        <v>161</v>
      </c>
      <c r="I34" s="9">
        <v>3.0247915895783901</v>
      </c>
      <c r="J34" s="9" t="s">
        <v>161</v>
      </c>
      <c r="K34" s="9" t="s">
        <v>161</v>
      </c>
      <c r="L34" s="9" t="s">
        <v>161</v>
      </c>
      <c r="M34" s="9">
        <v>0.13319330474718599</v>
      </c>
      <c r="N34" s="9" t="s">
        <v>331</v>
      </c>
      <c r="O34" s="9" t="s">
        <v>21</v>
      </c>
      <c r="P34" s="9" t="s">
        <v>333</v>
      </c>
    </row>
    <row r="35" spans="1:16" x14ac:dyDescent="0.25">
      <c r="A35" s="9">
        <v>2001</v>
      </c>
      <c r="B35" s="9" t="s">
        <v>151</v>
      </c>
      <c r="C35" s="9" t="s">
        <v>152</v>
      </c>
      <c r="D35" s="9" t="s">
        <v>153</v>
      </c>
      <c r="E35" s="9" t="s">
        <v>222</v>
      </c>
      <c r="F35" s="9" t="s">
        <v>153</v>
      </c>
      <c r="G35" s="9" t="s">
        <v>12</v>
      </c>
      <c r="H35" s="9" t="s">
        <v>161</v>
      </c>
      <c r="I35" s="9">
        <v>4.0203295387763101</v>
      </c>
      <c r="J35" s="9" t="s">
        <v>161</v>
      </c>
      <c r="K35" s="9" t="s">
        <v>161</v>
      </c>
      <c r="L35" s="9" t="s">
        <v>161</v>
      </c>
      <c r="M35" s="9">
        <v>5.87271183858257E-2</v>
      </c>
      <c r="N35" s="9" t="s">
        <v>331</v>
      </c>
      <c r="O35" s="9" t="s">
        <v>21</v>
      </c>
      <c r="P35" s="9" t="s">
        <v>333</v>
      </c>
    </row>
    <row r="36" spans="1:16" x14ac:dyDescent="0.25">
      <c r="A36" s="9">
        <v>2001</v>
      </c>
      <c r="B36" s="9" t="s">
        <v>151</v>
      </c>
      <c r="C36" s="9" t="s">
        <v>152</v>
      </c>
      <c r="D36" s="9" t="s">
        <v>153</v>
      </c>
      <c r="E36" s="9" t="s">
        <v>222</v>
      </c>
      <c r="F36" s="9" t="s">
        <v>153</v>
      </c>
      <c r="G36" s="9" t="s">
        <v>12</v>
      </c>
      <c r="H36" s="9" t="s">
        <v>161</v>
      </c>
      <c r="I36" s="9">
        <v>4.0376335894477897</v>
      </c>
      <c r="J36" s="9" t="s">
        <v>161</v>
      </c>
      <c r="K36" s="9" t="s">
        <v>161</v>
      </c>
      <c r="L36" s="9" t="s">
        <v>161</v>
      </c>
      <c r="M36" s="9">
        <v>0.13531549964085901</v>
      </c>
      <c r="N36" s="9" t="s">
        <v>331</v>
      </c>
      <c r="O36" s="9" t="s">
        <v>21</v>
      </c>
      <c r="P36" s="9" t="s">
        <v>333</v>
      </c>
    </row>
    <row r="37" spans="1:16" x14ac:dyDescent="0.25">
      <c r="A37" s="9">
        <v>2001</v>
      </c>
      <c r="B37" s="9" t="s">
        <v>151</v>
      </c>
      <c r="C37" s="9" t="s">
        <v>152</v>
      </c>
      <c r="D37" s="9" t="s">
        <v>153</v>
      </c>
      <c r="E37" s="9" t="s">
        <v>222</v>
      </c>
      <c r="F37" s="9" t="s">
        <v>153</v>
      </c>
      <c r="G37" s="9" t="s">
        <v>12</v>
      </c>
      <c r="H37" s="9" t="s">
        <v>161</v>
      </c>
      <c r="I37" s="9">
        <v>5.0341510132120204</v>
      </c>
      <c r="J37" s="9" t="s">
        <v>161</v>
      </c>
      <c r="K37" s="9" t="s">
        <v>161</v>
      </c>
      <c r="L37" s="9" t="s">
        <v>161</v>
      </c>
      <c r="M37" s="9">
        <v>9.9146768822235998E-2</v>
      </c>
      <c r="N37" s="9" t="s">
        <v>331</v>
      </c>
      <c r="O37" s="9" t="s">
        <v>21</v>
      </c>
      <c r="P37" s="9" t="s">
        <v>333</v>
      </c>
    </row>
    <row r="38" spans="1:16" x14ac:dyDescent="0.25">
      <c r="A38" s="9">
        <v>2001</v>
      </c>
      <c r="B38" s="9" t="s">
        <v>151</v>
      </c>
      <c r="C38" s="9" t="s">
        <v>152</v>
      </c>
      <c r="D38" s="9" t="s">
        <v>153</v>
      </c>
      <c r="E38" s="9" t="s">
        <v>222</v>
      </c>
      <c r="F38" s="9" t="s">
        <v>153</v>
      </c>
      <c r="G38" s="9" t="s">
        <v>12</v>
      </c>
      <c r="H38" s="9" t="s">
        <v>161</v>
      </c>
      <c r="I38" s="9">
        <v>5.0227891082428204</v>
      </c>
      <c r="J38" s="9" t="s">
        <v>161</v>
      </c>
      <c r="K38" s="9" t="s">
        <v>161</v>
      </c>
      <c r="L38" s="9" t="s">
        <v>161</v>
      </c>
      <c r="M38" s="9">
        <v>0.254896284526478</v>
      </c>
      <c r="N38" s="9" t="s">
        <v>331</v>
      </c>
      <c r="O38" s="9" t="s">
        <v>21</v>
      </c>
      <c r="P38" s="9" t="s">
        <v>333</v>
      </c>
    </row>
    <row r="39" spans="1:16" x14ac:dyDescent="0.25">
      <c r="A39" s="9">
        <v>2001</v>
      </c>
      <c r="B39" s="9" t="s">
        <v>151</v>
      </c>
      <c r="C39" s="9" t="s">
        <v>152</v>
      </c>
      <c r="D39" s="9" t="s">
        <v>153</v>
      </c>
      <c r="E39" s="9" t="s">
        <v>222</v>
      </c>
      <c r="F39" s="9" t="s">
        <v>153</v>
      </c>
      <c r="G39" s="9" t="s">
        <v>12</v>
      </c>
      <c r="H39" s="9" t="s">
        <v>161</v>
      </c>
      <c r="I39" s="9">
        <v>6.0074222406024802</v>
      </c>
      <c r="J39" s="9" t="s">
        <v>161</v>
      </c>
      <c r="K39" s="9" t="s">
        <v>161</v>
      </c>
      <c r="L39" s="9" t="s">
        <v>161</v>
      </c>
      <c r="M39" s="9">
        <v>0.35405175978930398</v>
      </c>
      <c r="N39" s="9" t="s">
        <v>331</v>
      </c>
      <c r="O39" s="9" t="s">
        <v>21</v>
      </c>
      <c r="P39" s="9" t="s">
        <v>333</v>
      </c>
    </row>
    <row r="40" spans="1:16" x14ac:dyDescent="0.25">
      <c r="A40" s="9">
        <v>2001</v>
      </c>
      <c r="B40" s="9" t="s">
        <v>151</v>
      </c>
      <c r="C40" s="9" t="s">
        <v>152</v>
      </c>
      <c r="D40" s="9" t="s">
        <v>153</v>
      </c>
      <c r="E40" s="9" t="s">
        <v>222</v>
      </c>
      <c r="F40" s="9" t="s">
        <v>153</v>
      </c>
      <c r="G40" s="9" t="s">
        <v>12</v>
      </c>
      <c r="H40" s="9" t="s">
        <v>161</v>
      </c>
      <c r="I40" s="9">
        <v>6.0294930674966798</v>
      </c>
      <c r="J40" s="9" t="s">
        <v>161</v>
      </c>
      <c r="K40" s="9" t="s">
        <v>161</v>
      </c>
      <c r="L40" s="9" t="s">
        <v>161</v>
      </c>
      <c r="M40" s="9">
        <v>1.70210913523276E-2</v>
      </c>
      <c r="N40" s="9" t="s">
        <v>331</v>
      </c>
      <c r="O40" s="9" t="s">
        <v>21</v>
      </c>
      <c r="P40" s="9" t="s">
        <v>333</v>
      </c>
    </row>
    <row r="41" spans="1:16" x14ac:dyDescent="0.25">
      <c r="A41" s="9">
        <v>2001</v>
      </c>
      <c r="B41" s="9" t="s">
        <v>151</v>
      </c>
      <c r="C41" s="9" t="s">
        <v>152</v>
      </c>
      <c r="D41" s="9" t="s">
        <v>153</v>
      </c>
      <c r="E41" s="9" t="s">
        <v>222</v>
      </c>
      <c r="F41" s="9" t="s">
        <v>153</v>
      </c>
      <c r="G41" s="9" t="s">
        <v>12</v>
      </c>
      <c r="H41" s="9" t="s">
        <v>161</v>
      </c>
      <c r="I41" s="9">
        <v>7.0572230807739995</v>
      </c>
      <c r="J41" s="9" t="s">
        <v>161</v>
      </c>
      <c r="K41" s="9" t="s">
        <v>161</v>
      </c>
      <c r="L41" s="9" t="s">
        <v>161</v>
      </c>
      <c r="M41" s="9">
        <v>1.2646104956137701E-3</v>
      </c>
      <c r="N41" s="9" t="s">
        <v>331</v>
      </c>
      <c r="O41" s="9" t="s">
        <v>21</v>
      </c>
      <c r="P41" s="9" t="s">
        <v>333</v>
      </c>
    </row>
    <row r="42" spans="1:16" x14ac:dyDescent="0.25">
      <c r="A42" s="9">
        <v>2001</v>
      </c>
      <c r="B42" s="9" t="s">
        <v>151</v>
      </c>
      <c r="C42" s="9" t="s">
        <v>152</v>
      </c>
      <c r="D42" s="9" t="s">
        <v>153</v>
      </c>
      <c r="E42" s="9" t="s">
        <v>222</v>
      </c>
      <c r="F42" s="9" t="s">
        <v>153</v>
      </c>
      <c r="G42" s="9" t="s">
        <v>12</v>
      </c>
      <c r="H42" s="9" t="s">
        <v>161</v>
      </c>
      <c r="I42" s="9">
        <v>7.0163463422066403</v>
      </c>
      <c r="J42" s="9" t="s">
        <v>161</v>
      </c>
      <c r="K42" s="9" t="s">
        <v>161</v>
      </c>
      <c r="L42" s="9" t="s">
        <v>161</v>
      </c>
      <c r="M42" s="9">
        <v>0.20298413251202499</v>
      </c>
      <c r="N42" s="9" t="s">
        <v>331</v>
      </c>
      <c r="O42" s="9" t="s">
        <v>21</v>
      </c>
      <c r="P42" s="9" t="s">
        <v>333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2"/>
  <sheetViews>
    <sheetView topLeftCell="A16" zoomScaleNormal="100" workbookViewId="0">
      <selection activeCell="A20" sqref="A20:P39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9" width="8.85546875" style="1"/>
    <col min="10" max="10" width="10.85546875" style="1" bestFit="1" customWidth="1"/>
    <col min="11" max="14" width="8.85546875" style="1"/>
    <col min="15" max="15" width="14.140625" style="1" bestFit="1" customWidth="1"/>
    <col min="16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11" t="s">
        <v>163</v>
      </c>
      <c r="N1" s="59" t="s">
        <v>144</v>
      </c>
      <c r="O1" s="59" t="s">
        <v>32</v>
      </c>
      <c r="P1" s="3" t="s">
        <v>8</v>
      </c>
    </row>
    <row r="2" spans="1:16" x14ac:dyDescent="0.25">
      <c r="A2" s="3">
        <v>2004</v>
      </c>
      <c r="B2" s="3" t="s">
        <v>142</v>
      </c>
      <c r="C2" s="3" t="s">
        <v>143</v>
      </c>
      <c r="D2" s="3" t="s">
        <v>13</v>
      </c>
      <c r="E2" s="3" t="s">
        <v>10</v>
      </c>
      <c r="F2" s="3" t="s">
        <v>19</v>
      </c>
      <c r="G2" s="3" t="s">
        <v>49</v>
      </c>
      <c r="H2" s="3">
        <v>115</v>
      </c>
      <c r="I2" s="3">
        <v>150</v>
      </c>
      <c r="J2" s="3" t="s">
        <v>117</v>
      </c>
      <c r="K2" s="3">
        <v>16</v>
      </c>
      <c r="L2" s="3" t="s">
        <v>145</v>
      </c>
      <c r="M2" s="3" t="s">
        <v>65</v>
      </c>
      <c r="N2" s="3">
        <v>0.68</v>
      </c>
      <c r="O2" s="3" t="s">
        <v>98</v>
      </c>
      <c r="P2" s="3" t="s">
        <v>7</v>
      </c>
    </row>
    <row r="3" spans="1:16" x14ac:dyDescent="0.25">
      <c r="A3" s="3">
        <v>2004</v>
      </c>
      <c r="B3" s="3" t="s">
        <v>142</v>
      </c>
      <c r="C3" s="3" t="s">
        <v>143</v>
      </c>
      <c r="D3" s="3" t="s">
        <v>13</v>
      </c>
      <c r="E3" s="3" t="s">
        <v>10</v>
      </c>
      <c r="F3" s="3" t="s">
        <v>19</v>
      </c>
      <c r="G3" s="3" t="s">
        <v>49</v>
      </c>
      <c r="H3" s="3">
        <v>115</v>
      </c>
      <c r="I3" s="3">
        <v>90</v>
      </c>
      <c r="J3" s="3" t="s">
        <v>117</v>
      </c>
      <c r="K3" s="3">
        <v>19.5</v>
      </c>
      <c r="L3" s="3" t="s">
        <v>145</v>
      </c>
      <c r="M3" s="3" t="s">
        <v>65</v>
      </c>
      <c r="N3" s="3">
        <v>0.66</v>
      </c>
      <c r="O3" s="3" t="s">
        <v>98</v>
      </c>
      <c r="P3" s="3" t="s">
        <v>7</v>
      </c>
    </row>
    <row r="4" spans="1:16" x14ac:dyDescent="0.25">
      <c r="A4" s="3">
        <v>2013</v>
      </c>
      <c r="B4" s="3" t="s">
        <v>18</v>
      </c>
      <c r="C4" s="3" t="s">
        <v>148</v>
      </c>
      <c r="D4" s="3" t="s">
        <v>13</v>
      </c>
      <c r="E4" s="3" t="s">
        <v>10</v>
      </c>
      <c r="F4" s="3" t="s">
        <v>19</v>
      </c>
      <c r="G4" s="3" t="s">
        <v>12</v>
      </c>
      <c r="H4" s="3">
        <v>102</v>
      </c>
      <c r="I4" s="3">
        <v>32</v>
      </c>
      <c r="J4" s="3" t="s">
        <v>117</v>
      </c>
      <c r="K4" s="3">
        <v>17.417874316033799</v>
      </c>
      <c r="L4" s="3" t="s">
        <v>145</v>
      </c>
      <c r="M4" s="3" t="s">
        <v>65</v>
      </c>
      <c r="N4" s="3">
        <v>0.88948991843663305</v>
      </c>
      <c r="O4" s="3" t="s">
        <v>98</v>
      </c>
      <c r="P4" s="3" t="s">
        <v>21</v>
      </c>
    </row>
    <row r="5" spans="1:16" x14ac:dyDescent="0.25">
      <c r="A5" s="3">
        <v>2013</v>
      </c>
      <c r="B5" s="3" t="s">
        <v>18</v>
      </c>
      <c r="C5" s="3" t="s">
        <v>148</v>
      </c>
      <c r="D5" s="3" t="s">
        <v>13</v>
      </c>
      <c r="E5" s="3" t="s">
        <v>10</v>
      </c>
      <c r="F5" s="3" t="s">
        <v>19</v>
      </c>
      <c r="G5" s="3" t="s">
        <v>12</v>
      </c>
      <c r="H5" s="3">
        <v>102</v>
      </c>
      <c r="I5" s="3">
        <v>32</v>
      </c>
      <c r="J5" s="3" t="s">
        <v>117</v>
      </c>
      <c r="K5" s="3">
        <v>16.9637705189852</v>
      </c>
      <c r="L5" s="3" t="s">
        <v>145</v>
      </c>
      <c r="M5" s="3" t="s">
        <v>65</v>
      </c>
      <c r="N5" s="3">
        <v>0.84116465863453804</v>
      </c>
      <c r="O5" s="3" t="s">
        <v>98</v>
      </c>
      <c r="P5" s="3" t="s">
        <v>21</v>
      </c>
    </row>
    <row r="6" spans="1:16" x14ac:dyDescent="0.25">
      <c r="A6" s="3">
        <v>2013</v>
      </c>
      <c r="B6" s="3" t="s">
        <v>18</v>
      </c>
      <c r="C6" s="3" t="s">
        <v>148</v>
      </c>
      <c r="D6" s="3" t="s">
        <v>13</v>
      </c>
      <c r="E6" s="3" t="s">
        <v>10</v>
      </c>
      <c r="F6" s="3" t="s">
        <v>19</v>
      </c>
      <c r="G6" s="3" t="s">
        <v>12</v>
      </c>
      <c r="H6" s="3">
        <v>102</v>
      </c>
      <c r="I6" s="3">
        <v>32</v>
      </c>
      <c r="J6" s="3" t="s">
        <v>117</v>
      </c>
      <c r="K6" s="3">
        <v>16.726645664068901</v>
      </c>
      <c r="L6" s="3" t="s">
        <v>145</v>
      </c>
      <c r="M6" s="3" t="s">
        <v>65</v>
      </c>
      <c r="N6" s="3">
        <v>0.70421686746987899</v>
      </c>
      <c r="O6" s="3" t="s">
        <v>98</v>
      </c>
      <c r="P6" s="3" t="s">
        <v>21</v>
      </c>
    </row>
    <row r="7" spans="1:16" x14ac:dyDescent="0.25">
      <c r="A7" s="3">
        <v>2013</v>
      </c>
      <c r="B7" s="3" t="s">
        <v>18</v>
      </c>
      <c r="C7" s="3" t="s">
        <v>148</v>
      </c>
      <c r="D7" s="3" t="s">
        <v>13</v>
      </c>
      <c r="E7" s="3" t="s">
        <v>10</v>
      </c>
      <c r="F7" s="3" t="s">
        <v>19</v>
      </c>
      <c r="G7" s="3" t="s">
        <v>12</v>
      </c>
      <c r="H7" s="3">
        <v>102</v>
      </c>
      <c r="I7" s="3">
        <v>32</v>
      </c>
      <c r="J7" s="3" t="s">
        <v>117</v>
      </c>
      <c r="K7" s="3">
        <v>16.455011606698701</v>
      </c>
      <c r="L7" s="3" t="s">
        <v>145</v>
      </c>
      <c r="M7" s="3" t="s">
        <v>65</v>
      </c>
      <c r="N7" s="3">
        <v>0.72817662402186001</v>
      </c>
      <c r="O7" s="3" t="s">
        <v>98</v>
      </c>
      <c r="P7" s="3" t="s">
        <v>21</v>
      </c>
    </row>
    <row r="8" spans="1:16" x14ac:dyDescent="0.25">
      <c r="A8" s="3">
        <v>2013</v>
      </c>
      <c r="B8" s="3" t="s">
        <v>18</v>
      </c>
      <c r="C8" s="3" t="s">
        <v>148</v>
      </c>
      <c r="D8" s="3" t="s">
        <v>13</v>
      </c>
      <c r="E8" s="3" t="s">
        <v>10</v>
      </c>
      <c r="F8" s="3" t="s">
        <v>19</v>
      </c>
      <c r="G8" s="3" t="s">
        <v>12</v>
      </c>
      <c r="H8" s="3">
        <v>102</v>
      </c>
      <c r="I8" s="3">
        <v>32</v>
      </c>
      <c r="J8" s="3" t="s">
        <v>117</v>
      </c>
      <c r="K8" s="3">
        <v>15.8245937655446</v>
      </c>
      <c r="L8" s="3" t="s">
        <v>145</v>
      </c>
      <c r="M8" s="3" t="s">
        <v>65</v>
      </c>
      <c r="N8" s="3">
        <v>0.84210036020370105</v>
      </c>
      <c r="O8" s="3" t="s">
        <v>98</v>
      </c>
      <c r="P8" s="3" t="s">
        <v>21</v>
      </c>
    </row>
    <row r="9" spans="1:16" x14ac:dyDescent="0.25">
      <c r="A9" s="3">
        <v>2013</v>
      </c>
      <c r="B9" s="3" t="s">
        <v>18</v>
      </c>
      <c r="C9" s="3" t="s">
        <v>148</v>
      </c>
      <c r="D9" s="3" t="s">
        <v>13</v>
      </c>
      <c r="E9" s="3" t="s">
        <v>10</v>
      </c>
      <c r="F9" s="3" t="s">
        <v>19</v>
      </c>
      <c r="G9" s="3" t="s">
        <v>12</v>
      </c>
      <c r="H9" s="3">
        <v>102</v>
      </c>
      <c r="I9" s="3">
        <v>32</v>
      </c>
      <c r="J9" s="3" t="s">
        <v>117</v>
      </c>
      <c r="K9" s="3">
        <v>16.069739678328599</v>
      </c>
      <c r="L9" s="3" t="s">
        <v>145</v>
      </c>
      <c r="M9" s="3" t="s">
        <v>65</v>
      </c>
      <c r="N9" s="3">
        <v>0.71947791164658603</v>
      </c>
      <c r="O9" s="3" t="s">
        <v>98</v>
      </c>
      <c r="P9" s="3" t="s">
        <v>21</v>
      </c>
    </row>
    <row r="10" spans="1:16" x14ac:dyDescent="0.25">
      <c r="A10" s="3">
        <v>2013</v>
      </c>
      <c r="B10" s="3" t="s">
        <v>18</v>
      </c>
      <c r="C10" s="3" t="s">
        <v>148</v>
      </c>
      <c r="D10" s="3" t="s">
        <v>13</v>
      </c>
      <c r="E10" s="3" t="s">
        <v>10</v>
      </c>
      <c r="F10" s="3" t="s">
        <v>19</v>
      </c>
      <c r="G10" s="3" t="s">
        <v>12</v>
      </c>
      <c r="H10" s="3">
        <v>102</v>
      </c>
      <c r="I10" s="3">
        <v>32</v>
      </c>
      <c r="J10" s="3" t="s">
        <v>117</v>
      </c>
      <c r="K10" s="3">
        <v>16.1671488973636</v>
      </c>
      <c r="L10" s="3" t="s">
        <v>145</v>
      </c>
      <c r="M10" s="3" t="s">
        <v>65</v>
      </c>
      <c r="N10" s="3">
        <v>0.99819070094812201</v>
      </c>
      <c r="O10" s="3" t="s">
        <v>98</v>
      </c>
      <c r="P10" s="3" t="s">
        <v>21</v>
      </c>
    </row>
    <row r="11" spans="1:16" x14ac:dyDescent="0.25">
      <c r="A11" s="3">
        <v>2013</v>
      </c>
      <c r="B11" s="3" t="s">
        <v>18</v>
      </c>
      <c r="C11" s="3" t="s">
        <v>148</v>
      </c>
      <c r="D11" s="3" t="s">
        <v>13</v>
      </c>
      <c r="E11" s="3" t="s">
        <v>10</v>
      </c>
      <c r="F11" s="3" t="s">
        <v>19</v>
      </c>
      <c r="G11" s="3" t="s">
        <v>12</v>
      </c>
      <c r="H11" s="3">
        <v>102</v>
      </c>
      <c r="I11" s="3">
        <v>32</v>
      </c>
      <c r="J11" s="3" t="s">
        <v>117</v>
      </c>
      <c r="K11" s="3">
        <v>16.533953739015001</v>
      </c>
      <c r="L11" s="3" t="s">
        <v>145</v>
      </c>
      <c r="M11" s="3" t="s">
        <v>65</v>
      </c>
      <c r="N11" s="3">
        <v>0.55629321409348698</v>
      </c>
      <c r="O11" s="3" t="s">
        <v>98</v>
      </c>
      <c r="P11" s="3" t="s">
        <v>21</v>
      </c>
    </row>
    <row r="12" spans="1:16" x14ac:dyDescent="0.25">
      <c r="A12" s="3">
        <v>2013</v>
      </c>
      <c r="B12" s="3" t="s">
        <v>18</v>
      </c>
      <c r="C12" s="3" t="s">
        <v>148</v>
      </c>
      <c r="D12" s="3" t="s">
        <v>13</v>
      </c>
      <c r="E12" s="3" t="s">
        <v>10</v>
      </c>
      <c r="F12" s="3" t="s">
        <v>19</v>
      </c>
      <c r="G12" s="3" t="s">
        <v>12</v>
      </c>
      <c r="H12" s="3">
        <v>102</v>
      </c>
      <c r="I12" s="3">
        <v>32</v>
      </c>
      <c r="J12" s="3" t="s">
        <v>146</v>
      </c>
      <c r="K12" s="3">
        <v>5.7638036809815301</v>
      </c>
      <c r="L12" s="3" t="s">
        <v>147</v>
      </c>
      <c r="M12" s="3" t="s">
        <v>65</v>
      </c>
      <c r="N12" s="3">
        <v>0.88948991843663305</v>
      </c>
      <c r="O12" s="3" t="s">
        <v>98</v>
      </c>
      <c r="P12" s="3" t="s">
        <v>21</v>
      </c>
    </row>
    <row r="13" spans="1:16" x14ac:dyDescent="0.25">
      <c r="A13" s="3">
        <v>2013</v>
      </c>
      <c r="B13" s="3" t="s">
        <v>18</v>
      </c>
      <c r="C13" s="3" t="s">
        <v>148</v>
      </c>
      <c r="D13" s="3" t="s">
        <v>13</v>
      </c>
      <c r="E13" s="3" t="s">
        <v>10</v>
      </c>
      <c r="F13" s="3" t="s">
        <v>19</v>
      </c>
      <c r="G13" s="3" t="s">
        <v>12</v>
      </c>
      <c r="H13" s="3">
        <v>102</v>
      </c>
      <c r="I13" s="3">
        <v>32</v>
      </c>
      <c r="J13" s="3" t="s">
        <v>146</v>
      </c>
      <c r="K13" s="3">
        <v>7.3681940184048296</v>
      </c>
      <c r="L13" s="3" t="s">
        <v>147</v>
      </c>
      <c r="M13" s="3" t="s">
        <v>65</v>
      </c>
      <c r="N13" s="3">
        <v>0.84116465863453804</v>
      </c>
      <c r="O13" s="3" t="s">
        <v>98</v>
      </c>
      <c r="P13" s="3" t="s">
        <v>21</v>
      </c>
    </row>
    <row r="14" spans="1:16" x14ac:dyDescent="0.25">
      <c r="A14" s="3">
        <v>2013</v>
      </c>
      <c r="B14" s="3" t="s">
        <v>18</v>
      </c>
      <c r="C14" s="3" t="s">
        <v>148</v>
      </c>
      <c r="D14" s="3" t="s">
        <v>13</v>
      </c>
      <c r="E14" s="3" t="s">
        <v>10</v>
      </c>
      <c r="F14" s="3" t="s">
        <v>19</v>
      </c>
      <c r="G14" s="3" t="s">
        <v>12</v>
      </c>
      <c r="H14" s="3">
        <v>102</v>
      </c>
      <c r="I14" s="3">
        <v>32</v>
      </c>
      <c r="J14" s="3" t="s">
        <v>146</v>
      </c>
      <c r="K14" s="3">
        <v>7.8056940184048296</v>
      </c>
      <c r="L14" s="3" t="s">
        <v>147</v>
      </c>
      <c r="M14" s="3" t="s">
        <v>65</v>
      </c>
      <c r="N14" s="3">
        <v>0.70421686746987899</v>
      </c>
      <c r="O14" s="3" t="s">
        <v>98</v>
      </c>
      <c r="P14" s="3" t="s">
        <v>21</v>
      </c>
    </row>
    <row r="15" spans="1:16" x14ac:dyDescent="0.25">
      <c r="A15" s="3">
        <v>2013</v>
      </c>
      <c r="B15" s="3" t="s">
        <v>18</v>
      </c>
      <c r="C15" s="3" t="s">
        <v>148</v>
      </c>
      <c r="D15" s="3" t="s">
        <v>13</v>
      </c>
      <c r="E15" s="3" t="s">
        <v>10</v>
      </c>
      <c r="F15" s="3" t="s">
        <v>19</v>
      </c>
      <c r="G15" s="3" t="s">
        <v>12</v>
      </c>
      <c r="H15" s="3">
        <v>102</v>
      </c>
      <c r="I15" s="3">
        <v>32</v>
      </c>
      <c r="J15" s="3" t="s">
        <v>146</v>
      </c>
      <c r="K15" s="3">
        <v>7.2219133435581799</v>
      </c>
      <c r="L15" s="3" t="s">
        <v>147</v>
      </c>
      <c r="M15" s="3" t="s">
        <v>65</v>
      </c>
      <c r="N15" s="3">
        <v>0.72817662402186001</v>
      </c>
      <c r="O15" s="3" t="s">
        <v>98</v>
      </c>
      <c r="P15" s="3" t="s">
        <v>21</v>
      </c>
    </row>
    <row r="16" spans="1:16" x14ac:dyDescent="0.25">
      <c r="A16" s="3">
        <v>2013</v>
      </c>
      <c r="B16" s="3" t="s">
        <v>18</v>
      </c>
      <c r="C16" s="3" t="s">
        <v>148</v>
      </c>
      <c r="D16" s="3" t="s">
        <v>13</v>
      </c>
      <c r="E16" s="3" t="s">
        <v>10</v>
      </c>
      <c r="F16" s="3" t="s">
        <v>19</v>
      </c>
      <c r="G16" s="3" t="s">
        <v>12</v>
      </c>
      <c r="H16" s="3">
        <v>102</v>
      </c>
      <c r="I16" s="3">
        <v>32</v>
      </c>
      <c r="J16" s="3" t="s">
        <v>146</v>
      </c>
      <c r="K16" s="3">
        <v>25.123849693251401</v>
      </c>
      <c r="L16" s="3" t="s">
        <v>147</v>
      </c>
      <c r="M16" s="3" t="s">
        <v>65</v>
      </c>
      <c r="N16" s="3">
        <v>0.84210036020370105</v>
      </c>
      <c r="O16" s="3" t="s">
        <v>98</v>
      </c>
      <c r="P16" s="3" t="s">
        <v>21</v>
      </c>
    </row>
    <row r="17" spans="1:16" x14ac:dyDescent="0.25">
      <c r="A17" s="3">
        <v>2013</v>
      </c>
      <c r="B17" s="3" t="s">
        <v>18</v>
      </c>
      <c r="C17" s="3" t="s">
        <v>148</v>
      </c>
      <c r="D17" s="3" t="s">
        <v>13</v>
      </c>
      <c r="E17" s="3" t="s">
        <v>10</v>
      </c>
      <c r="F17" s="3" t="s">
        <v>19</v>
      </c>
      <c r="G17" s="3" t="s">
        <v>12</v>
      </c>
      <c r="H17" s="3">
        <v>102</v>
      </c>
      <c r="I17" s="3">
        <v>32</v>
      </c>
      <c r="J17" s="3" t="s">
        <v>146</v>
      </c>
      <c r="K17" s="3">
        <v>10.8702070552146</v>
      </c>
      <c r="L17" s="3" t="s">
        <v>147</v>
      </c>
      <c r="M17" s="3" t="s">
        <v>65</v>
      </c>
      <c r="N17" s="3">
        <v>0.71947791164658603</v>
      </c>
      <c r="O17" s="3" t="s">
        <v>98</v>
      </c>
      <c r="P17" s="3" t="s">
        <v>21</v>
      </c>
    </row>
    <row r="18" spans="1:16" x14ac:dyDescent="0.25">
      <c r="A18" s="3">
        <v>2013</v>
      </c>
      <c r="B18" s="3" t="s">
        <v>18</v>
      </c>
      <c r="C18" s="3" t="s">
        <v>148</v>
      </c>
      <c r="D18" s="3" t="s">
        <v>13</v>
      </c>
      <c r="E18" s="3" t="s">
        <v>10</v>
      </c>
      <c r="F18" s="3" t="s">
        <v>19</v>
      </c>
      <c r="G18" s="3" t="s">
        <v>12</v>
      </c>
      <c r="H18" s="3">
        <v>102</v>
      </c>
      <c r="I18" s="3">
        <v>32</v>
      </c>
      <c r="J18" s="3" t="s">
        <v>146</v>
      </c>
      <c r="K18" s="3">
        <v>34.821990030674797</v>
      </c>
      <c r="L18" s="3" t="s">
        <v>147</v>
      </c>
      <c r="M18" s="3" t="s">
        <v>65</v>
      </c>
      <c r="N18" s="3">
        <v>0.99819070094812201</v>
      </c>
      <c r="O18" s="3" t="s">
        <v>98</v>
      </c>
      <c r="P18" s="3" t="s">
        <v>21</v>
      </c>
    </row>
    <row r="19" spans="1:16" x14ac:dyDescent="0.25">
      <c r="A19" s="3">
        <v>2013</v>
      </c>
      <c r="B19" s="3" t="s">
        <v>18</v>
      </c>
      <c r="C19" s="3" t="s">
        <v>148</v>
      </c>
      <c r="D19" s="3" t="s">
        <v>13</v>
      </c>
      <c r="E19" s="3" t="s">
        <v>10</v>
      </c>
      <c r="F19" s="3" t="s">
        <v>19</v>
      </c>
      <c r="G19" s="3" t="s">
        <v>12</v>
      </c>
      <c r="H19" s="3">
        <v>102</v>
      </c>
      <c r="I19" s="3">
        <v>32</v>
      </c>
      <c r="J19" s="3" t="s">
        <v>146</v>
      </c>
      <c r="K19" s="3">
        <v>97.676380368098094</v>
      </c>
      <c r="L19" s="3" t="s">
        <v>147</v>
      </c>
      <c r="M19" s="3" t="s">
        <v>65</v>
      </c>
      <c r="N19" s="3">
        <v>0.55629321409348698</v>
      </c>
      <c r="O19" s="3" t="s">
        <v>98</v>
      </c>
      <c r="P19" s="3" t="s">
        <v>21</v>
      </c>
    </row>
    <row r="20" spans="1:16" x14ac:dyDescent="0.25">
      <c r="A20" s="3">
        <v>2001</v>
      </c>
      <c r="B20" s="3" t="s">
        <v>151</v>
      </c>
      <c r="C20" s="3" t="s">
        <v>152</v>
      </c>
      <c r="D20" s="3" t="s">
        <v>153</v>
      </c>
      <c r="E20" s="3" t="s">
        <v>154</v>
      </c>
      <c r="F20" s="3"/>
      <c r="G20" s="3" t="s">
        <v>12</v>
      </c>
      <c r="H20" s="3">
        <v>30.281329923273603</v>
      </c>
      <c r="I20" s="3" t="s">
        <v>65</v>
      </c>
      <c r="J20" s="3" t="s">
        <v>50</v>
      </c>
      <c r="K20" s="3">
        <v>30.281329923273603</v>
      </c>
      <c r="L20" s="3" t="s">
        <v>149</v>
      </c>
      <c r="M20" s="3" t="s">
        <v>65</v>
      </c>
      <c r="N20" s="3">
        <v>0.44810126582278398</v>
      </c>
      <c r="O20" s="3" t="s">
        <v>150</v>
      </c>
      <c r="P20" s="3" t="s">
        <v>21</v>
      </c>
    </row>
    <row r="21" spans="1:16" x14ac:dyDescent="0.25">
      <c r="A21" s="3">
        <v>2001</v>
      </c>
      <c r="B21" s="3" t="s">
        <v>151</v>
      </c>
      <c r="C21" s="3" t="s">
        <v>152</v>
      </c>
      <c r="D21" s="3" t="s">
        <v>153</v>
      </c>
      <c r="E21" s="3" t="s">
        <v>154</v>
      </c>
      <c r="F21" s="3"/>
      <c r="G21" s="3" t="s">
        <v>12</v>
      </c>
      <c r="H21" s="3">
        <v>30.1278772378516</v>
      </c>
      <c r="I21" s="3" t="s">
        <v>65</v>
      </c>
      <c r="J21" s="3" t="s">
        <v>50</v>
      </c>
      <c r="K21" s="3">
        <v>30.1278772378516</v>
      </c>
      <c r="L21" s="3" t="s">
        <v>149</v>
      </c>
      <c r="M21" s="3" t="s">
        <v>65</v>
      </c>
      <c r="N21" s="3">
        <v>0.33670886075949302</v>
      </c>
      <c r="O21" s="3" t="s">
        <v>150</v>
      </c>
      <c r="P21" s="3" t="s">
        <v>21</v>
      </c>
    </row>
    <row r="22" spans="1:16" x14ac:dyDescent="0.25">
      <c r="A22" s="3">
        <v>2001</v>
      </c>
      <c r="B22" s="3" t="s">
        <v>151</v>
      </c>
      <c r="C22" s="3" t="s">
        <v>152</v>
      </c>
      <c r="D22" s="3" t="s">
        <v>153</v>
      </c>
      <c r="E22" s="3" t="s">
        <v>154</v>
      </c>
      <c r="F22" s="3"/>
      <c r="G22" s="3" t="s">
        <v>12</v>
      </c>
      <c r="H22" s="3">
        <v>39.795396419437303</v>
      </c>
      <c r="I22" s="3" t="s">
        <v>65</v>
      </c>
      <c r="J22" s="3" t="s">
        <v>50</v>
      </c>
      <c r="K22" s="3">
        <v>39.795396419437303</v>
      </c>
      <c r="L22" s="3" t="s">
        <v>149</v>
      </c>
      <c r="M22" s="3" t="s">
        <v>65</v>
      </c>
      <c r="N22" s="3">
        <v>0.15443037974683499</v>
      </c>
      <c r="O22" s="3" t="s">
        <v>150</v>
      </c>
      <c r="P22" s="3" t="s">
        <v>21</v>
      </c>
    </row>
    <row r="23" spans="1:16" x14ac:dyDescent="0.25">
      <c r="A23" s="3">
        <v>2001</v>
      </c>
      <c r="B23" s="3" t="s">
        <v>151</v>
      </c>
      <c r="C23" s="3" t="s">
        <v>152</v>
      </c>
      <c r="D23" s="3" t="s">
        <v>153</v>
      </c>
      <c r="E23" s="3" t="s">
        <v>154</v>
      </c>
      <c r="F23" s="3"/>
      <c r="G23" s="3" t="s">
        <v>12</v>
      </c>
      <c r="H23" s="3">
        <v>40.102301790281302</v>
      </c>
      <c r="I23" s="3" t="s">
        <v>65</v>
      </c>
      <c r="J23" s="3" t="s">
        <v>50</v>
      </c>
      <c r="K23" s="3">
        <v>40.102301790281302</v>
      </c>
      <c r="L23" s="3" t="s">
        <v>149</v>
      </c>
      <c r="M23" s="3" t="s">
        <v>65</v>
      </c>
      <c r="N23" s="3">
        <v>0.17468354430379701</v>
      </c>
      <c r="O23" s="3" t="s">
        <v>150</v>
      </c>
      <c r="P23" s="3" t="s">
        <v>21</v>
      </c>
    </row>
    <row r="24" spans="1:16" x14ac:dyDescent="0.25">
      <c r="A24" s="3">
        <v>2001</v>
      </c>
      <c r="B24" s="3" t="s">
        <v>151</v>
      </c>
      <c r="C24" s="3" t="s">
        <v>152</v>
      </c>
      <c r="D24" s="3" t="s">
        <v>153</v>
      </c>
      <c r="E24" s="3" t="s">
        <v>154</v>
      </c>
      <c r="F24" s="3"/>
      <c r="G24" s="3" t="s">
        <v>12</v>
      </c>
      <c r="H24" s="3">
        <v>50.383631713554905</v>
      </c>
      <c r="I24" s="3" t="s">
        <v>65</v>
      </c>
      <c r="J24" s="3" t="s">
        <v>50</v>
      </c>
      <c r="K24" s="3">
        <v>50.383631713554905</v>
      </c>
      <c r="L24" s="3" t="s">
        <v>149</v>
      </c>
      <c r="M24" s="3" t="s">
        <v>65</v>
      </c>
      <c r="N24" s="3">
        <v>0.19240506329113899</v>
      </c>
      <c r="O24" s="3" t="s">
        <v>150</v>
      </c>
      <c r="P24" s="3" t="s">
        <v>21</v>
      </c>
    </row>
    <row r="25" spans="1:16" x14ac:dyDescent="0.25">
      <c r="A25" s="3">
        <v>2001</v>
      </c>
      <c r="B25" s="3" t="s">
        <v>151</v>
      </c>
      <c r="C25" s="3" t="s">
        <v>152</v>
      </c>
      <c r="D25" s="3" t="s">
        <v>153</v>
      </c>
      <c r="E25" s="3" t="s">
        <v>154</v>
      </c>
      <c r="F25" s="3"/>
      <c r="G25" s="3" t="s">
        <v>12</v>
      </c>
      <c r="H25" s="3">
        <v>50.076726342710998</v>
      </c>
      <c r="I25" s="3" t="s">
        <v>65</v>
      </c>
      <c r="J25" s="3" t="s">
        <v>50</v>
      </c>
      <c r="K25" s="3">
        <v>50.076726342710998</v>
      </c>
      <c r="L25" s="3" t="s">
        <v>149</v>
      </c>
      <c r="M25" s="3" t="s">
        <v>65</v>
      </c>
      <c r="N25" s="3">
        <v>0.22025316455696201</v>
      </c>
      <c r="O25" s="3" t="s">
        <v>150</v>
      </c>
      <c r="P25" s="3" t="s">
        <v>21</v>
      </c>
    </row>
    <row r="26" spans="1:16" x14ac:dyDescent="0.25">
      <c r="A26" s="3">
        <v>2001</v>
      </c>
      <c r="B26" s="3" t="s">
        <v>151</v>
      </c>
      <c r="C26" s="3" t="s">
        <v>152</v>
      </c>
      <c r="D26" s="3" t="s">
        <v>153</v>
      </c>
      <c r="E26" s="3" t="s">
        <v>154</v>
      </c>
      <c r="F26" s="3"/>
      <c r="G26" s="3" t="s">
        <v>12</v>
      </c>
      <c r="H26" s="3">
        <v>60.358056265984601</v>
      </c>
      <c r="I26" s="3" t="s">
        <v>65</v>
      </c>
      <c r="J26" s="3" t="s">
        <v>50</v>
      </c>
      <c r="K26" s="3">
        <v>60.358056265984601</v>
      </c>
      <c r="L26" s="3" t="s">
        <v>149</v>
      </c>
      <c r="M26" s="3" t="s">
        <v>65</v>
      </c>
      <c r="N26" s="3">
        <v>8.1012658227847797E-2</v>
      </c>
      <c r="O26" s="3" t="s">
        <v>150</v>
      </c>
      <c r="P26" s="3" t="s">
        <v>21</v>
      </c>
    </row>
    <row r="27" spans="1:16" x14ac:dyDescent="0.25">
      <c r="A27" s="3">
        <v>2001</v>
      </c>
      <c r="B27" s="3" t="s">
        <v>151</v>
      </c>
      <c r="C27" s="3" t="s">
        <v>152</v>
      </c>
      <c r="D27" s="3" t="s">
        <v>153</v>
      </c>
      <c r="E27" s="3" t="s">
        <v>154</v>
      </c>
      <c r="F27" s="3"/>
      <c r="G27" s="3" t="s">
        <v>12</v>
      </c>
      <c r="H27" s="3">
        <v>60.051150895140601</v>
      </c>
      <c r="I27" s="3" t="s">
        <v>65</v>
      </c>
      <c r="J27" s="3" t="s">
        <v>50</v>
      </c>
      <c r="K27" s="3">
        <v>60.051150895140601</v>
      </c>
      <c r="L27" s="3" t="s">
        <v>149</v>
      </c>
      <c r="M27" s="3" t="s">
        <v>65</v>
      </c>
      <c r="N27" s="3">
        <v>0.20506329113923999</v>
      </c>
      <c r="O27" s="3" t="s">
        <v>150</v>
      </c>
      <c r="P27" s="3" t="s">
        <v>21</v>
      </c>
    </row>
    <row r="28" spans="1:16" x14ac:dyDescent="0.25">
      <c r="A28" s="3">
        <v>2001</v>
      </c>
      <c r="B28" s="3" t="s">
        <v>151</v>
      </c>
      <c r="C28" s="3" t="s">
        <v>152</v>
      </c>
      <c r="D28" s="3" t="s">
        <v>153</v>
      </c>
      <c r="E28" s="3" t="s">
        <v>154</v>
      </c>
      <c r="F28" s="3"/>
      <c r="G28" s="3" t="s">
        <v>12</v>
      </c>
      <c r="H28" s="3">
        <v>69.565217391304301</v>
      </c>
      <c r="I28" s="3" t="s">
        <v>65</v>
      </c>
      <c r="J28" s="3" t="s">
        <v>50</v>
      </c>
      <c r="K28" s="3">
        <v>69.565217391304301</v>
      </c>
      <c r="L28" s="3" t="s">
        <v>149</v>
      </c>
      <c r="M28" s="3" t="s">
        <v>65</v>
      </c>
      <c r="N28" s="3">
        <v>8.8607594936708806E-2</v>
      </c>
      <c r="O28" s="3" t="s">
        <v>150</v>
      </c>
      <c r="P28" s="3" t="s">
        <v>21</v>
      </c>
    </row>
    <row r="29" spans="1:16" x14ac:dyDescent="0.25">
      <c r="A29" s="3">
        <v>2001</v>
      </c>
      <c r="B29" s="3" t="s">
        <v>151</v>
      </c>
      <c r="C29" s="3" t="s">
        <v>152</v>
      </c>
      <c r="D29" s="3" t="s">
        <v>153</v>
      </c>
      <c r="E29" s="3" t="s">
        <v>154</v>
      </c>
      <c r="F29" s="3"/>
      <c r="G29" s="3" t="s">
        <v>12</v>
      </c>
      <c r="H29" s="3">
        <v>69.872122762148308</v>
      </c>
      <c r="I29" s="3" t="s">
        <v>65</v>
      </c>
      <c r="J29" s="3" t="s">
        <v>50</v>
      </c>
      <c r="K29" s="3">
        <v>69.872122762148308</v>
      </c>
      <c r="L29" s="3" t="s">
        <v>149</v>
      </c>
      <c r="M29" s="3" t="s">
        <v>65</v>
      </c>
      <c r="N29" s="3">
        <v>9.6202531645569606E-2</v>
      </c>
      <c r="O29" s="3" t="s">
        <v>150</v>
      </c>
      <c r="P29" s="3" t="s">
        <v>21</v>
      </c>
    </row>
    <row r="30" spans="1:16" x14ac:dyDescent="0.25">
      <c r="A30" s="3">
        <v>2001</v>
      </c>
      <c r="B30" s="3" t="s">
        <v>151</v>
      </c>
      <c r="C30" s="3" t="s">
        <v>152</v>
      </c>
      <c r="D30" s="3" t="s">
        <v>153</v>
      </c>
      <c r="E30" s="3" t="s">
        <v>154</v>
      </c>
      <c r="F30" s="3"/>
      <c r="G30" s="3" t="s">
        <v>12</v>
      </c>
      <c r="H30" s="3">
        <v>30.864331889515203</v>
      </c>
      <c r="I30" s="3" t="s">
        <v>65</v>
      </c>
      <c r="J30" s="3" t="s">
        <v>50</v>
      </c>
      <c r="K30" s="3">
        <v>30.864331889515203</v>
      </c>
      <c r="L30" s="3" t="s">
        <v>149</v>
      </c>
      <c r="M30" s="3" t="s">
        <v>65</v>
      </c>
      <c r="N30" s="3">
        <v>0.74337984023681503</v>
      </c>
      <c r="O30" s="3" t="s">
        <v>150</v>
      </c>
      <c r="P30" s="3" t="s">
        <v>21</v>
      </c>
    </row>
    <row r="31" spans="1:16" x14ac:dyDescent="0.25">
      <c r="A31" s="3">
        <v>2001</v>
      </c>
      <c r="B31" s="3" t="s">
        <v>151</v>
      </c>
      <c r="C31" s="3" t="s">
        <v>152</v>
      </c>
      <c r="D31" s="3" t="s">
        <v>153</v>
      </c>
      <c r="E31" s="3" t="s">
        <v>154</v>
      </c>
      <c r="F31" s="3"/>
      <c r="G31" s="3" t="s">
        <v>12</v>
      </c>
      <c r="H31" s="3">
        <v>30.247915895783901</v>
      </c>
      <c r="I31" s="3" t="s">
        <v>65</v>
      </c>
      <c r="J31" s="3" t="s">
        <v>50</v>
      </c>
      <c r="K31" s="3">
        <v>30.247915895783901</v>
      </c>
      <c r="L31" s="3" t="s">
        <v>149</v>
      </c>
      <c r="M31" s="3" t="s">
        <v>65</v>
      </c>
      <c r="N31" s="3">
        <v>0.13319330474718599</v>
      </c>
      <c r="O31" s="3" t="s">
        <v>150</v>
      </c>
      <c r="P31" s="3" t="s">
        <v>21</v>
      </c>
    </row>
    <row r="32" spans="1:16" x14ac:dyDescent="0.25">
      <c r="A32" s="3">
        <v>2001</v>
      </c>
      <c r="B32" s="3" t="s">
        <v>151</v>
      </c>
      <c r="C32" s="3" t="s">
        <v>152</v>
      </c>
      <c r="D32" s="3" t="s">
        <v>153</v>
      </c>
      <c r="E32" s="3" t="s">
        <v>154</v>
      </c>
      <c r="F32" s="3"/>
      <c r="G32" s="3" t="s">
        <v>12</v>
      </c>
      <c r="H32" s="3">
        <v>40.203295387763099</v>
      </c>
      <c r="I32" s="3" t="s">
        <v>65</v>
      </c>
      <c r="J32" s="3" t="s">
        <v>50</v>
      </c>
      <c r="K32" s="3">
        <v>40.203295387763099</v>
      </c>
      <c r="L32" s="3" t="s">
        <v>149</v>
      </c>
      <c r="M32" s="3" t="s">
        <v>65</v>
      </c>
      <c r="N32" s="3">
        <v>5.87271183858257E-2</v>
      </c>
      <c r="O32" s="3" t="s">
        <v>150</v>
      </c>
      <c r="P32" s="3" t="s">
        <v>21</v>
      </c>
    </row>
    <row r="33" spans="1:16" x14ac:dyDescent="0.25">
      <c r="A33" s="3">
        <v>2001</v>
      </c>
      <c r="B33" s="3" t="s">
        <v>151</v>
      </c>
      <c r="C33" s="3" t="s">
        <v>152</v>
      </c>
      <c r="D33" s="3" t="s">
        <v>153</v>
      </c>
      <c r="E33" s="3" t="s">
        <v>154</v>
      </c>
      <c r="F33" s="3"/>
      <c r="G33" s="3" t="s">
        <v>12</v>
      </c>
      <c r="H33" s="3">
        <v>40.376335894477897</v>
      </c>
      <c r="I33" s="3" t="s">
        <v>65</v>
      </c>
      <c r="J33" s="3" t="s">
        <v>50</v>
      </c>
      <c r="K33" s="3">
        <v>40.376335894477897</v>
      </c>
      <c r="L33" s="3" t="s">
        <v>149</v>
      </c>
      <c r="M33" s="3" t="s">
        <v>65</v>
      </c>
      <c r="N33" s="3">
        <v>0.13531549964085901</v>
      </c>
      <c r="O33" s="3" t="s">
        <v>150</v>
      </c>
      <c r="P33" s="3" t="s">
        <v>21</v>
      </c>
    </row>
    <row r="34" spans="1:16" x14ac:dyDescent="0.25">
      <c r="A34" s="3">
        <v>2001</v>
      </c>
      <c r="B34" s="3" t="s">
        <v>151</v>
      </c>
      <c r="C34" s="3" t="s">
        <v>152</v>
      </c>
      <c r="D34" s="3" t="s">
        <v>153</v>
      </c>
      <c r="E34" s="3" t="s">
        <v>154</v>
      </c>
      <c r="F34" s="3"/>
      <c r="G34" s="3" t="s">
        <v>12</v>
      </c>
      <c r="H34" s="3">
        <v>50.341510132120206</v>
      </c>
      <c r="I34" s="3" t="s">
        <v>65</v>
      </c>
      <c r="J34" s="3" t="s">
        <v>50</v>
      </c>
      <c r="K34" s="3">
        <v>50.341510132120206</v>
      </c>
      <c r="L34" s="3" t="s">
        <v>149</v>
      </c>
      <c r="M34" s="3" t="s">
        <v>65</v>
      </c>
      <c r="N34" s="3">
        <v>9.9146768822235998E-2</v>
      </c>
      <c r="O34" s="3" t="s">
        <v>150</v>
      </c>
      <c r="P34" s="3" t="s">
        <v>21</v>
      </c>
    </row>
    <row r="35" spans="1:16" x14ac:dyDescent="0.25">
      <c r="A35" s="3">
        <v>2001</v>
      </c>
      <c r="B35" s="3" t="s">
        <v>151</v>
      </c>
      <c r="C35" s="3" t="s">
        <v>152</v>
      </c>
      <c r="D35" s="3" t="s">
        <v>153</v>
      </c>
      <c r="E35" s="3" t="s">
        <v>154</v>
      </c>
      <c r="F35" s="3"/>
      <c r="G35" s="3" t="s">
        <v>12</v>
      </c>
      <c r="H35" s="3">
        <v>50.227891082428201</v>
      </c>
      <c r="I35" s="3" t="s">
        <v>65</v>
      </c>
      <c r="J35" s="3" t="s">
        <v>50</v>
      </c>
      <c r="K35" s="3">
        <v>50.227891082428201</v>
      </c>
      <c r="L35" s="3" t="s">
        <v>149</v>
      </c>
      <c r="M35" s="3" t="s">
        <v>65</v>
      </c>
      <c r="N35" s="3">
        <v>0.254896284526478</v>
      </c>
      <c r="O35" s="3" t="s">
        <v>150</v>
      </c>
      <c r="P35" s="3" t="s">
        <v>21</v>
      </c>
    </row>
    <row r="36" spans="1:16" x14ac:dyDescent="0.25">
      <c r="A36" s="3">
        <v>2001</v>
      </c>
      <c r="B36" s="3" t="s">
        <v>151</v>
      </c>
      <c r="C36" s="3" t="s">
        <v>152</v>
      </c>
      <c r="D36" s="3" t="s">
        <v>153</v>
      </c>
      <c r="E36" s="3" t="s">
        <v>154</v>
      </c>
      <c r="F36" s="3"/>
      <c r="G36" s="3" t="s">
        <v>12</v>
      </c>
      <c r="H36" s="3">
        <v>60.074222406024802</v>
      </c>
      <c r="I36" s="3" t="s">
        <v>65</v>
      </c>
      <c r="J36" s="3" t="s">
        <v>50</v>
      </c>
      <c r="K36" s="3">
        <v>60.074222406024802</v>
      </c>
      <c r="L36" s="3" t="s">
        <v>149</v>
      </c>
      <c r="M36" s="3" t="s">
        <v>65</v>
      </c>
      <c r="N36" s="3">
        <v>0.35405175978930398</v>
      </c>
      <c r="O36" s="3" t="s">
        <v>150</v>
      </c>
      <c r="P36" s="3" t="s">
        <v>21</v>
      </c>
    </row>
    <row r="37" spans="1:16" x14ac:dyDescent="0.25">
      <c r="A37" s="3">
        <v>2001</v>
      </c>
      <c r="B37" s="3" t="s">
        <v>151</v>
      </c>
      <c r="C37" s="3" t="s">
        <v>152</v>
      </c>
      <c r="D37" s="3" t="s">
        <v>153</v>
      </c>
      <c r="E37" s="3" t="s">
        <v>154</v>
      </c>
      <c r="F37" s="3"/>
      <c r="G37" s="3" t="s">
        <v>12</v>
      </c>
      <c r="H37" s="3">
        <v>60.2949306749668</v>
      </c>
      <c r="I37" s="3" t="s">
        <v>65</v>
      </c>
      <c r="J37" s="3" t="s">
        <v>50</v>
      </c>
      <c r="K37" s="3">
        <v>60.2949306749668</v>
      </c>
      <c r="L37" s="3" t="s">
        <v>149</v>
      </c>
      <c r="M37" s="3" t="s">
        <v>65</v>
      </c>
      <c r="N37" s="3">
        <v>1.70210913523276E-2</v>
      </c>
      <c r="O37" s="3" t="s">
        <v>150</v>
      </c>
      <c r="P37" s="3" t="s">
        <v>21</v>
      </c>
    </row>
    <row r="38" spans="1:16" x14ac:dyDescent="0.25">
      <c r="A38" s="3">
        <v>2001</v>
      </c>
      <c r="B38" s="3" t="s">
        <v>151</v>
      </c>
      <c r="C38" s="3" t="s">
        <v>152</v>
      </c>
      <c r="D38" s="3" t="s">
        <v>153</v>
      </c>
      <c r="E38" s="3" t="s">
        <v>154</v>
      </c>
      <c r="F38" s="3"/>
      <c r="G38" s="3" t="s">
        <v>12</v>
      </c>
      <c r="H38" s="3">
        <v>70.572230807739999</v>
      </c>
      <c r="I38" s="3" t="s">
        <v>65</v>
      </c>
      <c r="J38" s="3" t="s">
        <v>50</v>
      </c>
      <c r="K38" s="3">
        <v>70.572230807739999</v>
      </c>
      <c r="L38" s="3" t="s">
        <v>149</v>
      </c>
      <c r="M38" s="3" t="s">
        <v>65</v>
      </c>
      <c r="N38" s="3">
        <v>1.2646104956137701E-3</v>
      </c>
      <c r="O38" s="3" t="s">
        <v>150</v>
      </c>
      <c r="P38" s="3" t="s">
        <v>21</v>
      </c>
    </row>
    <row r="39" spans="1:16" x14ac:dyDescent="0.25">
      <c r="A39" s="3">
        <v>2001</v>
      </c>
      <c r="B39" s="3" t="s">
        <v>151</v>
      </c>
      <c r="C39" s="3" t="s">
        <v>152</v>
      </c>
      <c r="D39" s="3" t="s">
        <v>153</v>
      </c>
      <c r="E39" s="3" t="s">
        <v>154</v>
      </c>
      <c r="F39" s="3"/>
      <c r="G39" s="3" t="s">
        <v>12</v>
      </c>
      <c r="H39" s="3">
        <v>70.1634634220664</v>
      </c>
      <c r="I39" s="3" t="s">
        <v>65</v>
      </c>
      <c r="J39" s="3" t="s">
        <v>50</v>
      </c>
      <c r="K39" s="3">
        <v>70.1634634220664</v>
      </c>
      <c r="L39" s="3" t="s">
        <v>149</v>
      </c>
      <c r="M39" s="3" t="s">
        <v>65</v>
      </c>
      <c r="N39" s="3">
        <v>0.20298413251202499</v>
      </c>
      <c r="O39" s="3" t="s">
        <v>150</v>
      </c>
      <c r="P39" s="3" t="s">
        <v>21</v>
      </c>
    </row>
    <row r="40" spans="1:16" x14ac:dyDescent="0.25">
      <c r="A40" s="3">
        <v>2011</v>
      </c>
      <c r="B40" s="3" t="s">
        <v>158</v>
      </c>
      <c r="C40" s="3" t="s">
        <v>159</v>
      </c>
      <c r="D40" s="3" t="s">
        <v>157</v>
      </c>
      <c r="E40" s="3" t="s">
        <v>156</v>
      </c>
      <c r="F40" s="3" t="s">
        <v>157</v>
      </c>
      <c r="G40" s="3" t="s">
        <v>12</v>
      </c>
      <c r="H40" s="3">
        <f>K40</f>
        <v>15</v>
      </c>
      <c r="I40" s="3"/>
      <c r="J40" s="3" t="s">
        <v>50</v>
      </c>
      <c r="K40" s="3">
        <v>15</v>
      </c>
      <c r="L40" s="3" t="s">
        <v>149</v>
      </c>
      <c r="M40" s="3">
        <v>1</v>
      </c>
      <c r="N40" s="3">
        <v>0.186219739292354</v>
      </c>
      <c r="O40" s="3" t="s">
        <v>155</v>
      </c>
      <c r="P40" s="3" t="s">
        <v>21</v>
      </c>
    </row>
    <row r="41" spans="1:16" x14ac:dyDescent="0.25">
      <c r="A41" s="3">
        <v>2011</v>
      </c>
      <c r="B41" s="3" t="s">
        <v>158</v>
      </c>
      <c r="C41" s="3" t="s">
        <v>159</v>
      </c>
      <c r="D41" s="3" t="s">
        <v>157</v>
      </c>
      <c r="E41" s="3" t="s">
        <v>156</v>
      </c>
      <c r="F41" s="3" t="s">
        <v>157</v>
      </c>
      <c r="G41" s="3" t="s">
        <v>12</v>
      </c>
      <c r="H41" s="3">
        <f t="shared" ref="H41:H61" si="0">K41</f>
        <v>20</v>
      </c>
      <c r="I41" s="3"/>
      <c r="J41" s="3" t="s">
        <v>50</v>
      </c>
      <c r="K41" s="3">
        <v>20</v>
      </c>
      <c r="L41" s="3" t="s">
        <v>149</v>
      </c>
      <c r="M41" s="3">
        <v>1</v>
      </c>
      <c r="N41" s="3">
        <v>0.55865921787708495</v>
      </c>
      <c r="O41" s="3" t="s">
        <v>155</v>
      </c>
      <c r="P41" s="3" t="s">
        <v>21</v>
      </c>
    </row>
    <row r="42" spans="1:16" x14ac:dyDescent="0.25">
      <c r="A42" s="3">
        <v>2011</v>
      </c>
      <c r="B42" s="3" t="s">
        <v>158</v>
      </c>
      <c r="C42" s="3" t="s">
        <v>159</v>
      </c>
      <c r="D42" s="3" t="s">
        <v>157</v>
      </c>
      <c r="E42" s="3" t="s">
        <v>156</v>
      </c>
      <c r="F42" s="3" t="s">
        <v>157</v>
      </c>
      <c r="G42" s="3" t="s">
        <v>12</v>
      </c>
      <c r="H42" s="3">
        <f t="shared" si="0"/>
        <v>25</v>
      </c>
      <c r="I42" s="3"/>
      <c r="J42" s="3" t="s">
        <v>50</v>
      </c>
      <c r="K42" s="3">
        <v>25</v>
      </c>
      <c r="L42" s="3" t="s">
        <v>149</v>
      </c>
      <c r="M42" s="3">
        <v>1</v>
      </c>
      <c r="N42" s="3">
        <v>2.0484171322160001</v>
      </c>
      <c r="O42" s="3" t="s">
        <v>155</v>
      </c>
      <c r="P42" s="3" t="s">
        <v>21</v>
      </c>
    </row>
    <row r="43" spans="1:16" x14ac:dyDescent="0.25">
      <c r="A43" s="3">
        <v>2011</v>
      </c>
      <c r="B43" s="3" t="s">
        <v>158</v>
      </c>
      <c r="C43" s="3" t="s">
        <v>159</v>
      </c>
      <c r="D43" s="3" t="s">
        <v>157</v>
      </c>
      <c r="E43" s="3" t="s">
        <v>156</v>
      </c>
      <c r="F43" s="3" t="s">
        <v>157</v>
      </c>
      <c r="G43" s="3" t="s">
        <v>12</v>
      </c>
      <c r="H43" s="3">
        <f t="shared" si="0"/>
        <v>30</v>
      </c>
      <c r="I43" s="3"/>
      <c r="J43" s="3" t="s">
        <v>50</v>
      </c>
      <c r="K43" s="3">
        <v>30</v>
      </c>
      <c r="L43" s="3" t="s">
        <v>149</v>
      </c>
      <c r="M43" s="3">
        <v>1</v>
      </c>
      <c r="N43" s="3">
        <v>6.9832402234636799</v>
      </c>
      <c r="O43" s="3" t="s">
        <v>155</v>
      </c>
      <c r="P43" s="3" t="s">
        <v>21</v>
      </c>
    </row>
    <row r="44" spans="1:16" x14ac:dyDescent="0.25">
      <c r="A44" s="3">
        <v>2011</v>
      </c>
      <c r="B44" s="3" t="s">
        <v>158</v>
      </c>
      <c r="C44" s="3" t="s">
        <v>159</v>
      </c>
      <c r="D44" s="3" t="s">
        <v>157</v>
      </c>
      <c r="E44" s="3" t="s">
        <v>156</v>
      </c>
      <c r="F44" s="3" t="s">
        <v>157</v>
      </c>
      <c r="G44" s="3" t="s">
        <v>12</v>
      </c>
      <c r="H44" s="3">
        <f t="shared" si="0"/>
        <v>35</v>
      </c>
      <c r="I44" s="3"/>
      <c r="J44" s="3" t="s">
        <v>50</v>
      </c>
      <c r="K44" s="3">
        <v>35</v>
      </c>
      <c r="L44" s="3" t="s">
        <v>149</v>
      </c>
      <c r="M44" s="3">
        <v>1</v>
      </c>
      <c r="N44" s="3">
        <v>16.3873370577281</v>
      </c>
      <c r="O44" s="3" t="s">
        <v>155</v>
      </c>
      <c r="P44" s="3" t="s">
        <v>21</v>
      </c>
    </row>
    <row r="45" spans="1:16" x14ac:dyDescent="0.25">
      <c r="A45" s="3">
        <v>2011</v>
      </c>
      <c r="B45" s="3" t="s">
        <v>158</v>
      </c>
      <c r="C45" s="3" t="s">
        <v>159</v>
      </c>
      <c r="D45" s="3" t="s">
        <v>157</v>
      </c>
      <c r="E45" s="3" t="s">
        <v>156</v>
      </c>
      <c r="F45" s="3" t="s">
        <v>157</v>
      </c>
      <c r="G45" s="3" t="s">
        <v>12</v>
      </c>
      <c r="H45" s="3">
        <f t="shared" si="0"/>
        <v>40</v>
      </c>
      <c r="I45" s="3"/>
      <c r="J45" s="3" t="s">
        <v>50</v>
      </c>
      <c r="K45" s="3">
        <v>40</v>
      </c>
      <c r="L45" s="3" t="s">
        <v>149</v>
      </c>
      <c r="M45" s="3">
        <v>1</v>
      </c>
      <c r="N45" s="3">
        <v>53.538175046554898</v>
      </c>
      <c r="O45" s="3" t="s">
        <v>155</v>
      </c>
      <c r="P45" s="3" t="s">
        <v>21</v>
      </c>
    </row>
    <row r="46" spans="1:16" x14ac:dyDescent="0.25">
      <c r="A46" s="3">
        <v>2011</v>
      </c>
      <c r="B46" s="3" t="s">
        <v>158</v>
      </c>
      <c r="C46" s="3" t="s">
        <v>159</v>
      </c>
      <c r="D46" s="3" t="s">
        <v>157</v>
      </c>
      <c r="E46" s="3" t="s">
        <v>156</v>
      </c>
      <c r="F46" s="3" t="s">
        <v>157</v>
      </c>
      <c r="G46" s="3" t="s">
        <v>12</v>
      </c>
      <c r="H46" s="3">
        <f t="shared" si="0"/>
        <v>45</v>
      </c>
      <c r="I46" s="3"/>
      <c r="J46" s="3" t="s">
        <v>50</v>
      </c>
      <c r="K46" s="3">
        <v>45</v>
      </c>
      <c r="L46" s="3" t="s">
        <v>149</v>
      </c>
      <c r="M46" s="3">
        <v>1</v>
      </c>
      <c r="N46" s="3">
        <v>13.5009310986964</v>
      </c>
      <c r="O46" s="3" t="s">
        <v>155</v>
      </c>
      <c r="P46" s="3" t="s">
        <v>21</v>
      </c>
    </row>
    <row r="47" spans="1:16" x14ac:dyDescent="0.25">
      <c r="A47" s="3">
        <v>2011</v>
      </c>
      <c r="B47" s="3" t="s">
        <v>158</v>
      </c>
      <c r="C47" s="3" t="s">
        <v>159</v>
      </c>
      <c r="D47" s="3" t="s">
        <v>157</v>
      </c>
      <c r="E47" s="3" t="s">
        <v>156</v>
      </c>
      <c r="F47" s="3" t="s">
        <v>157</v>
      </c>
      <c r="G47" s="3" t="s">
        <v>12</v>
      </c>
      <c r="H47" s="3">
        <f t="shared" si="0"/>
        <v>50</v>
      </c>
      <c r="I47" s="3"/>
      <c r="J47" s="3" t="s">
        <v>50</v>
      </c>
      <c r="K47" s="3">
        <v>50</v>
      </c>
      <c r="L47" s="3" t="s">
        <v>149</v>
      </c>
      <c r="M47" s="3">
        <v>1</v>
      </c>
      <c r="N47" s="3">
        <v>3.91061452513966</v>
      </c>
      <c r="O47" s="3" t="s">
        <v>155</v>
      </c>
      <c r="P47" s="3" t="s">
        <v>21</v>
      </c>
    </row>
    <row r="48" spans="1:16" x14ac:dyDescent="0.25">
      <c r="A48" s="3">
        <v>2011</v>
      </c>
      <c r="B48" s="3" t="s">
        <v>158</v>
      </c>
      <c r="C48" s="3" t="s">
        <v>159</v>
      </c>
      <c r="D48" s="3" t="s">
        <v>157</v>
      </c>
      <c r="E48" s="3" t="s">
        <v>156</v>
      </c>
      <c r="F48" s="3" t="s">
        <v>157</v>
      </c>
      <c r="G48" s="3" t="s">
        <v>12</v>
      </c>
      <c r="H48" s="3">
        <f t="shared" si="0"/>
        <v>55</v>
      </c>
      <c r="I48" s="3"/>
      <c r="J48" s="3" t="s">
        <v>50</v>
      </c>
      <c r="K48" s="3">
        <v>55</v>
      </c>
      <c r="L48" s="3" t="s">
        <v>149</v>
      </c>
      <c r="M48" s="3">
        <v>1</v>
      </c>
      <c r="N48" s="3">
        <v>0.93109869646182297</v>
      </c>
      <c r="O48" s="3" t="s">
        <v>155</v>
      </c>
      <c r="P48" s="3" t="s">
        <v>21</v>
      </c>
    </row>
    <row r="49" spans="1:16" x14ac:dyDescent="0.25">
      <c r="A49" s="3">
        <v>2011</v>
      </c>
      <c r="B49" s="3" t="s">
        <v>158</v>
      </c>
      <c r="C49" s="3" t="s">
        <v>159</v>
      </c>
      <c r="D49" s="3" t="s">
        <v>157</v>
      </c>
      <c r="E49" s="3" t="s">
        <v>156</v>
      </c>
      <c r="F49" s="3" t="s">
        <v>157</v>
      </c>
      <c r="G49" s="3" t="s">
        <v>12</v>
      </c>
      <c r="H49" s="3">
        <f t="shared" si="0"/>
        <v>60</v>
      </c>
      <c r="I49" s="3"/>
      <c r="J49" s="3" t="s">
        <v>50</v>
      </c>
      <c r="K49" s="3">
        <v>60</v>
      </c>
      <c r="L49" s="3" t="s">
        <v>149</v>
      </c>
      <c r="M49" s="3">
        <v>1</v>
      </c>
      <c r="N49" s="3">
        <v>0.186219739292354</v>
      </c>
      <c r="O49" s="3" t="s">
        <v>155</v>
      </c>
      <c r="P49" s="3" t="s">
        <v>21</v>
      </c>
    </row>
    <row r="50" spans="1:16" x14ac:dyDescent="0.25">
      <c r="A50" s="3">
        <v>2011</v>
      </c>
      <c r="B50" s="3" t="s">
        <v>158</v>
      </c>
      <c r="C50" s="3" t="s">
        <v>159</v>
      </c>
      <c r="D50" s="3" t="s">
        <v>157</v>
      </c>
      <c r="E50" s="3" t="s">
        <v>156</v>
      </c>
      <c r="F50" s="3" t="s">
        <v>157</v>
      </c>
      <c r="G50" s="3" t="s">
        <v>12</v>
      </c>
      <c r="H50" s="3">
        <f t="shared" si="0"/>
        <v>65</v>
      </c>
      <c r="I50" s="3"/>
      <c r="J50" s="3" t="s">
        <v>50</v>
      </c>
      <c r="K50" s="3">
        <v>65</v>
      </c>
      <c r="L50" s="3" t="s">
        <v>149</v>
      </c>
      <c r="M50" s="3">
        <v>1</v>
      </c>
      <c r="N50" s="3">
        <v>0.186219739292354</v>
      </c>
      <c r="O50" s="3" t="s">
        <v>155</v>
      </c>
      <c r="P50" s="3" t="s">
        <v>21</v>
      </c>
    </row>
    <row r="51" spans="1:16" x14ac:dyDescent="0.25">
      <c r="A51" s="3">
        <v>2011</v>
      </c>
      <c r="B51" s="3" t="s">
        <v>158</v>
      </c>
      <c r="C51" s="3" t="s">
        <v>159</v>
      </c>
      <c r="D51" s="3" t="s">
        <v>157</v>
      </c>
      <c r="E51" s="3" t="s">
        <v>156</v>
      </c>
      <c r="F51" s="3" t="s">
        <v>157</v>
      </c>
      <c r="G51" s="3" t="s">
        <v>12</v>
      </c>
      <c r="H51" s="3">
        <f t="shared" si="0"/>
        <v>70</v>
      </c>
      <c r="I51" s="3"/>
      <c r="J51" s="3" t="s">
        <v>50</v>
      </c>
      <c r="K51" s="3">
        <v>70</v>
      </c>
      <c r="L51" s="3" t="s">
        <v>149</v>
      </c>
      <c r="M51" s="3">
        <v>1</v>
      </c>
      <c r="N51" s="3">
        <v>0.186219739292354</v>
      </c>
      <c r="O51" s="3" t="s">
        <v>155</v>
      </c>
      <c r="P51" s="3" t="s">
        <v>21</v>
      </c>
    </row>
    <row r="52" spans="1:16" x14ac:dyDescent="0.25">
      <c r="A52" s="3">
        <v>2011</v>
      </c>
      <c r="B52" s="3" t="s">
        <v>158</v>
      </c>
      <c r="C52" s="3" t="s">
        <v>159</v>
      </c>
      <c r="D52" s="3" t="s">
        <v>157</v>
      </c>
      <c r="E52" s="3" t="s">
        <v>156</v>
      </c>
      <c r="F52" s="3" t="s">
        <v>157</v>
      </c>
      <c r="G52" s="3" t="s">
        <v>12</v>
      </c>
      <c r="H52" s="3">
        <f t="shared" si="0"/>
        <v>25</v>
      </c>
      <c r="I52" s="3"/>
      <c r="J52" s="3" t="s">
        <v>50</v>
      </c>
      <c r="K52" s="3">
        <v>25</v>
      </c>
      <c r="L52" s="3" t="s">
        <v>149</v>
      </c>
      <c r="M52" s="3">
        <v>1</v>
      </c>
      <c r="N52" s="3">
        <v>9.3109869646177401E-2</v>
      </c>
      <c r="O52" s="3" t="s">
        <v>155</v>
      </c>
      <c r="P52" s="3" t="s">
        <v>21</v>
      </c>
    </row>
    <row r="53" spans="1:16" x14ac:dyDescent="0.25">
      <c r="A53" s="3">
        <v>2011</v>
      </c>
      <c r="B53" s="3" t="s">
        <v>158</v>
      </c>
      <c r="C53" s="3" t="s">
        <v>159</v>
      </c>
      <c r="D53" s="3" t="s">
        <v>157</v>
      </c>
      <c r="E53" s="3" t="s">
        <v>156</v>
      </c>
      <c r="F53" s="3" t="s">
        <v>157</v>
      </c>
      <c r="G53" s="3" t="s">
        <v>12</v>
      </c>
      <c r="H53" s="3">
        <f t="shared" si="0"/>
        <v>30</v>
      </c>
      <c r="I53" s="3"/>
      <c r="J53" s="3" t="s">
        <v>50</v>
      </c>
      <c r="K53" s="3">
        <v>30</v>
      </c>
      <c r="L53" s="3" t="s">
        <v>149</v>
      </c>
      <c r="M53" s="3">
        <v>1</v>
      </c>
      <c r="N53" s="3">
        <v>7.44878957169459</v>
      </c>
      <c r="O53" s="3" t="s">
        <v>155</v>
      </c>
      <c r="P53" s="3" t="s">
        <v>21</v>
      </c>
    </row>
    <row r="54" spans="1:16" x14ac:dyDescent="0.25">
      <c r="A54" s="3">
        <v>2011</v>
      </c>
      <c r="B54" s="3" t="s">
        <v>158</v>
      </c>
      <c r="C54" s="3" t="s">
        <v>159</v>
      </c>
      <c r="D54" s="3" t="s">
        <v>157</v>
      </c>
      <c r="E54" s="3" t="s">
        <v>156</v>
      </c>
      <c r="F54" s="3" t="s">
        <v>157</v>
      </c>
      <c r="G54" s="3" t="s">
        <v>12</v>
      </c>
      <c r="H54" s="3">
        <f t="shared" si="0"/>
        <v>35</v>
      </c>
      <c r="I54" s="3"/>
      <c r="J54" s="3" t="s">
        <v>50</v>
      </c>
      <c r="K54" s="3">
        <v>35</v>
      </c>
      <c r="L54" s="3" t="s">
        <v>149</v>
      </c>
      <c r="M54" s="3">
        <v>1</v>
      </c>
      <c r="N54" s="3">
        <v>22.2532588454376</v>
      </c>
      <c r="O54" s="3" t="s">
        <v>155</v>
      </c>
      <c r="P54" s="3" t="s">
        <v>21</v>
      </c>
    </row>
    <row r="55" spans="1:16" x14ac:dyDescent="0.25">
      <c r="A55" s="3">
        <v>2011</v>
      </c>
      <c r="B55" s="3" t="s">
        <v>158</v>
      </c>
      <c r="C55" s="3" t="s">
        <v>159</v>
      </c>
      <c r="D55" s="3" t="s">
        <v>157</v>
      </c>
      <c r="E55" s="3" t="s">
        <v>156</v>
      </c>
      <c r="F55" s="3" t="s">
        <v>157</v>
      </c>
      <c r="G55" s="3" t="s">
        <v>12</v>
      </c>
      <c r="H55" s="3">
        <f t="shared" si="0"/>
        <v>40</v>
      </c>
      <c r="I55" s="3"/>
      <c r="J55" s="3" t="s">
        <v>50</v>
      </c>
      <c r="K55" s="3">
        <v>40</v>
      </c>
      <c r="L55" s="3" t="s">
        <v>149</v>
      </c>
      <c r="M55" s="3">
        <v>1</v>
      </c>
      <c r="N55" s="3">
        <v>46.275605214152698</v>
      </c>
      <c r="O55" s="3" t="s">
        <v>155</v>
      </c>
      <c r="P55" s="3" t="s">
        <v>21</v>
      </c>
    </row>
    <row r="56" spans="1:16" x14ac:dyDescent="0.25">
      <c r="A56" s="3">
        <v>2011</v>
      </c>
      <c r="B56" s="3" t="s">
        <v>158</v>
      </c>
      <c r="C56" s="3" t="s">
        <v>159</v>
      </c>
      <c r="D56" s="3" t="s">
        <v>157</v>
      </c>
      <c r="E56" s="3" t="s">
        <v>156</v>
      </c>
      <c r="F56" s="3" t="s">
        <v>157</v>
      </c>
      <c r="G56" s="3" t="s">
        <v>12</v>
      </c>
      <c r="H56" s="3">
        <f t="shared" si="0"/>
        <v>45</v>
      </c>
      <c r="I56" s="3"/>
      <c r="J56" s="3" t="s">
        <v>50</v>
      </c>
      <c r="K56" s="3">
        <v>45</v>
      </c>
      <c r="L56" s="3" t="s">
        <v>149</v>
      </c>
      <c r="M56" s="3">
        <v>1</v>
      </c>
      <c r="N56" s="3">
        <v>7.82122905027932</v>
      </c>
      <c r="O56" s="3" t="s">
        <v>155</v>
      </c>
      <c r="P56" s="3" t="s">
        <v>21</v>
      </c>
    </row>
    <row r="57" spans="1:16" x14ac:dyDescent="0.25">
      <c r="A57" s="3">
        <v>2011</v>
      </c>
      <c r="B57" s="3" t="s">
        <v>158</v>
      </c>
      <c r="C57" s="3" t="s">
        <v>159</v>
      </c>
      <c r="D57" s="3" t="s">
        <v>157</v>
      </c>
      <c r="E57" s="3" t="s">
        <v>156</v>
      </c>
      <c r="F57" s="3" t="s">
        <v>157</v>
      </c>
      <c r="G57" s="3" t="s">
        <v>12</v>
      </c>
      <c r="H57" s="3">
        <f t="shared" si="0"/>
        <v>50</v>
      </c>
      <c r="I57" s="3"/>
      <c r="J57" s="3" t="s">
        <v>50</v>
      </c>
      <c r="K57" s="3">
        <v>50</v>
      </c>
      <c r="L57" s="3" t="s">
        <v>149</v>
      </c>
      <c r="M57" s="3">
        <v>1</v>
      </c>
      <c r="N57" s="3">
        <v>5.2141527001862098</v>
      </c>
      <c r="O57" s="3" t="s">
        <v>155</v>
      </c>
      <c r="P57" s="3" t="s">
        <v>21</v>
      </c>
    </row>
    <row r="58" spans="1:16" x14ac:dyDescent="0.25">
      <c r="A58" s="3">
        <v>2011</v>
      </c>
      <c r="B58" s="3" t="s">
        <v>158</v>
      </c>
      <c r="C58" s="3" t="s">
        <v>159</v>
      </c>
      <c r="D58" s="3" t="s">
        <v>157</v>
      </c>
      <c r="E58" s="3" t="s">
        <v>156</v>
      </c>
      <c r="F58" s="3" t="s">
        <v>157</v>
      </c>
      <c r="G58" s="3" t="s">
        <v>12</v>
      </c>
      <c r="H58" s="3">
        <f t="shared" si="0"/>
        <v>55</v>
      </c>
      <c r="I58" s="3"/>
      <c r="J58" s="3" t="s">
        <v>50</v>
      </c>
      <c r="K58" s="3">
        <v>55</v>
      </c>
      <c r="L58" s="3" t="s">
        <v>149</v>
      </c>
      <c r="M58" s="3">
        <v>1</v>
      </c>
      <c r="N58" s="3">
        <v>3.5381750465549202</v>
      </c>
      <c r="O58" s="3" t="s">
        <v>155</v>
      </c>
      <c r="P58" s="3" t="s">
        <v>21</v>
      </c>
    </row>
    <row r="59" spans="1:16" x14ac:dyDescent="0.25">
      <c r="A59" s="3">
        <v>2011</v>
      </c>
      <c r="B59" s="3" t="s">
        <v>158</v>
      </c>
      <c r="C59" s="3" t="s">
        <v>159</v>
      </c>
      <c r="D59" s="3" t="s">
        <v>157</v>
      </c>
      <c r="E59" s="3" t="s">
        <v>156</v>
      </c>
      <c r="F59" s="3" t="s">
        <v>157</v>
      </c>
      <c r="G59" s="3" t="s">
        <v>12</v>
      </c>
      <c r="H59" s="3">
        <f t="shared" si="0"/>
        <v>60</v>
      </c>
      <c r="I59" s="3"/>
      <c r="J59" s="3" t="s">
        <v>50</v>
      </c>
      <c r="K59" s="3">
        <v>60</v>
      </c>
      <c r="L59" s="3" t="s">
        <v>149</v>
      </c>
      <c r="M59" s="3">
        <v>1</v>
      </c>
      <c r="N59" s="3">
        <v>2.8864059590316402</v>
      </c>
      <c r="O59" s="3" t="s">
        <v>155</v>
      </c>
      <c r="P59" s="3" t="s">
        <v>21</v>
      </c>
    </row>
    <row r="60" spans="1:16" x14ac:dyDescent="0.25">
      <c r="A60" s="3">
        <v>2011</v>
      </c>
      <c r="B60" s="3" t="s">
        <v>158</v>
      </c>
      <c r="C60" s="3" t="s">
        <v>159</v>
      </c>
      <c r="D60" s="3" t="s">
        <v>157</v>
      </c>
      <c r="E60" s="3" t="s">
        <v>156</v>
      </c>
      <c r="F60" s="3" t="s">
        <v>157</v>
      </c>
      <c r="G60" s="3" t="s">
        <v>12</v>
      </c>
      <c r="H60" s="3">
        <f t="shared" si="0"/>
        <v>65</v>
      </c>
      <c r="I60" s="3"/>
      <c r="J60" s="3" t="s">
        <v>50</v>
      </c>
      <c r="K60" s="3">
        <v>65</v>
      </c>
      <c r="L60" s="3" t="s">
        <v>149</v>
      </c>
      <c r="M60" s="3">
        <v>1</v>
      </c>
      <c r="N60" s="3">
        <v>3.3519553072625698</v>
      </c>
      <c r="O60" s="3" t="s">
        <v>155</v>
      </c>
      <c r="P60" s="3" t="s">
        <v>21</v>
      </c>
    </row>
    <row r="61" spans="1:16" x14ac:dyDescent="0.25">
      <c r="A61" s="3">
        <v>2011</v>
      </c>
      <c r="B61" s="3" t="s">
        <v>158</v>
      </c>
      <c r="C61" s="3" t="s">
        <v>159</v>
      </c>
      <c r="D61" s="3" t="s">
        <v>157</v>
      </c>
      <c r="E61" s="3" t="s">
        <v>156</v>
      </c>
      <c r="F61" s="3" t="s">
        <v>157</v>
      </c>
      <c r="G61" s="3" t="s">
        <v>12</v>
      </c>
      <c r="H61" s="3">
        <f t="shared" si="0"/>
        <v>70</v>
      </c>
      <c r="I61" s="3"/>
      <c r="J61" s="3" t="s">
        <v>50</v>
      </c>
      <c r="K61" s="3">
        <v>70</v>
      </c>
      <c r="L61" s="3" t="s">
        <v>149</v>
      </c>
      <c r="M61" s="3">
        <v>1</v>
      </c>
      <c r="N61" s="3">
        <v>1.5828677839851</v>
      </c>
      <c r="O61" s="3" t="s">
        <v>155</v>
      </c>
      <c r="P61" s="3" t="s">
        <v>21</v>
      </c>
    </row>
    <row r="62" spans="1:16" x14ac:dyDescent="0.25">
      <c r="A62" s="3">
        <v>2011</v>
      </c>
      <c r="B62" s="3" t="s">
        <v>158</v>
      </c>
      <c r="C62" s="3" t="s">
        <v>159</v>
      </c>
      <c r="D62" s="3" t="s">
        <v>13</v>
      </c>
      <c r="E62" s="3" t="s">
        <v>156</v>
      </c>
      <c r="F62" s="3" t="s">
        <v>65</v>
      </c>
      <c r="G62" s="3" t="s">
        <v>12</v>
      </c>
      <c r="H62" s="3"/>
      <c r="I62" s="60">
        <v>154357</v>
      </c>
      <c r="J62" s="3" t="s">
        <v>160</v>
      </c>
      <c r="K62" s="3" t="s">
        <v>161</v>
      </c>
      <c r="L62" s="3" t="s">
        <v>161</v>
      </c>
      <c r="M62" s="3">
        <v>1</v>
      </c>
      <c r="N62" s="3">
        <v>196</v>
      </c>
      <c r="O62" s="3" t="s">
        <v>162</v>
      </c>
      <c r="P62" s="3" t="s">
        <v>7</v>
      </c>
    </row>
    <row r="63" spans="1:16" x14ac:dyDescent="0.25">
      <c r="A63" s="3">
        <v>2011</v>
      </c>
      <c r="B63" s="3" t="s">
        <v>158</v>
      </c>
      <c r="C63" s="3" t="s">
        <v>159</v>
      </c>
      <c r="D63" s="3" t="s">
        <v>13</v>
      </c>
      <c r="E63" s="3" t="s">
        <v>156</v>
      </c>
      <c r="F63" s="3" t="s">
        <v>65</v>
      </c>
      <c r="G63" s="3" t="s">
        <v>12</v>
      </c>
      <c r="H63" s="3"/>
      <c r="I63" s="60">
        <v>34237</v>
      </c>
      <c r="J63" s="3" t="s">
        <v>160</v>
      </c>
      <c r="K63" s="3" t="s">
        <v>161</v>
      </c>
      <c r="L63" s="3" t="s">
        <v>161</v>
      </c>
      <c r="M63" s="3">
        <v>1</v>
      </c>
      <c r="N63" s="3">
        <v>214</v>
      </c>
      <c r="O63" s="3" t="s">
        <v>162</v>
      </c>
      <c r="P63" s="3" t="s">
        <v>7</v>
      </c>
    </row>
    <row r="64" spans="1:16" x14ac:dyDescent="0.25">
      <c r="A64" s="3">
        <v>2011</v>
      </c>
      <c r="B64" s="3" t="s">
        <v>158</v>
      </c>
      <c r="C64" s="3" t="s">
        <v>159</v>
      </c>
      <c r="D64" s="3" t="s">
        <v>13</v>
      </c>
      <c r="E64" s="3" t="s">
        <v>156</v>
      </c>
      <c r="F64" s="3" t="s">
        <v>65</v>
      </c>
      <c r="G64" s="3" t="s">
        <v>12</v>
      </c>
      <c r="H64" s="3"/>
      <c r="I64" s="60">
        <v>21701</v>
      </c>
      <c r="J64" s="3" t="s">
        <v>160</v>
      </c>
      <c r="K64" s="3" t="s">
        <v>161</v>
      </c>
      <c r="L64" s="3" t="s">
        <v>161</v>
      </c>
      <c r="M64" s="3">
        <v>1</v>
      </c>
      <c r="N64" s="60">
        <v>3177</v>
      </c>
      <c r="O64" s="3" t="s">
        <v>162</v>
      </c>
      <c r="P64" s="3" t="s">
        <v>7</v>
      </c>
    </row>
    <row r="65" spans="1:16" x14ac:dyDescent="0.25">
      <c r="A65" s="3">
        <v>2011</v>
      </c>
      <c r="B65" s="3" t="s">
        <v>158</v>
      </c>
      <c r="C65" s="3" t="s">
        <v>159</v>
      </c>
      <c r="D65" s="3" t="s">
        <v>13</v>
      </c>
      <c r="E65" s="3" t="s">
        <v>156</v>
      </c>
      <c r="F65" s="3" t="s">
        <v>65</v>
      </c>
      <c r="G65" s="3" t="s">
        <v>12</v>
      </c>
      <c r="H65" s="3"/>
      <c r="I65" s="60">
        <v>210295</v>
      </c>
      <c r="J65" s="3" t="s">
        <v>160</v>
      </c>
      <c r="K65" s="3" t="s">
        <v>161</v>
      </c>
      <c r="L65" s="3" t="s">
        <v>161</v>
      </c>
      <c r="M65" s="3">
        <v>1</v>
      </c>
      <c r="N65" s="60">
        <v>3587</v>
      </c>
      <c r="O65" s="3" t="s">
        <v>162</v>
      </c>
      <c r="P65" s="3" t="s">
        <v>7</v>
      </c>
    </row>
    <row r="66" spans="1:16" x14ac:dyDescent="0.25">
      <c r="A66" s="3">
        <v>1998</v>
      </c>
      <c r="B66" s="3" t="s">
        <v>164</v>
      </c>
      <c r="C66" s="3" t="s">
        <v>165</v>
      </c>
      <c r="D66" s="3" t="s">
        <v>13</v>
      </c>
      <c r="E66" s="3" t="s">
        <v>132</v>
      </c>
      <c r="F66" s="3" t="s">
        <v>65</v>
      </c>
      <c r="G66" s="3" t="s">
        <v>12</v>
      </c>
      <c r="H66" s="3" t="s">
        <v>65</v>
      </c>
      <c r="I66" s="60">
        <v>3</v>
      </c>
      <c r="J66" s="3" t="s">
        <v>146</v>
      </c>
      <c r="K66" s="3">
        <v>0.5</v>
      </c>
      <c r="L66" s="3" t="s">
        <v>147</v>
      </c>
      <c r="M66" s="3" t="s">
        <v>65</v>
      </c>
      <c r="N66" s="3">
        <v>2.2815407929062101</v>
      </c>
      <c r="O66" s="3" t="s">
        <v>196</v>
      </c>
      <c r="P66" s="3" t="s">
        <v>21</v>
      </c>
    </row>
    <row r="67" spans="1:16" x14ac:dyDescent="0.25">
      <c r="A67" s="3">
        <v>1998</v>
      </c>
      <c r="B67" s="3" t="s">
        <v>164</v>
      </c>
      <c r="C67" s="3" t="s">
        <v>165</v>
      </c>
      <c r="D67" s="3" t="s">
        <v>13</v>
      </c>
      <c r="E67" s="3" t="s">
        <v>132</v>
      </c>
      <c r="F67" s="3" t="s">
        <v>65</v>
      </c>
      <c r="G67" s="3" t="s">
        <v>12</v>
      </c>
      <c r="H67" s="3" t="s">
        <v>65</v>
      </c>
      <c r="I67" s="60">
        <v>55</v>
      </c>
      <c r="J67" s="3" t="s">
        <v>146</v>
      </c>
      <c r="K67" s="3">
        <v>0.5</v>
      </c>
      <c r="L67" s="3" t="s">
        <v>147</v>
      </c>
      <c r="M67" s="3" t="s">
        <v>65</v>
      </c>
      <c r="N67" s="3">
        <v>0.671868028506999</v>
      </c>
      <c r="O67" s="3" t="s">
        <v>196</v>
      </c>
      <c r="P67" s="3" t="s">
        <v>21</v>
      </c>
    </row>
    <row r="68" spans="1:16" x14ac:dyDescent="0.25">
      <c r="A68" s="3">
        <v>1998</v>
      </c>
      <c r="B68" s="3" t="s">
        <v>164</v>
      </c>
      <c r="C68" s="3" t="s">
        <v>165</v>
      </c>
      <c r="D68" s="3" t="s">
        <v>13</v>
      </c>
      <c r="E68" s="3" t="s">
        <v>132</v>
      </c>
      <c r="F68" s="3" t="s">
        <v>65</v>
      </c>
      <c r="G68" s="3" t="s">
        <v>12</v>
      </c>
      <c r="H68" s="3" t="s">
        <v>65</v>
      </c>
      <c r="I68" s="60">
        <v>8</v>
      </c>
      <c r="J68" s="3" t="s">
        <v>146</v>
      </c>
      <c r="K68" s="3">
        <v>0.5</v>
      </c>
      <c r="L68" s="3" t="s">
        <v>147</v>
      </c>
      <c r="M68" s="3" t="s">
        <v>65</v>
      </c>
      <c r="N68" s="3">
        <v>1.2095457450528699</v>
      </c>
      <c r="O68" s="3" t="s">
        <v>196</v>
      </c>
      <c r="P68" s="3" t="s">
        <v>21</v>
      </c>
    </row>
    <row r="69" spans="1:16" x14ac:dyDescent="0.25">
      <c r="A69" s="3">
        <v>1998</v>
      </c>
      <c r="B69" s="3" t="s">
        <v>164</v>
      </c>
      <c r="C69" s="3" t="s">
        <v>165</v>
      </c>
      <c r="D69" s="3" t="s">
        <v>13</v>
      </c>
      <c r="E69" s="3" t="s">
        <v>132</v>
      </c>
      <c r="F69" s="3" t="s">
        <v>65</v>
      </c>
      <c r="G69" s="3" t="s">
        <v>12</v>
      </c>
      <c r="H69" s="3" t="s">
        <v>65</v>
      </c>
      <c r="I69" s="60">
        <v>6</v>
      </c>
      <c r="J69" s="3" t="s">
        <v>146</v>
      </c>
      <c r="K69" s="3">
        <v>3.5</v>
      </c>
      <c r="L69" s="3" t="s">
        <v>147</v>
      </c>
      <c r="M69" s="3" t="s">
        <v>65</v>
      </c>
      <c r="N69" s="3">
        <v>1.33434627242434</v>
      </c>
      <c r="O69" s="3" t="s">
        <v>196</v>
      </c>
      <c r="P69" s="3" t="s">
        <v>21</v>
      </c>
    </row>
    <row r="70" spans="1:16" x14ac:dyDescent="0.25">
      <c r="A70" s="3">
        <v>1998</v>
      </c>
      <c r="B70" s="3" t="s">
        <v>164</v>
      </c>
      <c r="C70" s="3" t="s">
        <v>165</v>
      </c>
      <c r="D70" s="3" t="s">
        <v>13</v>
      </c>
      <c r="E70" s="3" t="s">
        <v>132</v>
      </c>
      <c r="F70" s="3" t="s">
        <v>65</v>
      </c>
      <c r="G70" s="3" t="s">
        <v>12</v>
      </c>
      <c r="H70" s="3" t="s">
        <v>65</v>
      </c>
      <c r="I70" s="60">
        <v>13</v>
      </c>
      <c r="J70" s="3" t="s">
        <v>146</v>
      </c>
      <c r="K70" s="3">
        <v>3.5</v>
      </c>
      <c r="L70" s="3" t="s">
        <v>147</v>
      </c>
      <c r="M70" s="3" t="s">
        <v>65</v>
      </c>
      <c r="N70" s="3">
        <v>2.5344700760910102</v>
      </c>
      <c r="O70" s="3" t="s">
        <v>196</v>
      </c>
      <c r="P70" s="3" t="s">
        <v>21</v>
      </c>
    </row>
    <row r="71" spans="1:16" x14ac:dyDescent="0.25">
      <c r="A71" s="3">
        <v>1998</v>
      </c>
      <c r="B71" s="3" t="s">
        <v>164</v>
      </c>
      <c r="C71" s="3" t="s">
        <v>165</v>
      </c>
      <c r="D71" s="3" t="s">
        <v>13</v>
      </c>
      <c r="E71" s="3" t="s">
        <v>132</v>
      </c>
      <c r="F71" s="3" t="s">
        <v>65</v>
      </c>
      <c r="G71" s="3" t="s">
        <v>12</v>
      </c>
      <c r="H71" s="3" t="s">
        <v>65</v>
      </c>
      <c r="I71" s="60">
        <v>0</v>
      </c>
      <c r="J71" s="3" t="s">
        <v>146</v>
      </c>
      <c r="K71" s="3">
        <v>3.5</v>
      </c>
      <c r="L71" s="3" t="s">
        <v>147</v>
      </c>
      <c r="M71" s="3" t="s">
        <v>65</v>
      </c>
      <c r="N71" s="3">
        <v>4.9392839485330201E-2</v>
      </c>
      <c r="O71" s="3" t="s">
        <v>196</v>
      </c>
      <c r="P71" s="3" t="s">
        <v>21</v>
      </c>
    </row>
    <row r="72" spans="1:16" x14ac:dyDescent="0.25">
      <c r="A72" s="3">
        <v>1998</v>
      </c>
      <c r="B72" s="3" t="s">
        <v>164</v>
      </c>
      <c r="C72" s="3" t="s">
        <v>165</v>
      </c>
      <c r="D72" s="3" t="s">
        <v>13</v>
      </c>
      <c r="E72" s="3" t="s">
        <v>132</v>
      </c>
      <c r="F72" s="3" t="s">
        <v>65</v>
      </c>
      <c r="G72" s="3" t="s">
        <v>12</v>
      </c>
      <c r="H72" s="3" t="s">
        <v>65</v>
      </c>
      <c r="I72" s="60">
        <v>1</v>
      </c>
      <c r="J72" s="3" t="s">
        <v>146</v>
      </c>
      <c r="K72" s="3">
        <v>67.5</v>
      </c>
      <c r="L72" s="3" t="s">
        <v>147</v>
      </c>
      <c r="M72" s="3" t="s">
        <v>65</v>
      </c>
      <c r="N72" s="3">
        <v>6.0374385503715502E-2</v>
      </c>
      <c r="O72" s="3" t="s">
        <v>196</v>
      </c>
      <c r="P72" s="3" t="s">
        <v>21</v>
      </c>
    </row>
    <row r="73" spans="1:16" x14ac:dyDescent="0.25">
      <c r="A73" s="3">
        <v>1998</v>
      </c>
      <c r="B73" s="3" t="s">
        <v>164</v>
      </c>
      <c r="C73" s="3" t="s">
        <v>165</v>
      </c>
      <c r="D73" s="3" t="s">
        <v>13</v>
      </c>
      <c r="E73" s="3" t="s">
        <v>132</v>
      </c>
      <c r="F73" s="3" t="s">
        <v>65</v>
      </c>
      <c r="G73" s="3" t="s">
        <v>12</v>
      </c>
      <c r="H73" s="3" t="s">
        <v>65</v>
      </c>
      <c r="I73" s="60">
        <v>7</v>
      </c>
      <c r="J73" s="3" t="s">
        <v>146</v>
      </c>
      <c r="K73" s="3">
        <v>67.5</v>
      </c>
      <c r="L73" s="3" t="s">
        <v>147</v>
      </c>
      <c r="M73" s="3" t="s">
        <v>65</v>
      </c>
      <c r="N73" s="3">
        <v>5.9859876759077203E-2</v>
      </c>
      <c r="O73" s="3" t="s">
        <v>196</v>
      </c>
      <c r="P73" s="3" t="s">
        <v>21</v>
      </c>
    </row>
    <row r="74" spans="1:16" x14ac:dyDescent="0.25">
      <c r="A74" s="3">
        <v>1998</v>
      </c>
      <c r="B74" s="3" t="s">
        <v>164</v>
      </c>
      <c r="C74" s="3" t="s">
        <v>165</v>
      </c>
      <c r="D74" s="3" t="s">
        <v>13</v>
      </c>
      <c r="E74" s="3" t="s">
        <v>132</v>
      </c>
      <c r="F74" s="3" t="s">
        <v>65</v>
      </c>
      <c r="G74" s="3" t="s">
        <v>12</v>
      </c>
      <c r="H74" s="3" t="s">
        <v>65</v>
      </c>
      <c r="I74" s="60">
        <v>13</v>
      </c>
      <c r="J74" s="3" t="s">
        <v>146</v>
      </c>
      <c r="K74" s="3">
        <v>67.5</v>
      </c>
      <c r="L74" s="3" t="s">
        <v>147</v>
      </c>
      <c r="M74" s="3" t="s">
        <v>65</v>
      </c>
      <c r="N74" s="3">
        <v>0.51759579710669101</v>
      </c>
      <c r="O74" s="3" t="s">
        <v>196</v>
      </c>
      <c r="P74" s="3" t="s">
        <v>21</v>
      </c>
    </row>
    <row r="75" spans="1:16" x14ac:dyDescent="0.25">
      <c r="A75" s="3">
        <v>2010</v>
      </c>
      <c r="B75" s="3" t="s">
        <v>16</v>
      </c>
      <c r="C75" s="3" t="s">
        <v>61</v>
      </c>
      <c r="D75" s="3" t="s">
        <v>13</v>
      </c>
      <c r="E75" s="3" t="s">
        <v>10</v>
      </c>
      <c r="F75" s="3" t="s">
        <v>60</v>
      </c>
      <c r="G75" s="3" t="s">
        <v>12</v>
      </c>
      <c r="H75" s="3">
        <v>161.5</v>
      </c>
      <c r="I75" s="3">
        <v>804</v>
      </c>
      <c r="J75" s="3" t="s">
        <v>190</v>
      </c>
      <c r="K75" s="3">
        <v>0.91</v>
      </c>
      <c r="L75" s="3" t="s">
        <v>40</v>
      </c>
      <c r="M75" s="3"/>
      <c r="N75" s="3">
        <v>0.99533133632068638</v>
      </c>
      <c r="O75" s="3" t="s">
        <v>189</v>
      </c>
      <c r="P75" s="3" t="s">
        <v>7</v>
      </c>
    </row>
    <row r="76" spans="1:16" x14ac:dyDescent="0.25">
      <c r="A76" s="3">
        <v>2010</v>
      </c>
      <c r="B76" s="3" t="s">
        <v>16</v>
      </c>
      <c r="C76" s="3" t="s">
        <v>61</v>
      </c>
      <c r="D76" s="3" t="s">
        <v>13</v>
      </c>
      <c r="E76" s="3" t="s">
        <v>10</v>
      </c>
      <c r="F76" s="3" t="s">
        <v>60</v>
      </c>
      <c r="G76" s="3" t="s">
        <v>12</v>
      </c>
      <c r="H76" s="3">
        <v>161.5</v>
      </c>
      <c r="I76" s="3">
        <v>804</v>
      </c>
      <c r="J76" s="3" t="s">
        <v>190</v>
      </c>
      <c r="K76" s="3">
        <v>0.91</v>
      </c>
      <c r="L76" s="3" t="s">
        <v>40</v>
      </c>
      <c r="M76" s="3"/>
      <c r="N76" s="3">
        <v>0.99390683372592636</v>
      </c>
      <c r="O76" s="3" t="s">
        <v>189</v>
      </c>
      <c r="P76" s="3" t="s">
        <v>7</v>
      </c>
    </row>
    <row r="77" spans="1:16" x14ac:dyDescent="0.25">
      <c r="A77" s="3">
        <v>2010</v>
      </c>
      <c r="B77" s="3" t="s">
        <v>16</v>
      </c>
      <c r="C77" s="3" t="s">
        <v>61</v>
      </c>
      <c r="D77" s="3" t="s">
        <v>13</v>
      </c>
      <c r="E77" s="3" t="s">
        <v>10</v>
      </c>
      <c r="F77" s="3" t="s">
        <v>60</v>
      </c>
      <c r="G77" s="3" t="s">
        <v>12</v>
      </c>
      <c r="H77" s="3">
        <v>161.5</v>
      </c>
      <c r="I77" s="3">
        <v>804</v>
      </c>
      <c r="J77" s="3" t="s">
        <v>190</v>
      </c>
      <c r="K77" s="3">
        <v>0.91</v>
      </c>
      <c r="L77" s="3" t="s">
        <v>40</v>
      </c>
      <c r="M77" s="3"/>
      <c r="N77" s="3">
        <v>0.97866980204097032</v>
      </c>
      <c r="O77" s="3" t="s">
        <v>189</v>
      </c>
      <c r="P77" s="3" t="s">
        <v>7</v>
      </c>
    </row>
    <row r="78" spans="1:16" x14ac:dyDescent="0.25">
      <c r="A78" s="3">
        <v>2010</v>
      </c>
      <c r="B78" s="3" t="s">
        <v>16</v>
      </c>
      <c r="C78" s="3" t="s">
        <v>61</v>
      </c>
      <c r="D78" s="3" t="s">
        <v>13</v>
      </c>
      <c r="E78" s="3" t="s">
        <v>10</v>
      </c>
      <c r="F78" s="3" t="s">
        <v>60</v>
      </c>
      <c r="G78" s="3" t="s">
        <v>12</v>
      </c>
      <c r="H78" s="3">
        <v>161.5</v>
      </c>
      <c r="I78" s="3">
        <v>804</v>
      </c>
      <c r="J78" s="3" t="s">
        <v>190</v>
      </c>
      <c r="K78" s="3">
        <v>0.91</v>
      </c>
      <c r="L78" s="3" t="s">
        <v>40</v>
      </c>
      <c r="M78" s="3"/>
      <c r="N78" s="3">
        <v>0.97977979743682786</v>
      </c>
      <c r="O78" s="3" t="s">
        <v>189</v>
      </c>
      <c r="P78" s="3" t="s">
        <v>7</v>
      </c>
    </row>
    <row r="79" spans="1:16" x14ac:dyDescent="0.25">
      <c r="A79" s="3">
        <v>2010</v>
      </c>
      <c r="B79" s="3" t="s">
        <v>16</v>
      </c>
      <c r="C79" s="3" t="s">
        <v>61</v>
      </c>
      <c r="D79" s="3" t="s">
        <v>13</v>
      </c>
      <c r="E79" s="3" t="s">
        <v>10</v>
      </c>
      <c r="F79" s="3" t="s">
        <v>60</v>
      </c>
      <c r="G79" s="3" t="s">
        <v>12</v>
      </c>
      <c r="H79" s="3">
        <v>161.5</v>
      </c>
      <c r="I79" s="3">
        <v>804</v>
      </c>
      <c r="J79" s="3" t="s">
        <v>190</v>
      </c>
      <c r="K79" s="3">
        <v>0.91</v>
      </c>
      <c r="L79" s="3" t="s">
        <v>40</v>
      </c>
      <c r="M79" s="3"/>
      <c r="N79" s="3">
        <v>0.99114428320974579</v>
      </c>
      <c r="O79" s="3" t="s">
        <v>189</v>
      </c>
      <c r="P79" s="3" t="s">
        <v>7</v>
      </c>
    </row>
    <row r="80" spans="1:16" x14ac:dyDescent="0.25">
      <c r="A80" s="3">
        <v>2010</v>
      </c>
      <c r="B80" s="3" t="s">
        <v>16</v>
      </c>
      <c r="C80" s="3" t="s">
        <v>61</v>
      </c>
      <c r="D80" s="3" t="s">
        <v>13</v>
      </c>
      <c r="E80" s="3" t="s">
        <v>10</v>
      </c>
      <c r="F80" s="3" t="s">
        <v>60</v>
      </c>
      <c r="G80" s="3" t="s">
        <v>12</v>
      </c>
      <c r="H80" s="3">
        <v>161.5</v>
      </c>
      <c r="I80" s="3">
        <v>804</v>
      </c>
      <c r="J80" s="3" t="s">
        <v>190</v>
      </c>
      <c r="K80" s="3">
        <v>0.91</v>
      </c>
      <c r="L80" s="3" t="s">
        <v>40</v>
      </c>
      <c r="M80" s="3"/>
      <c r="N80" s="3">
        <v>0.98365480187703491</v>
      </c>
      <c r="O80" s="3" t="s">
        <v>189</v>
      </c>
      <c r="P80" s="3" t="s">
        <v>7</v>
      </c>
    </row>
    <row r="81" spans="1:16" x14ac:dyDescent="0.25">
      <c r="A81" s="3">
        <v>2010</v>
      </c>
      <c r="B81" s="3" t="s">
        <v>16</v>
      </c>
      <c r="C81" s="3" t="s">
        <v>61</v>
      </c>
      <c r="D81" s="3" t="s">
        <v>13</v>
      </c>
      <c r="E81" s="3" t="s">
        <v>10</v>
      </c>
      <c r="F81" s="3" t="s">
        <v>60</v>
      </c>
      <c r="G81" s="3" t="s">
        <v>12</v>
      </c>
      <c r="H81" s="3">
        <v>161.5</v>
      </c>
      <c r="I81" s="3">
        <v>804</v>
      </c>
      <c r="J81" s="3" t="s">
        <v>190</v>
      </c>
      <c r="K81" s="3">
        <v>0.91</v>
      </c>
      <c r="L81" s="3" t="s">
        <v>40</v>
      </c>
      <c r="M81" s="3"/>
      <c r="N81" s="3">
        <v>0.97869492253095991</v>
      </c>
      <c r="O81" s="3" t="s">
        <v>189</v>
      </c>
      <c r="P81" s="3" t="s">
        <v>7</v>
      </c>
    </row>
    <row r="82" spans="1:16" x14ac:dyDescent="0.25">
      <c r="A82" s="3">
        <v>2010</v>
      </c>
      <c r="B82" s="3" t="s">
        <v>16</v>
      </c>
      <c r="C82" s="3" t="s">
        <v>61</v>
      </c>
      <c r="D82" s="3" t="s">
        <v>13</v>
      </c>
      <c r="E82" s="3" t="s">
        <v>10</v>
      </c>
      <c r="F82" s="3" t="s">
        <v>60</v>
      </c>
      <c r="G82" s="3" t="s">
        <v>12</v>
      </c>
      <c r="H82" s="3">
        <v>161.5</v>
      </c>
      <c r="I82" s="3">
        <v>804</v>
      </c>
      <c r="J82" s="3" t="s">
        <v>190</v>
      </c>
      <c r="K82" s="3">
        <v>0.91</v>
      </c>
      <c r="L82" s="3" t="s">
        <v>40</v>
      </c>
      <c r="M82" s="3"/>
      <c r="N82" s="3">
        <v>0.98353975161813911</v>
      </c>
      <c r="O82" s="3" t="s">
        <v>189</v>
      </c>
      <c r="P82" s="3" t="s">
        <v>7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103"/>
  <sheetViews>
    <sheetView workbookViewId="0">
      <selection activeCell="A18" sqref="A18"/>
    </sheetView>
  </sheetViews>
  <sheetFormatPr defaultColWidth="8.85546875" defaultRowHeight="15" x14ac:dyDescent="0.25"/>
  <cols>
    <col min="1" max="3" width="8.85546875" style="1"/>
    <col min="4" max="4" width="13.85546875" style="1" bestFit="1" customWidth="1"/>
    <col min="5" max="5" width="8.85546875" style="1"/>
    <col min="6" max="6" width="9.42578125" style="1" bestFit="1" customWidth="1"/>
    <col min="7" max="7" width="8.85546875" style="1"/>
    <col min="8" max="8" width="11.7109375" style="1" bestFit="1" customWidth="1"/>
    <col min="9" max="9" width="8.85546875" style="19"/>
    <col min="10" max="10" width="9.28515625" style="1" bestFit="1" customWidth="1"/>
    <col min="11" max="11" width="12.28515625" style="1" bestFit="1" customWidth="1"/>
    <col min="12" max="17" width="8.85546875" style="1"/>
    <col min="18" max="18" width="10.85546875" style="1" bestFit="1" customWidth="1"/>
    <col min="19" max="19" width="12" style="1" bestFit="1" customWidth="1"/>
    <col min="20" max="20" width="8.85546875" style="1"/>
    <col min="21" max="21" width="14.28515625" style="1" bestFit="1" customWidth="1"/>
    <col min="22" max="16384" width="8.85546875" style="1"/>
  </cols>
  <sheetData>
    <row r="1" spans="1:24" x14ac:dyDescent="0.25">
      <c r="A1" s="44"/>
      <c r="B1" s="45"/>
      <c r="C1" s="45"/>
      <c r="D1" s="45"/>
      <c r="E1" s="45"/>
      <c r="F1" s="45"/>
      <c r="G1" s="45"/>
      <c r="H1" s="45"/>
      <c r="I1" s="46"/>
      <c r="J1" s="45"/>
      <c r="K1" s="45"/>
      <c r="L1" s="43" t="s">
        <v>167</v>
      </c>
      <c r="M1" s="43">
        <v>4.97</v>
      </c>
      <c r="N1" s="50"/>
      <c r="O1" s="50"/>
      <c r="P1" s="50"/>
      <c r="Q1" s="50"/>
      <c r="R1" s="50"/>
      <c r="S1" s="50"/>
      <c r="T1" s="45"/>
      <c r="U1" s="45"/>
      <c r="V1" s="51"/>
    </row>
    <row r="2" spans="1:24" x14ac:dyDescent="0.25">
      <c r="A2" s="47"/>
      <c r="B2" s="48"/>
      <c r="C2" s="48"/>
      <c r="D2" s="48"/>
      <c r="E2" s="48"/>
      <c r="F2" s="48"/>
      <c r="G2" s="48"/>
      <c r="H2" s="48"/>
      <c r="I2" s="49"/>
      <c r="J2" s="48"/>
      <c r="K2" s="48"/>
      <c r="L2" s="43" t="s">
        <v>168</v>
      </c>
      <c r="M2" s="43">
        <v>20.93</v>
      </c>
      <c r="N2" s="50"/>
      <c r="O2" s="50"/>
      <c r="P2" s="50"/>
      <c r="Q2" s="50"/>
      <c r="R2" s="50"/>
      <c r="S2" s="50"/>
      <c r="T2" s="48"/>
      <c r="U2" s="48"/>
      <c r="V2" s="52"/>
    </row>
    <row r="3" spans="1:24" x14ac:dyDescent="0.25">
      <c r="A3" s="47"/>
      <c r="B3" s="48"/>
      <c r="C3" s="48"/>
      <c r="D3" s="48"/>
      <c r="E3" s="48"/>
      <c r="F3" s="48"/>
      <c r="G3" s="48"/>
      <c r="H3" s="48"/>
      <c r="I3" s="49"/>
      <c r="J3" s="48"/>
      <c r="K3" s="48"/>
      <c r="L3" s="43" t="s">
        <v>169</v>
      </c>
      <c r="M3" s="43">
        <v>20.93</v>
      </c>
      <c r="N3" s="50"/>
      <c r="O3" s="50"/>
      <c r="P3" s="50"/>
      <c r="Q3" s="50"/>
      <c r="R3" s="50"/>
      <c r="S3" s="50"/>
      <c r="T3" s="48"/>
      <c r="U3" s="48"/>
      <c r="V3" s="52"/>
    </row>
    <row r="4" spans="1:24" x14ac:dyDescent="0.25">
      <c r="A4" s="47"/>
      <c r="B4" s="48"/>
      <c r="C4" s="48"/>
      <c r="D4" s="48"/>
      <c r="E4" s="48"/>
      <c r="F4" s="48"/>
      <c r="G4" s="48"/>
      <c r="H4" s="48"/>
      <c r="I4" s="49"/>
      <c r="J4" s="48"/>
      <c r="K4" s="48"/>
      <c r="L4" s="43" t="s">
        <v>170</v>
      </c>
      <c r="M4" s="43">
        <v>24.05</v>
      </c>
      <c r="N4" s="50"/>
      <c r="O4" s="50"/>
      <c r="P4" s="50"/>
      <c r="Q4" s="50"/>
      <c r="R4" s="50"/>
      <c r="S4" s="50"/>
      <c r="T4" s="48"/>
      <c r="U4" s="48"/>
      <c r="V4" s="52"/>
    </row>
    <row r="5" spans="1:24" x14ac:dyDescent="0.25">
      <c r="A5" s="47"/>
      <c r="B5" s="48"/>
      <c r="C5" s="48"/>
      <c r="D5" s="48"/>
      <c r="E5" s="48"/>
      <c r="F5" s="48"/>
      <c r="G5" s="48"/>
      <c r="H5" s="48"/>
      <c r="I5" s="49"/>
      <c r="J5" s="48"/>
      <c r="K5" s="48"/>
      <c r="L5" s="43" t="s">
        <v>171</v>
      </c>
      <c r="M5" s="43">
        <v>0.09</v>
      </c>
      <c r="N5" s="50"/>
      <c r="O5" s="50"/>
      <c r="P5" s="50"/>
      <c r="Q5" s="50"/>
      <c r="R5" s="50"/>
      <c r="S5" s="50"/>
      <c r="T5" s="48"/>
      <c r="U5" s="48"/>
      <c r="V5" s="52"/>
    </row>
    <row r="6" spans="1:24" x14ac:dyDescent="0.25">
      <c r="A6" s="47"/>
      <c r="B6" s="48"/>
      <c r="C6" s="48"/>
      <c r="D6" s="48"/>
      <c r="E6" s="48"/>
      <c r="F6" s="48"/>
      <c r="G6" s="48"/>
      <c r="H6" s="48"/>
      <c r="I6" s="49"/>
      <c r="J6" s="48"/>
      <c r="K6" s="48"/>
      <c r="L6" s="43" t="s">
        <v>172</v>
      </c>
      <c r="M6" s="43">
        <v>0.53</v>
      </c>
      <c r="N6" s="50"/>
      <c r="O6" s="50"/>
      <c r="P6" s="50"/>
      <c r="Q6" s="50"/>
      <c r="R6" s="50"/>
      <c r="S6" s="50"/>
      <c r="T6" s="48"/>
      <c r="U6" s="48"/>
      <c r="V6" s="52"/>
    </row>
    <row r="7" spans="1:24" x14ac:dyDescent="0.25">
      <c r="A7" s="10" t="s">
        <v>263</v>
      </c>
      <c r="B7" s="10" t="s">
        <v>256</v>
      </c>
      <c r="C7" s="10" t="s">
        <v>257</v>
      </c>
      <c r="D7" s="10" t="s">
        <v>258</v>
      </c>
      <c r="E7" s="10" t="s">
        <v>259</v>
      </c>
      <c r="F7" s="10" t="s">
        <v>260</v>
      </c>
      <c r="G7" s="10" t="s">
        <v>7</v>
      </c>
      <c r="H7" s="10" t="s">
        <v>283</v>
      </c>
      <c r="I7" s="42" t="s">
        <v>45</v>
      </c>
      <c r="J7" s="11" t="s">
        <v>46</v>
      </c>
      <c r="K7" s="10" t="s">
        <v>284</v>
      </c>
      <c r="L7" s="43" t="s">
        <v>174</v>
      </c>
      <c r="M7" s="43" t="s">
        <v>173</v>
      </c>
      <c r="N7" s="43" t="s">
        <v>175</v>
      </c>
      <c r="O7" s="43" t="s">
        <v>176</v>
      </c>
      <c r="P7" s="43" t="s">
        <v>177</v>
      </c>
      <c r="Q7" s="43" t="s">
        <v>178</v>
      </c>
      <c r="R7" s="43" t="s">
        <v>179</v>
      </c>
      <c r="S7" s="43" t="s">
        <v>180</v>
      </c>
      <c r="T7" s="10" t="s">
        <v>285</v>
      </c>
      <c r="U7" s="10" t="s">
        <v>267</v>
      </c>
      <c r="V7" s="3" t="s">
        <v>262</v>
      </c>
      <c r="W7" s="1" t="s">
        <v>320</v>
      </c>
      <c r="X7" s="1" t="s">
        <v>316</v>
      </c>
    </row>
    <row r="8" spans="1:24" x14ac:dyDescent="0.25">
      <c r="A8" s="3">
        <v>2015</v>
      </c>
      <c r="B8" s="3" t="s">
        <v>80</v>
      </c>
      <c r="C8" s="3" t="s">
        <v>13</v>
      </c>
      <c r="D8" s="3" t="s">
        <v>81</v>
      </c>
      <c r="E8" s="3"/>
      <c r="F8" s="3" t="s">
        <v>49</v>
      </c>
      <c r="G8" s="3">
        <v>27</v>
      </c>
      <c r="H8" s="3">
        <v>0.33600000000000002</v>
      </c>
      <c r="I8" s="3">
        <f>H8*T8</f>
        <v>1.0752000000000002</v>
      </c>
      <c r="J8" s="3" t="s">
        <v>79</v>
      </c>
      <c r="K8" s="3">
        <v>24.8</v>
      </c>
      <c r="L8" s="43">
        <f t="shared" ref="L8:L48" si="0">1/($M$2-$M$1)*LN(0.98*(1-$M$5)/$M$5/0.02)</f>
        <v>0.38881298416611887</v>
      </c>
      <c r="M8" s="43">
        <f t="shared" ref="M8:M48" si="1">1/($M$4-$M$3)*LN(0.98*(1-$M$6)/$M$6/0.02)</f>
        <v>1.2088705084194111</v>
      </c>
      <c r="N8" s="43">
        <f t="shared" ref="N8:N47" si="2">EXP(L8*($K8-$M$1))</f>
        <v>2230.9024663405853</v>
      </c>
      <c r="O8" s="43">
        <f t="shared" ref="O8:O48" si="3">EXP(M8*($M$4-$K8))</f>
        <v>0.40387377768341753</v>
      </c>
      <c r="P8" s="43">
        <f t="shared" ref="P8:P47" si="4">$M$5*N8/(1+$M$5*(N8-1))</f>
        <v>0.99548815267660773</v>
      </c>
      <c r="Q8" s="43">
        <f t="shared" ref="Q8:Q48" si="5">$M$6*O8/(1+$M$6*(O8-1))</f>
        <v>0.31291883845345547</v>
      </c>
      <c r="R8" s="43">
        <f t="shared" ref="R8:R35" si="6">Q8*P8</f>
        <v>0.31150699642974022</v>
      </c>
      <c r="S8" s="43">
        <f t="shared" ref="S8:S47" si="7">I8/R8</f>
        <v>3.4516078685972928</v>
      </c>
      <c r="T8" s="3">
        <v>3.2</v>
      </c>
      <c r="U8" s="3" t="s">
        <v>84</v>
      </c>
      <c r="V8" s="3" t="s">
        <v>7</v>
      </c>
      <c r="W8" s="1">
        <f t="shared" ref="W8:W47" si="8">LN(S8)</f>
        <v>1.2388401713450052</v>
      </c>
      <c r="X8" s="1">
        <f t="shared" ref="X8:X47" si="9">LN(T8)</f>
        <v>1.1631508098056809</v>
      </c>
    </row>
    <row r="9" spans="1:24" x14ac:dyDescent="0.25">
      <c r="A9" s="3">
        <v>2015</v>
      </c>
      <c r="B9" s="3" t="s">
        <v>80</v>
      </c>
      <c r="C9" s="3" t="s">
        <v>13</v>
      </c>
      <c r="D9" s="3" t="s">
        <v>81</v>
      </c>
      <c r="E9" s="3"/>
      <c r="F9" s="3" t="s">
        <v>49</v>
      </c>
      <c r="G9" s="3">
        <v>27</v>
      </c>
      <c r="H9" s="3">
        <v>0.72699999999999998</v>
      </c>
      <c r="I9" s="3">
        <f t="shared" ref="I9:I48" si="10">H9*T9</f>
        <v>2.3264</v>
      </c>
      <c r="J9" s="3" t="s">
        <v>79</v>
      </c>
      <c r="K9" s="3">
        <v>23.9</v>
      </c>
      <c r="L9" s="43">
        <f t="shared" si="0"/>
        <v>0.38881298416611887</v>
      </c>
      <c r="M9" s="43">
        <f t="shared" si="1"/>
        <v>1.2088705084194111</v>
      </c>
      <c r="N9" s="43">
        <f t="shared" si="2"/>
        <v>1572.1977971999434</v>
      </c>
      <c r="O9" s="43">
        <f t="shared" si="3"/>
        <v>1.1988114123936104</v>
      </c>
      <c r="P9" s="43">
        <f t="shared" si="4"/>
        <v>0.99360990065972399</v>
      </c>
      <c r="Q9" s="43">
        <f t="shared" si="5"/>
        <v>0.57480302582051945</v>
      </c>
      <c r="R9" s="43">
        <f t="shared" si="6"/>
        <v>0.57112997738443505</v>
      </c>
      <c r="S9" s="43">
        <f t="shared" si="7"/>
        <v>4.0733284753394585</v>
      </c>
      <c r="T9" s="3">
        <v>3.2</v>
      </c>
      <c r="U9" s="3" t="s">
        <v>84</v>
      </c>
      <c r="V9" s="3" t="s">
        <v>7</v>
      </c>
      <c r="W9" s="1">
        <f t="shared" si="8"/>
        <v>1.4044604724411076</v>
      </c>
      <c r="X9" s="1">
        <f t="shared" si="9"/>
        <v>1.1631508098056809</v>
      </c>
    </row>
    <row r="10" spans="1:24" x14ac:dyDescent="0.25">
      <c r="A10" s="3">
        <v>2015</v>
      </c>
      <c r="B10" s="3" t="s">
        <v>80</v>
      </c>
      <c r="C10" s="3" t="s">
        <v>13</v>
      </c>
      <c r="D10" s="3" t="s">
        <v>81</v>
      </c>
      <c r="E10" s="3"/>
      <c r="F10" s="3" t="s">
        <v>49</v>
      </c>
      <c r="G10" s="3">
        <v>27</v>
      </c>
      <c r="H10" s="3">
        <v>0.67400000000000004</v>
      </c>
      <c r="I10" s="3">
        <f t="shared" si="10"/>
        <v>2.2916000000000003</v>
      </c>
      <c r="J10" s="3" t="s">
        <v>79</v>
      </c>
      <c r="K10" s="3">
        <v>24</v>
      </c>
      <c r="L10" s="43">
        <f t="shared" si="0"/>
        <v>0.38881298416611887</v>
      </c>
      <c r="M10" s="43">
        <f t="shared" si="1"/>
        <v>1.2088705084194111</v>
      </c>
      <c r="N10" s="43">
        <f t="shared" si="2"/>
        <v>1634.5308310747739</v>
      </c>
      <c r="O10" s="43">
        <f t="shared" si="3"/>
        <v>1.0623076025015927</v>
      </c>
      <c r="P10" s="43">
        <f t="shared" si="4"/>
        <v>0.99385208971524075</v>
      </c>
      <c r="Q10" s="43">
        <f t="shared" si="5"/>
        <v>0.54502466386763482</v>
      </c>
      <c r="R10" s="43">
        <f t="shared" si="6"/>
        <v>0.54167390113119551</v>
      </c>
      <c r="S10" s="43">
        <f t="shared" si="7"/>
        <v>4.2305896503678255</v>
      </c>
      <c r="T10" s="3">
        <v>3.4</v>
      </c>
      <c r="U10" s="3" t="s">
        <v>84</v>
      </c>
      <c r="V10" s="3" t="s">
        <v>7</v>
      </c>
      <c r="W10" s="1">
        <f t="shared" si="8"/>
        <v>1.4423413805933698</v>
      </c>
      <c r="X10" s="1">
        <f t="shared" si="9"/>
        <v>1.2237754316221157</v>
      </c>
    </row>
    <row r="11" spans="1:24" x14ac:dyDescent="0.25">
      <c r="A11" s="3">
        <v>2015</v>
      </c>
      <c r="B11" s="3" t="s">
        <v>80</v>
      </c>
      <c r="C11" s="3" t="s">
        <v>13</v>
      </c>
      <c r="D11" s="3" t="s">
        <v>81</v>
      </c>
      <c r="E11" s="3"/>
      <c r="F11" s="3" t="s">
        <v>49</v>
      </c>
      <c r="G11" s="3">
        <v>27</v>
      </c>
      <c r="H11" s="3">
        <v>0.9</v>
      </c>
      <c r="I11" s="3">
        <f t="shared" si="10"/>
        <v>2.8800000000000003</v>
      </c>
      <c r="J11" s="3" t="s">
        <v>79</v>
      </c>
      <c r="K11" s="3">
        <v>23</v>
      </c>
      <c r="L11" s="43">
        <f t="shared" si="0"/>
        <v>0.38881298416611887</v>
      </c>
      <c r="M11" s="43">
        <f t="shared" si="1"/>
        <v>1.2088705084194111</v>
      </c>
      <c r="N11" s="43">
        <f t="shared" si="2"/>
        <v>1107.984750931282</v>
      </c>
      <c r="O11" s="43">
        <f t="shared" si="3"/>
        <v>3.5584107755856524</v>
      </c>
      <c r="P11" s="43">
        <f t="shared" si="4"/>
        <v>0.99095684774949311</v>
      </c>
      <c r="Q11" s="43">
        <f t="shared" si="5"/>
        <v>0.80050575704584404</v>
      </c>
      <c r="R11" s="43">
        <f t="shared" si="6"/>
        <v>0.79326666160747117</v>
      </c>
      <c r="S11" s="43">
        <f t="shared" si="7"/>
        <v>3.6305572128343124</v>
      </c>
      <c r="T11" s="3">
        <v>3.2</v>
      </c>
      <c r="U11" s="3" t="s">
        <v>84</v>
      </c>
      <c r="V11" s="3" t="s">
        <v>7</v>
      </c>
      <c r="W11" s="1">
        <f t="shared" si="8"/>
        <v>1.2893861386547214</v>
      </c>
      <c r="X11" s="1">
        <f t="shared" si="9"/>
        <v>1.1631508098056809</v>
      </c>
    </row>
    <row r="12" spans="1:24" x14ac:dyDescent="0.25">
      <c r="A12" s="3">
        <v>2015</v>
      </c>
      <c r="B12" s="3" t="s">
        <v>80</v>
      </c>
      <c r="C12" s="3" t="s">
        <v>13</v>
      </c>
      <c r="D12" s="3" t="s">
        <v>81</v>
      </c>
      <c r="E12" s="3"/>
      <c r="F12" s="3" t="s">
        <v>49</v>
      </c>
      <c r="G12" s="3">
        <v>27</v>
      </c>
      <c r="H12" s="3">
        <v>1.012</v>
      </c>
      <c r="I12" s="3">
        <f t="shared" si="10"/>
        <v>3.3395999999999999</v>
      </c>
      <c r="J12" s="3" t="s">
        <v>79</v>
      </c>
      <c r="K12" s="3">
        <v>22</v>
      </c>
      <c r="L12" s="43">
        <f t="shared" si="0"/>
        <v>0.38881298416611887</v>
      </c>
      <c r="M12" s="43">
        <f t="shared" si="1"/>
        <v>1.2088705084194111</v>
      </c>
      <c r="N12" s="43">
        <f t="shared" si="2"/>
        <v>751.05968327867856</v>
      </c>
      <c r="O12" s="43">
        <f t="shared" si="3"/>
        <v>11.919605223558683</v>
      </c>
      <c r="P12" s="43">
        <f t="shared" si="4"/>
        <v>0.98671637011609614</v>
      </c>
      <c r="Q12" s="43">
        <f t="shared" si="5"/>
        <v>0.93075395007722073</v>
      </c>
      <c r="R12" s="43">
        <f t="shared" si="6"/>
        <v>0.91839015909141342</v>
      </c>
      <c r="S12" s="43">
        <f t="shared" si="7"/>
        <v>3.6363630064415657</v>
      </c>
      <c r="T12" s="3">
        <v>3.3</v>
      </c>
      <c r="U12" s="3" t="s">
        <v>84</v>
      </c>
      <c r="V12" s="3" t="s">
        <v>7</v>
      </c>
      <c r="W12" s="1">
        <f t="shared" si="8"/>
        <v>1.2909840080869814</v>
      </c>
      <c r="X12" s="1">
        <f t="shared" si="9"/>
        <v>1.1939224684724346</v>
      </c>
    </row>
    <row r="13" spans="1:24" x14ac:dyDescent="0.25">
      <c r="A13" s="3">
        <v>2015</v>
      </c>
      <c r="B13" s="3" t="s">
        <v>80</v>
      </c>
      <c r="C13" s="3" t="s">
        <v>13</v>
      </c>
      <c r="D13" s="3" t="s">
        <v>81</v>
      </c>
      <c r="E13" s="3"/>
      <c r="F13" s="3" t="s">
        <v>49</v>
      </c>
      <c r="G13" s="3">
        <v>27</v>
      </c>
      <c r="H13" s="3">
        <v>1.006</v>
      </c>
      <c r="I13" s="3">
        <f t="shared" si="10"/>
        <v>3.3197999999999999</v>
      </c>
      <c r="J13" s="3" t="s">
        <v>79</v>
      </c>
      <c r="K13" s="3">
        <v>21.8</v>
      </c>
      <c r="L13" s="43">
        <f t="shared" si="0"/>
        <v>0.38881298416611887</v>
      </c>
      <c r="M13" s="43">
        <f t="shared" si="1"/>
        <v>1.2088705084194111</v>
      </c>
      <c r="N13" s="43">
        <f t="shared" si="2"/>
        <v>694.86843363053799</v>
      </c>
      <c r="O13" s="43">
        <f t="shared" si="3"/>
        <v>15.179694459673552</v>
      </c>
      <c r="P13" s="43">
        <f t="shared" si="4"/>
        <v>0.98565758228514777</v>
      </c>
      <c r="Q13" s="43">
        <f t="shared" si="5"/>
        <v>0.9448048314694083</v>
      </c>
      <c r="R13" s="43">
        <f t="shared" si="6"/>
        <v>0.93125404591746352</v>
      </c>
      <c r="S13" s="43">
        <f t="shared" si="7"/>
        <v>3.5648704180708943</v>
      </c>
      <c r="T13" s="3">
        <v>3.3</v>
      </c>
      <c r="U13" s="3" t="s">
        <v>84</v>
      </c>
      <c r="V13" s="3" t="s">
        <v>7</v>
      </c>
      <c r="W13" s="1">
        <f t="shared" si="8"/>
        <v>1.2711277048384308</v>
      </c>
      <c r="X13" s="1">
        <f t="shared" si="9"/>
        <v>1.1939224684724346</v>
      </c>
    </row>
    <row r="14" spans="1:24" x14ac:dyDescent="0.25">
      <c r="A14" s="3">
        <v>2015</v>
      </c>
      <c r="B14" s="3" t="s">
        <v>80</v>
      </c>
      <c r="C14" s="3" t="s">
        <v>13</v>
      </c>
      <c r="D14" s="3" t="s">
        <v>81</v>
      </c>
      <c r="E14" s="3"/>
      <c r="F14" s="3" t="s">
        <v>49</v>
      </c>
      <c r="G14" s="3">
        <v>27</v>
      </c>
      <c r="H14" s="3">
        <v>1.1539999999999999</v>
      </c>
      <c r="I14" s="3">
        <f t="shared" si="10"/>
        <v>3.9235999999999995</v>
      </c>
      <c r="J14" s="3" t="s">
        <v>79</v>
      </c>
      <c r="K14" s="3">
        <v>20.9</v>
      </c>
      <c r="L14" s="43">
        <f t="shared" si="0"/>
        <v>0.38881298416611887</v>
      </c>
      <c r="M14" s="43">
        <f t="shared" si="1"/>
        <v>1.2088705084194111</v>
      </c>
      <c r="N14" s="43">
        <f t="shared" si="2"/>
        <v>489.69896137580474</v>
      </c>
      <c r="O14" s="43">
        <f t="shared" si="3"/>
        <v>45.057619386146854</v>
      </c>
      <c r="P14" s="43">
        <f t="shared" si="4"/>
        <v>0.97977009334605647</v>
      </c>
      <c r="Q14" s="43">
        <f t="shared" si="5"/>
        <v>0.98069857862283316</v>
      </c>
      <c r="R14" s="43">
        <f t="shared" si="6"/>
        <v>0.96085913792163813</v>
      </c>
      <c r="S14" s="43">
        <f t="shared" si="7"/>
        <v>4.0834289284970975</v>
      </c>
      <c r="T14" s="3">
        <v>3.4</v>
      </c>
      <c r="U14" s="3" t="s">
        <v>84</v>
      </c>
      <c r="V14" s="3" t="s">
        <v>7</v>
      </c>
      <c r="W14" s="1">
        <f t="shared" si="8"/>
        <v>1.4069370591091053</v>
      </c>
      <c r="X14" s="1">
        <f t="shared" si="9"/>
        <v>1.2237754316221157</v>
      </c>
    </row>
    <row r="15" spans="1:24" x14ac:dyDescent="0.25">
      <c r="A15" s="3">
        <v>2015</v>
      </c>
      <c r="B15" s="3" t="s">
        <v>80</v>
      </c>
      <c r="C15" s="3" t="s">
        <v>13</v>
      </c>
      <c r="D15" s="3" t="s">
        <v>81</v>
      </c>
      <c r="E15" s="3"/>
      <c r="F15" s="3" t="s">
        <v>49</v>
      </c>
      <c r="G15" s="3">
        <v>27</v>
      </c>
      <c r="H15" s="3">
        <v>1.1140000000000001</v>
      </c>
      <c r="I15" s="3">
        <f t="shared" si="10"/>
        <v>3.5648000000000004</v>
      </c>
      <c r="J15" s="3" t="s">
        <v>79</v>
      </c>
      <c r="K15" s="3">
        <v>19.899999999999999</v>
      </c>
      <c r="L15" s="43">
        <f t="shared" si="0"/>
        <v>0.38881298416611887</v>
      </c>
      <c r="M15" s="43">
        <f t="shared" si="1"/>
        <v>1.2088705084194111</v>
      </c>
      <c r="N15" s="43">
        <f t="shared" si="2"/>
        <v>331.94784181250935</v>
      </c>
      <c r="O15" s="43">
        <f t="shared" si="3"/>
        <v>150.92946522112601</v>
      </c>
      <c r="P15" s="43">
        <f t="shared" si="4"/>
        <v>0.97044044301518728</v>
      </c>
      <c r="Q15" s="43">
        <f t="shared" si="5"/>
        <v>0.99415877807543718</v>
      </c>
      <c r="R15" s="43">
        <f t="shared" si="6"/>
        <v>0.96477188502296451</v>
      </c>
      <c r="S15" s="43">
        <f>I15/R15</f>
        <v>3.6949667121727403</v>
      </c>
      <c r="T15" s="3">
        <v>3.2</v>
      </c>
      <c r="U15" s="3" t="s">
        <v>84</v>
      </c>
      <c r="V15" s="3" t="s">
        <v>7</v>
      </c>
      <c r="W15" s="1">
        <f t="shared" si="8"/>
        <v>1.3069715454753468</v>
      </c>
      <c r="X15" s="1">
        <f t="shared" si="9"/>
        <v>1.1631508098056809</v>
      </c>
    </row>
    <row r="16" spans="1:24" x14ac:dyDescent="0.25">
      <c r="A16" s="3">
        <v>2015</v>
      </c>
      <c r="B16" s="3" t="s">
        <v>80</v>
      </c>
      <c r="C16" s="3" t="s">
        <v>13</v>
      </c>
      <c r="D16" s="3" t="s">
        <v>81</v>
      </c>
      <c r="E16" s="3"/>
      <c r="F16" s="3" t="s">
        <v>49</v>
      </c>
      <c r="G16" s="3">
        <v>27</v>
      </c>
      <c r="H16" s="3">
        <v>1.141</v>
      </c>
      <c r="I16" s="3">
        <f t="shared" si="10"/>
        <v>3.5371000000000001</v>
      </c>
      <c r="J16" s="3" t="s">
        <v>79</v>
      </c>
      <c r="K16" s="3">
        <v>19.899999999999999</v>
      </c>
      <c r="L16" s="43">
        <f t="shared" si="0"/>
        <v>0.38881298416611887</v>
      </c>
      <c r="M16" s="43">
        <f t="shared" si="1"/>
        <v>1.2088705084194111</v>
      </c>
      <c r="N16" s="43">
        <f t="shared" si="2"/>
        <v>331.94784181250935</v>
      </c>
      <c r="O16" s="43">
        <f t="shared" si="3"/>
        <v>150.92946522112601</v>
      </c>
      <c r="P16" s="43">
        <f t="shared" si="4"/>
        <v>0.97044044301518728</v>
      </c>
      <c r="Q16" s="43">
        <f t="shared" si="5"/>
        <v>0.99415877807543718</v>
      </c>
      <c r="R16" s="43">
        <f t="shared" si="6"/>
        <v>0.96477188502296451</v>
      </c>
      <c r="S16" s="43">
        <f t="shared" si="7"/>
        <v>3.666255261901425</v>
      </c>
      <c r="T16" s="3">
        <v>3.1</v>
      </c>
      <c r="U16" s="3" t="s">
        <v>84</v>
      </c>
      <c r="V16" s="3" t="s">
        <v>7</v>
      </c>
      <c r="W16" s="1">
        <f t="shared" si="8"/>
        <v>1.2991707765356129</v>
      </c>
      <c r="X16" s="1">
        <f t="shared" si="9"/>
        <v>1.1314021114911006</v>
      </c>
    </row>
    <row r="17" spans="1:24" x14ac:dyDescent="0.25">
      <c r="A17" s="3">
        <v>2015</v>
      </c>
      <c r="B17" s="3" t="s">
        <v>80</v>
      </c>
      <c r="C17" s="3" t="s">
        <v>13</v>
      </c>
      <c r="D17" s="3" t="s">
        <v>81</v>
      </c>
      <c r="E17" s="3"/>
      <c r="F17" s="3" t="s">
        <v>49</v>
      </c>
      <c r="G17" s="3">
        <v>27</v>
      </c>
      <c r="H17" s="3">
        <v>1.0149999999999999</v>
      </c>
      <c r="I17" s="3">
        <f t="shared" si="10"/>
        <v>3.3494999999999995</v>
      </c>
      <c r="J17" s="3" t="s">
        <v>79</v>
      </c>
      <c r="K17" s="3">
        <v>19</v>
      </c>
      <c r="L17" s="43">
        <f t="shared" si="0"/>
        <v>0.38881298416611887</v>
      </c>
      <c r="M17" s="43">
        <f t="shared" si="1"/>
        <v>1.2088705084194111</v>
      </c>
      <c r="N17" s="43">
        <f t="shared" si="2"/>
        <v>233.93567112728641</v>
      </c>
      <c r="O17" s="43">
        <f t="shared" si="3"/>
        <v>448.00127012796327</v>
      </c>
      <c r="P17" s="43">
        <f t="shared" si="4"/>
        <v>0.95856896362913702</v>
      </c>
      <c r="Q17" s="43">
        <f t="shared" si="5"/>
        <v>0.99802446862201732</v>
      </c>
      <c r="R17" s="43">
        <f t="shared" si="6"/>
        <v>0.95667528056352735</v>
      </c>
      <c r="S17" s="43">
        <f t="shared" si="7"/>
        <v>3.5011879872415896</v>
      </c>
      <c r="T17" s="3">
        <v>3.3</v>
      </c>
      <c r="U17" s="3" t="s">
        <v>84</v>
      </c>
      <c r="V17" s="3" t="s">
        <v>7</v>
      </c>
      <c r="W17" s="1">
        <f t="shared" si="8"/>
        <v>1.2531023358299278</v>
      </c>
      <c r="X17" s="1">
        <f t="shared" si="9"/>
        <v>1.1939224684724346</v>
      </c>
    </row>
    <row r="18" spans="1:24" x14ac:dyDescent="0.25">
      <c r="A18" s="3">
        <v>2015</v>
      </c>
      <c r="B18" s="3" t="s">
        <v>80</v>
      </c>
      <c r="C18" s="3" t="s">
        <v>13</v>
      </c>
      <c r="D18" s="3" t="s">
        <v>81</v>
      </c>
      <c r="E18" s="3"/>
      <c r="F18" s="3" t="s">
        <v>49</v>
      </c>
      <c r="G18" s="3">
        <v>27</v>
      </c>
      <c r="H18" s="3">
        <v>1.1299999999999999</v>
      </c>
      <c r="I18" s="3">
        <f t="shared" si="10"/>
        <v>3.7289999999999996</v>
      </c>
      <c r="J18" s="3" t="s">
        <v>79</v>
      </c>
      <c r="K18" s="3">
        <v>18.100000000000001</v>
      </c>
      <c r="L18" s="43">
        <f t="shared" si="0"/>
        <v>0.38881298416611887</v>
      </c>
      <c r="M18" s="43">
        <f t="shared" si="1"/>
        <v>1.2088705084194111</v>
      </c>
      <c r="N18" s="43">
        <f t="shared" si="2"/>
        <v>164.86294330747336</v>
      </c>
      <c r="O18" s="43">
        <f t="shared" si="3"/>
        <v>1329.7942700732171</v>
      </c>
      <c r="P18" s="43">
        <f t="shared" si="4"/>
        <v>0.94221365479179764</v>
      </c>
      <c r="Q18" s="43">
        <f t="shared" si="5"/>
        <v>0.99933358001567496</v>
      </c>
      <c r="R18" s="43">
        <f t="shared" si="6"/>
        <v>0.94158574478274049</v>
      </c>
      <c r="S18" s="43">
        <f t="shared" si="7"/>
        <v>3.9603403308324525</v>
      </c>
      <c r="T18" s="3">
        <v>3.3</v>
      </c>
      <c r="U18" s="3" t="s">
        <v>84</v>
      </c>
      <c r="V18" s="3" t="s">
        <v>7</v>
      </c>
      <c r="W18" s="1">
        <f t="shared" si="8"/>
        <v>1.3763299637029831</v>
      </c>
      <c r="X18" s="1">
        <f t="shared" si="9"/>
        <v>1.1939224684724346</v>
      </c>
    </row>
    <row r="19" spans="1:24" x14ac:dyDescent="0.25">
      <c r="A19" s="3">
        <v>2015</v>
      </c>
      <c r="B19" s="3" t="s">
        <v>80</v>
      </c>
      <c r="C19" s="3" t="s">
        <v>13</v>
      </c>
      <c r="D19" s="3" t="s">
        <v>81</v>
      </c>
      <c r="E19" s="3"/>
      <c r="F19" s="3" t="s">
        <v>49</v>
      </c>
      <c r="G19" s="3">
        <v>27</v>
      </c>
      <c r="H19" s="3">
        <v>0.90200000000000002</v>
      </c>
      <c r="I19" s="3">
        <f t="shared" si="10"/>
        <v>2.9765999999999999</v>
      </c>
      <c r="J19" s="3" t="s">
        <v>79</v>
      </c>
      <c r="K19" s="3">
        <v>16</v>
      </c>
      <c r="L19" s="43">
        <f t="shared" si="0"/>
        <v>0.38881298416611887</v>
      </c>
      <c r="M19" s="43">
        <f t="shared" si="1"/>
        <v>1.2088705084194111</v>
      </c>
      <c r="N19" s="43">
        <f t="shared" si="2"/>
        <v>72.864912661631948</v>
      </c>
      <c r="O19" s="43">
        <f t="shared" si="3"/>
        <v>16838.237028151041</v>
      </c>
      <c r="P19" s="43">
        <f t="shared" si="4"/>
        <v>0.87814418368848701</v>
      </c>
      <c r="Q19" s="43">
        <f t="shared" si="5"/>
        <v>0.99994733737560937</v>
      </c>
      <c r="R19" s="43">
        <f t="shared" si="6"/>
        <v>0.87809793831118066</v>
      </c>
      <c r="S19" s="43">
        <f t="shared" si="7"/>
        <v>3.3898268861954115</v>
      </c>
      <c r="T19" s="3">
        <v>3.3</v>
      </c>
      <c r="U19" s="3" t="s">
        <v>84</v>
      </c>
      <c r="V19" s="3" t="s">
        <v>7</v>
      </c>
      <c r="W19" s="1">
        <f t="shared" si="8"/>
        <v>1.2207788540693927</v>
      </c>
      <c r="X19" s="1">
        <f t="shared" si="9"/>
        <v>1.1939224684724346</v>
      </c>
    </row>
    <row r="20" spans="1:24" x14ac:dyDescent="0.25">
      <c r="A20" s="3">
        <v>2015</v>
      </c>
      <c r="B20" s="3" t="s">
        <v>80</v>
      </c>
      <c r="C20" s="3" t="s">
        <v>13</v>
      </c>
      <c r="D20" s="3" t="s">
        <v>81</v>
      </c>
      <c r="E20" s="3"/>
      <c r="F20" s="3" t="s">
        <v>49</v>
      </c>
      <c r="G20" s="3">
        <v>27</v>
      </c>
      <c r="H20" s="3">
        <v>0.9</v>
      </c>
      <c r="I20" s="3">
        <f t="shared" si="10"/>
        <v>3.06</v>
      </c>
      <c r="J20" s="3" t="s">
        <v>79</v>
      </c>
      <c r="K20" s="3">
        <v>13.9</v>
      </c>
      <c r="L20" s="43">
        <f t="shared" si="0"/>
        <v>0.38881298416611887</v>
      </c>
      <c r="M20" s="43">
        <f t="shared" si="1"/>
        <v>1.2088705084194111</v>
      </c>
      <c r="N20" s="43">
        <f t="shared" si="2"/>
        <v>32.204298859843156</v>
      </c>
      <c r="O20" s="43">
        <f t="shared" si="3"/>
        <v>213210.5939970591</v>
      </c>
      <c r="P20" s="43">
        <f t="shared" si="4"/>
        <v>0.76105368899766113</v>
      </c>
      <c r="Q20" s="43">
        <f t="shared" si="5"/>
        <v>0.99999584078470094</v>
      </c>
      <c r="R20" s="43">
        <f t="shared" si="6"/>
        <v>0.76105052361151448</v>
      </c>
      <c r="S20" s="43">
        <f t="shared" si="7"/>
        <v>4.0207580246827428</v>
      </c>
      <c r="T20" s="3">
        <v>3.4</v>
      </c>
      <c r="U20" s="3" t="s">
        <v>84</v>
      </c>
      <c r="V20" s="3" t="s">
        <v>7</v>
      </c>
      <c r="W20" s="1">
        <f t="shared" si="8"/>
        <v>1.3914704482090112</v>
      </c>
      <c r="X20" s="1">
        <f t="shared" si="9"/>
        <v>1.2237754316221157</v>
      </c>
    </row>
    <row r="21" spans="1:24" x14ac:dyDescent="0.25">
      <c r="A21" s="3">
        <v>2015</v>
      </c>
      <c r="B21" s="3" t="s">
        <v>80</v>
      </c>
      <c r="C21" s="3" t="s">
        <v>13</v>
      </c>
      <c r="D21" s="3" t="s">
        <v>82</v>
      </c>
      <c r="E21" s="3"/>
      <c r="F21" s="3" t="s">
        <v>49</v>
      </c>
      <c r="G21" s="3">
        <v>27</v>
      </c>
      <c r="H21" s="3">
        <v>0.92700000000000005</v>
      </c>
      <c r="I21" s="3">
        <f t="shared" si="10"/>
        <v>1.9467000000000001</v>
      </c>
      <c r="J21" s="3" t="s">
        <v>79</v>
      </c>
      <c r="K21" s="3">
        <v>23.9</v>
      </c>
      <c r="L21" s="43">
        <f t="shared" si="0"/>
        <v>0.38881298416611887</v>
      </c>
      <c r="M21" s="43">
        <f t="shared" si="1"/>
        <v>1.2088705084194111</v>
      </c>
      <c r="N21" s="43">
        <f t="shared" si="2"/>
        <v>1572.1977971999434</v>
      </c>
      <c r="O21" s="43">
        <f t="shared" si="3"/>
        <v>1.1988114123936104</v>
      </c>
      <c r="P21" s="43">
        <f t="shared" si="4"/>
        <v>0.99360990065972399</v>
      </c>
      <c r="Q21" s="43">
        <f t="shared" si="5"/>
        <v>0.57480302582051945</v>
      </c>
      <c r="R21" s="43">
        <f t="shared" si="6"/>
        <v>0.57112997738443505</v>
      </c>
      <c r="S21" s="43">
        <f t="shared" si="7"/>
        <v>3.4085060793257065</v>
      </c>
      <c r="T21" s="3">
        <v>2.1</v>
      </c>
      <c r="U21" s="3" t="s">
        <v>84</v>
      </c>
      <c r="V21" s="3" t="s">
        <v>7</v>
      </c>
      <c r="W21" s="1">
        <f t="shared" si="8"/>
        <v>1.2262740953971398</v>
      </c>
      <c r="X21" s="1">
        <f t="shared" si="9"/>
        <v>0.74193734472937733</v>
      </c>
    </row>
    <row r="22" spans="1:24" x14ac:dyDescent="0.25">
      <c r="A22" s="3">
        <v>2015</v>
      </c>
      <c r="B22" s="3" t="s">
        <v>80</v>
      </c>
      <c r="C22" s="3" t="s">
        <v>13</v>
      </c>
      <c r="D22" s="3" t="s">
        <v>82</v>
      </c>
      <c r="E22" s="3"/>
      <c r="F22" s="3" t="s">
        <v>49</v>
      </c>
      <c r="G22" s="3">
        <v>27</v>
      </c>
      <c r="H22" s="3">
        <v>0.876</v>
      </c>
      <c r="I22" s="3">
        <f t="shared" si="10"/>
        <v>2.19</v>
      </c>
      <c r="J22" s="3" t="s">
        <v>79</v>
      </c>
      <c r="K22" s="3">
        <v>23.7</v>
      </c>
      <c r="L22" s="43">
        <f t="shared" si="0"/>
        <v>0.38881298416611887</v>
      </c>
      <c r="M22" s="43">
        <f t="shared" si="1"/>
        <v>1.2088705084194111</v>
      </c>
      <c r="N22" s="43">
        <f t="shared" si="2"/>
        <v>1454.5723129866735</v>
      </c>
      <c r="O22" s="43">
        <f t="shared" si="3"/>
        <v>1.5266940988060422</v>
      </c>
      <c r="P22" s="43">
        <f t="shared" si="4"/>
        <v>0.99309672592400688</v>
      </c>
      <c r="Q22" s="43">
        <f t="shared" si="5"/>
        <v>0.63256789136488667</v>
      </c>
      <c r="R22" s="43">
        <f t="shared" si="6"/>
        <v>0.62820110183912181</v>
      </c>
      <c r="S22" s="43">
        <f t="shared" si="7"/>
        <v>3.4861447927877793</v>
      </c>
      <c r="T22" s="3">
        <v>2.5</v>
      </c>
      <c r="U22" s="3" t="s">
        <v>84</v>
      </c>
      <c r="V22" s="3" t="s">
        <v>7</v>
      </c>
      <c r="W22" s="1">
        <f t="shared" si="8"/>
        <v>1.2487964817452306</v>
      </c>
      <c r="X22" s="1">
        <f t="shared" si="9"/>
        <v>0.91629073187415511</v>
      </c>
    </row>
    <row r="23" spans="1:24" x14ac:dyDescent="0.25">
      <c r="A23" s="3">
        <v>2015</v>
      </c>
      <c r="B23" s="3" t="s">
        <v>80</v>
      </c>
      <c r="C23" s="3" t="s">
        <v>13</v>
      </c>
      <c r="D23" s="3" t="s">
        <v>82</v>
      </c>
      <c r="E23" s="3"/>
      <c r="F23" s="3" t="s">
        <v>49</v>
      </c>
      <c r="G23" s="3">
        <v>27</v>
      </c>
      <c r="H23" s="3">
        <v>1.1140000000000001</v>
      </c>
      <c r="I23" s="3">
        <f t="shared" si="10"/>
        <v>2.7850000000000001</v>
      </c>
      <c r="J23" s="3" t="s">
        <v>79</v>
      </c>
      <c r="K23" s="3">
        <v>23</v>
      </c>
      <c r="L23" s="43">
        <f t="shared" si="0"/>
        <v>0.38881298416611887</v>
      </c>
      <c r="M23" s="43">
        <f t="shared" si="1"/>
        <v>1.2088705084194111</v>
      </c>
      <c r="N23" s="43">
        <f t="shared" si="2"/>
        <v>1107.984750931282</v>
      </c>
      <c r="O23" s="43">
        <f t="shared" si="3"/>
        <v>3.5584107755856524</v>
      </c>
      <c r="P23" s="43">
        <f t="shared" si="4"/>
        <v>0.99095684774949311</v>
      </c>
      <c r="Q23" s="43">
        <f t="shared" si="5"/>
        <v>0.80050575704584404</v>
      </c>
      <c r="R23" s="43">
        <f t="shared" si="6"/>
        <v>0.79326666160747117</v>
      </c>
      <c r="S23" s="43">
        <f t="shared" si="7"/>
        <v>3.5107992492165137</v>
      </c>
      <c r="T23" s="3">
        <v>2.5</v>
      </c>
      <c r="U23" s="3" t="s">
        <v>84</v>
      </c>
      <c r="V23" s="3" t="s">
        <v>7</v>
      </c>
      <c r="W23" s="1">
        <f t="shared" si="8"/>
        <v>1.2558437178861142</v>
      </c>
      <c r="X23" s="1">
        <f t="shared" si="9"/>
        <v>0.91629073187415511</v>
      </c>
    </row>
    <row r="24" spans="1:24" x14ac:dyDescent="0.25">
      <c r="A24" s="3">
        <v>2015</v>
      </c>
      <c r="B24" s="3" t="s">
        <v>80</v>
      </c>
      <c r="C24" s="3" t="s">
        <v>13</v>
      </c>
      <c r="D24" s="3" t="s">
        <v>82</v>
      </c>
      <c r="E24" s="3"/>
      <c r="F24" s="3" t="s">
        <v>49</v>
      </c>
      <c r="G24" s="3">
        <v>27</v>
      </c>
      <c r="H24" s="3">
        <v>1.1739999999999999</v>
      </c>
      <c r="I24" s="3">
        <f t="shared" si="10"/>
        <v>3.0524</v>
      </c>
      <c r="J24" s="3" t="s">
        <v>79</v>
      </c>
      <c r="K24" s="3">
        <v>21.9</v>
      </c>
      <c r="L24" s="43">
        <f t="shared" si="0"/>
        <v>0.38881298416611887</v>
      </c>
      <c r="M24" s="43">
        <f t="shared" si="1"/>
        <v>1.2088705084194111</v>
      </c>
      <c r="N24" s="43">
        <f t="shared" si="2"/>
        <v>722.41793006742466</v>
      </c>
      <c r="O24" s="43">
        <f t="shared" si="3"/>
        <v>13.451244008401249</v>
      </c>
      <c r="P24" s="43">
        <f t="shared" si="4"/>
        <v>0.98619698258673305</v>
      </c>
      <c r="Q24" s="43">
        <f t="shared" si="5"/>
        <v>0.93815105330301096</v>
      </c>
      <c r="R24" s="43">
        <f t="shared" si="6"/>
        <v>0.92520173797799476</v>
      </c>
      <c r="S24" s="43">
        <f t="shared" si="7"/>
        <v>3.29917235852901</v>
      </c>
      <c r="T24" s="3">
        <v>2.6</v>
      </c>
      <c r="U24" s="3" t="s">
        <v>84</v>
      </c>
      <c r="V24" s="3" t="s">
        <v>7</v>
      </c>
      <c r="W24" s="1">
        <f t="shared" si="8"/>
        <v>1.1936716365709887</v>
      </c>
      <c r="X24" s="1">
        <f t="shared" si="9"/>
        <v>0.95551144502743635</v>
      </c>
    </row>
    <row r="25" spans="1:24" x14ac:dyDescent="0.25">
      <c r="A25" s="3">
        <v>2015</v>
      </c>
      <c r="B25" s="3" t="s">
        <v>80</v>
      </c>
      <c r="C25" s="3" t="s">
        <v>13</v>
      </c>
      <c r="D25" s="3" t="s">
        <v>82</v>
      </c>
      <c r="E25" s="3"/>
      <c r="F25" s="3" t="s">
        <v>49</v>
      </c>
      <c r="G25" s="3">
        <v>27</v>
      </c>
      <c r="H25" s="3">
        <v>1.2330000000000001</v>
      </c>
      <c r="I25" s="3">
        <f t="shared" si="10"/>
        <v>3.0825000000000005</v>
      </c>
      <c r="J25" s="3" t="s">
        <v>79</v>
      </c>
      <c r="K25" s="3">
        <v>21.8</v>
      </c>
      <c r="L25" s="43">
        <f t="shared" si="0"/>
        <v>0.38881298416611887</v>
      </c>
      <c r="M25" s="43">
        <f t="shared" si="1"/>
        <v>1.2088705084194111</v>
      </c>
      <c r="N25" s="43">
        <f t="shared" si="2"/>
        <v>694.86843363053799</v>
      </c>
      <c r="O25" s="43">
        <f t="shared" si="3"/>
        <v>15.179694459673552</v>
      </c>
      <c r="P25" s="43">
        <f t="shared" si="4"/>
        <v>0.98565758228514777</v>
      </c>
      <c r="Q25" s="43">
        <f t="shared" si="5"/>
        <v>0.9448048314694083</v>
      </c>
      <c r="R25" s="43">
        <f t="shared" si="6"/>
        <v>0.93125404591746352</v>
      </c>
      <c r="S25" s="43">
        <f t="shared" si="7"/>
        <v>3.310052733207884</v>
      </c>
      <c r="T25" s="3">
        <v>2.5</v>
      </c>
      <c r="U25" s="3" t="s">
        <v>84</v>
      </c>
      <c r="V25" s="3" t="s">
        <v>7</v>
      </c>
      <c r="W25" s="1">
        <f t="shared" si="8"/>
        <v>1.1969641207448112</v>
      </c>
      <c r="X25" s="1">
        <f t="shared" si="9"/>
        <v>0.91629073187415511</v>
      </c>
    </row>
    <row r="26" spans="1:24" x14ac:dyDescent="0.25">
      <c r="A26" s="3">
        <v>2015</v>
      </c>
      <c r="B26" s="3" t="s">
        <v>80</v>
      </c>
      <c r="C26" s="3" t="s">
        <v>13</v>
      </c>
      <c r="D26" s="3" t="s">
        <v>82</v>
      </c>
      <c r="E26" s="3"/>
      <c r="F26" s="3" t="s">
        <v>49</v>
      </c>
      <c r="G26" s="3">
        <v>27</v>
      </c>
      <c r="H26" s="3">
        <v>1.3580000000000001</v>
      </c>
      <c r="I26" s="3">
        <f t="shared" si="10"/>
        <v>3.1234000000000002</v>
      </c>
      <c r="J26" s="3" t="s">
        <v>79</v>
      </c>
      <c r="K26" s="3">
        <v>21</v>
      </c>
      <c r="L26" s="43">
        <f t="shared" si="0"/>
        <v>0.38881298416611887</v>
      </c>
      <c r="M26" s="43">
        <f t="shared" si="1"/>
        <v>1.2088705084194111</v>
      </c>
      <c r="N26" s="43">
        <f t="shared" si="2"/>
        <v>509.11408967726373</v>
      </c>
      <c r="O26" s="43">
        <f t="shared" si="3"/>
        <v>39.927090391104173</v>
      </c>
      <c r="P26" s="43">
        <f t="shared" si="4"/>
        <v>0.98052654012987295</v>
      </c>
      <c r="Q26" s="43">
        <f t="shared" si="5"/>
        <v>0.97827228406027567</v>
      </c>
      <c r="R26" s="43">
        <f t="shared" si="6"/>
        <v>0.95922193799457034</v>
      </c>
      <c r="S26" s="43">
        <f t="shared" si="7"/>
        <v>3.2561807401215632</v>
      </c>
      <c r="T26" s="3">
        <v>2.2999999999999998</v>
      </c>
      <c r="U26" s="3" t="s">
        <v>84</v>
      </c>
      <c r="V26" s="3" t="s">
        <v>7</v>
      </c>
      <c r="W26" s="1">
        <f t="shared" si="8"/>
        <v>1.1805549564650233</v>
      </c>
      <c r="X26" s="1">
        <f t="shared" si="9"/>
        <v>0.83290912293510388</v>
      </c>
    </row>
    <row r="27" spans="1:24" x14ac:dyDescent="0.25">
      <c r="A27" s="3">
        <v>2015</v>
      </c>
      <c r="B27" s="3" t="s">
        <v>80</v>
      </c>
      <c r="C27" s="3" t="s">
        <v>13</v>
      </c>
      <c r="D27" s="3" t="s">
        <v>82</v>
      </c>
      <c r="E27" s="3"/>
      <c r="F27" s="3" t="s">
        <v>49</v>
      </c>
      <c r="G27" s="3">
        <v>27</v>
      </c>
      <c r="H27" s="3">
        <v>1.286</v>
      </c>
      <c r="I27" s="3">
        <f t="shared" si="10"/>
        <v>3.2149999999999999</v>
      </c>
      <c r="J27" s="3" t="s">
        <v>79</v>
      </c>
      <c r="K27" s="3">
        <v>20</v>
      </c>
      <c r="L27" s="43">
        <f t="shared" si="0"/>
        <v>0.38881298416611887</v>
      </c>
      <c r="M27" s="43">
        <f t="shared" si="1"/>
        <v>1.2088705084194111</v>
      </c>
      <c r="N27" s="43">
        <f t="shared" si="2"/>
        <v>345.10860065928256</v>
      </c>
      <c r="O27" s="43">
        <f t="shared" si="3"/>
        <v>133.74373707852135</v>
      </c>
      <c r="P27" s="43">
        <f t="shared" si="4"/>
        <v>0.97153561366085806</v>
      </c>
      <c r="Q27" s="43">
        <f t="shared" si="5"/>
        <v>0.99341313997711289</v>
      </c>
      <c r="R27" s="43">
        <f t="shared" si="6"/>
        <v>0.96513624456642422</v>
      </c>
      <c r="S27" s="43">
        <f t="shared" si="7"/>
        <v>3.331135907598517</v>
      </c>
      <c r="T27" s="3">
        <v>2.5</v>
      </c>
      <c r="U27" s="3" t="s">
        <v>84</v>
      </c>
      <c r="V27" s="3" t="s">
        <v>7</v>
      </c>
      <c r="W27" s="1">
        <f t="shared" si="8"/>
        <v>1.2033133592193541</v>
      </c>
      <c r="X27" s="1">
        <f t="shared" si="9"/>
        <v>0.91629073187415511</v>
      </c>
    </row>
    <row r="28" spans="1:24" x14ac:dyDescent="0.25">
      <c r="A28" s="3">
        <v>2015</v>
      </c>
      <c r="B28" s="3" t="s">
        <v>80</v>
      </c>
      <c r="C28" s="3" t="s">
        <v>13</v>
      </c>
      <c r="D28" s="3" t="s">
        <v>82</v>
      </c>
      <c r="E28" s="3"/>
      <c r="F28" s="3" t="s">
        <v>49</v>
      </c>
      <c r="G28" s="3">
        <v>27</v>
      </c>
      <c r="H28" s="3">
        <v>1.0740000000000001</v>
      </c>
      <c r="I28" s="3">
        <f t="shared" si="10"/>
        <v>2.7924000000000002</v>
      </c>
      <c r="J28" s="3" t="s">
        <v>79</v>
      </c>
      <c r="K28" s="3">
        <v>19.899999999999999</v>
      </c>
      <c r="L28" s="43">
        <f t="shared" si="0"/>
        <v>0.38881298416611887</v>
      </c>
      <c r="M28" s="43">
        <f t="shared" si="1"/>
        <v>1.2088705084194111</v>
      </c>
      <c r="N28" s="43">
        <f t="shared" si="2"/>
        <v>331.94784181250935</v>
      </c>
      <c r="O28" s="43">
        <f t="shared" si="3"/>
        <v>150.92946522112601</v>
      </c>
      <c r="P28" s="43">
        <f t="shared" si="4"/>
        <v>0.97044044301518728</v>
      </c>
      <c r="Q28" s="43">
        <f t="shared" si="5"/>
        <v>0.99415877807543718</v>
      </c>
      <c r="R28" s="43">
        <f t="shared" si="6"/>
        <v>0.96477188502296451</v>
      </c>
      <c r="S28" s="43">
        <f t="shared" si="7"/>
        <v>2.8943629508166406</v>
      </c>
      <c r="T28" s="3">
        <v>2.6</v>
      </c>
      <c r="U28" s="3" t="s">
        <v>84</v>
      </c>
      <c r="V28" s="3" t="s">
        <v>7</v>
      </c>
      <c r="W28" s="1">
        <f t="shared" si="8"/>
        <v>1.062765035278683</v>
      </c>
      <c r="X28" s="1">
        <f t="shared" si="9"/>
        <v>0.95551144502743635</v>
      </c>
    </row>
    <row r="29" spans="1:24" x14ac:dyDescent="0.25">
      <c r="A29" s="3">
        <v>2015</v>
      </c>
      <c r="B29" s="3" t="s">
        <v>80</v>
      </c>
      <c r="C29" s="3" t="s">
        <v>13</v>
      </c>
      <c r="D29" s="3" t="s">
        <v>82</v>
      </c>
      <c r="E29" s="3"/>
      <c r="F29" s="3" t="s">
        <v>49</v>
      </c>
      <c r="G29" s="3">
        <v>27</v>
      </c>
      <c r="H29" s="3">
        <v>1.325</v>
      </c>
      <c r="I29" s="3">
        <f t="shared" si="10"/>
        <v>3.0474999999999999</v>
      </c>
      <c r="J29" s="3" t="s">
        <v>79</v>
      </c>
      <c r="K29" s="3">
        <v>19</v>
      </c>
      <c r="L29" s="43">
        <f t="shared" si="0"/>
        <v>0.38881298416611887</v>
      </c>
      <c r="M29" s="43">
        <f t="shared" si="1"/>
        <v>1.2088705084194111</v>
      </c>
      <c r="N29" s="43">
        <f t="shared" si="2"/>
        <v>233.93567112728641</v>
      </c>
      <c r="O29" s="43">
        <f t="shared" si="3"/>
        <v>448.00127012796327</v>
      </c>
      <c r="P29" s="43">
        <f t="shared" si="4"/>
        <v>0.95856896362913702</v>
      </c>
      <c r="Q29" s="43">
        <f t="shared" si="5"/>
        <v>0.99802446862201732</v>
      </c>
      <c r="R29" s="43">
        <f t="shared" si="6"/>
        <v>0.95667528056352735</v>
      </c>
      <c r="S29" s="43">
        <f t="shared" si="7"/>
        <v>3.1855113871081491</v>
      </c>
      <c r="T29" s="3">
        <v>2.2999999999999998</v>
      </c>
      <c r="U29" s="3" t="s">
        <v>84</v>
      </c>
      <c r="V29" s="3" t="s">
        <v>7</v>
      </c>
      <c r="W29" s="1">
        <f t="shared" si="8"/>
        <v>1.1586128372370323</v>
      </c>
      <c r="X29" s="1">
        <f t="shared" si="9"/>
        <v>0.83290912293510388</v>
      </c>
    </row>
    <row r="30" spans="1:24" x14ac:dyDescent="0.25">
      <c r="A30" s="3">
        <v>2015</v>
      </c>
      <c r="B30" s="3" t="s">
        <v>80</v>
      </c>
      <c r="C30" s="3" t="s">
        <v>13</v>
      </c>
      <c r="D30" s="3" t="s">
        <v>82</v>
      </c>
      <c r="E30" s="3"/>
      <c r="F30" s="3" t="s">
        <v>49</v>
      </c>
      <c r="G30" s="3">
        <v>27</v>
      </c>
      <c r="H30" s="3">
        <v>1.3029999999999999</v>
      </c>
      <c r="I30" s="3">
        <f t="shared" si="10"/>
        <v>2.9968999999999997</v>
      </c>
      <c r="J30" s="3" t="s">
        <v>79</v>
      </c>
      <c r="K30" s="3">
        <v>15.9</v>
      </c>
      <c r="L30" s="43">
        <f t="shared" si="0"/>
        <v>0.38881298416611887</v>
      </c>
      <c r="M30" s="43">
        <f t="shared" si="1"/>
        <v>1.2088705084194111</v>
      </c>
      <c r="N30" s="43">
        <f t="shared" si="2"/>
        <v>70.086200273418626</v>
      </c>
      <c r="O30" s="43">
        <f t="shared" si="3"/>
        <v>19001.907419659856</v>
      </c>
      <c r="P30" s="43">
        <f t="shared" si="4"/>
        <v>0.87392206875077905</v>
      </c>
      <c r="Q30" s="43">
        <f t="shared" si="5"/>
        <v>0.99995333357595029</v>
      </c>
      <c r="R30" s="43">
        <f t="shared" si="6"/>
        <v>0.87388128593293235</v>
      </c>
      <c r="S30" s="43">
        <f t="shared" si="7"/>
        <v>3.4294131803046786</v>
      </c>
      <c r="T30" s="3">
        <v>2.2999999999999998</v>
      </c>
      <c r="U30" s="3" t="s">
        <v>84</v>
      </c>
      <c r="V30" s="3" t="s">
        <v>7</v>
      </c>
      <c r="W30" s="1">
        <f t="shared" si="8"/>
        <v>1.2323891620819556</v>
      </c>
      <c r="X30" s="1">
        <f t="shared" si="9"/>
        <v>0.83290912293510388</v>
      </c>
    </row>
    <row r="31" spans="1:24" x14ac:dyDescent="0.25">
      <c r="A31" s="3">
        <v>2015</v>
      </c>
      <c r="B31" s="3" t="s">
        <v>80</v>
      </c>
      <c r="C31" s="3" t="s">
        <v>13</v>
      </c>
      <c r="D31" s="3" t="s">
        <v>83</v>
      </c>
      <c r="E31" s="3"/>
      <c r="F31" s="3" t="s">
        <v>49</v>
      </c>
      <c r="G31" s="3">
        <v>180</v>
      </c>
      <c r="H31" s="3">
        <v>0.3</v>
      </c>
      <c r="I31" s="3">
        <f t="shared" si="10"/>
        <v>2.61</v>
      </c>
      <c r="J31" s="3" t="s">
        <v>79</v>
      </c>
      <c r="K31" s="3">
        <v>23.7</v>
      </c>
      <c r="L31" s="43">
        <f t="shared" si="0"/>
        <v>0.38881298416611887</v>
      </c>
      <c r="M31" s="43">
        <f t="shared" si="1"/>
        <v>1.2088705084194111</v>
      </c>
      <c r="N31" s="43">
        <f t="shared" si="2"/>
        <v>1454.5723129866735</v>
      </c>
      <c r="O31" s="43">
        <f t="shared" si="3"/>
        <v>1.5266940988060422</v>
      </c>
      <c r="P31" s="43">
        <f t="shared" si="4"/>
        <v>0.99309672592400688</v>
      </c>
      <c r="Q31" s="43">
        <f t="shared" si="5"/>
        <v>0.63256789136488667</v>
      </c>
      <c r="R31" s="43">
        <f t="shared" si="6"/>
        <v>0.62820110183912181</v>
      </c>
      <c r="S31" s="43">
        <f t="shared" si="7"/>
        <v>4.1547205064731063</v>
      </c>
      <c r="T31" s="3">
        <v>8.6999999999999993</v>
      </c>
      <c r="U31" s="3" t="s">
        <v>84</v>
      </c>
      <c r="V31" s="3" t="s">
        <v>7</v>
      </c>
      <c r="W31" s="1">
        <f t="shared" si="8"/>
        <v>1.4242451592514231</v>
      </c>
      <c r="X31" s="1">
        <f t="shared" si="9"/>
        <v>2.1633230256605378</v>
      </c>
    </row>
    <row r="32" spans="1:24" x14ac:dyDescent="0.25">
      <c r="A32" s="3">
        <v>2015</v>
      </c>
      <c r="B32" s="3" t="s">
        <v>80</v>
      </c>
      <c r="C32" s="3" t="s">
        <v>13</v>
      </c>
      <c r="D32" s="3" t="s">
        <v>83</v>
      </c>
      <c r="E32" s="3"/>
      <c r="F32" s="3" t="s">
        <v>49</v>
      </c>
      <c r="G32" s="3">
        <v>180</v>
      </c>
      <c r="H32" s="3">
        <v>0.51700000000000002</v>
      </c>
      <c r="I32" s="3">
        <f t="shared" si="10"/>
        <v>4.3428000000000004</v>
      </c>
      <c r="J32" s="3" t="s">
        <v>79</v>
      </c>
      <c r="K32" s="3">
        <v>19.399999999999999</v>
      </c>
      <c r="L32" s="43">
        <f t="shared" si="0"/>
        <v>0.38881298416611887</v>
      </c>
      <c r="M32" s="43">
        <f t="shared" si="1"/>
        <v>1.2088705084194111</v>
      </c>
      <c r="N32" s="43">
        <f t="shared" si="2"/>
        <v>273.30034670397384</v>
      </c>
      <c r="O32" s="43">
        <f t="shared" si="3"/>
        <v>276.23387059757277</v>
      </c>
      <c r="P32" s="43">
        <f t="shared" si="4"/>
        <v>0.964323562677878</v>
      </c>
      <c r="Q32" s="43">
        <f t="shared" si="5"/>
        <v>0.9967999771541074</v>
      </c>
      <c r="R32" s="43">
        <f t="shared" si="6"/>
        <v>0.96123770524647623</v>
      </c>
      <c r="S32" s="43">
        <f t="shared" si="7"/>
        <v>4.5179251461910139</v>
      </c>
      <c r="T32" s="3">
        <v>8.4</v>
      </c>
      <c r="U32" s="3" t="s">
        <v>84</v>
      </c>
      <c r="V32" s="3" t="s">
        <v>7</v>
      </c>
      <c r="W32" s="1">
        <f t="shared" si="8"/>
        <v>1.50805285000042</v>
      </c>
      <c r="X32" s="1">
        <f t="shared" si="9"/>
        <v>2.1282317058492679</v>
      </c>
    </row>
    <row r="33" spans="1:24" x14ac:dyDescent="0.25">
      <c r="A33" s="3">
        <v>2015</v>
      </c>
      <c r="B33" s="3" t="s">
        <v>80</v>
      </c>
      <c r="C33" s="3" t="s">
        <v>13</v>
      </c>
      <c r="D33" s="3" t="s">
        <v>83</v>
      </c>
      <c r="E33" s="3"/>
      <c r="F33" s="3" t="s">
        <v>49</v>
      </c>
      <c r="G33" s="3">
        <v>180</v>
      </c>
      <c r="H33" s="3">
        <v>0.42899999999999999</v>
      </c>
      <c r="I33" s="3">
        <f t="shared" si="10"/>
        <v>3.6465000000000001</v>
      </c>
      <c r="J33" s="3" t="s">
        <v>79</v>
      </c>
      <c r="K33" s="3">
        <v>19.399999999999999</v>
      </c>
      <c r="L33" s="43">
        <f t="shared" si="0"/>
        <v>0.38881298416611887</v>
      </c>
      <c r="M33" s="43">
        <f t="shared" si="1"/>
        <v>1.2088705084194111</v>
      </c>
      <c r="N33" s="43">
        <f t="shared" si="2"/>
        <v>273.30034670397384</v>
      </c>
      <c r="O33" s="43">
        <f t="shared" si="3"/>
        <v>276.23387059757277</v>
      </c>
      <c r="P33" s="43">
        <f t="shared" si="4"/>
        <v>0.964323562677878</v>
      </c>
      <c r="Q33" s="43">
        <f t="shared" si="5"/>
        <v>0.9967999771541074</v>
      </c>
      <c r="R33" s="43">
        <f t="shared" si="6"/>
        <v>0.96123770524647623</v>
      </c>
      <c r="S33" s="43">
        <f t="shared" si="7"/>
        <v>3.7935465703199616</v>
      </c>
      <c r="T33" s="3">
        <v>8.5</v>
      </c>
      <c r="U33" s="3" t="s">
        <v>84</v>
      </c>
      <c r="V33" s="3" t="s">
        <v>7</v>
      </c>
      <c r="W33" s="1">
        <f t="shared" si="8"/>
        <v>1.3333013520670105</v>
      </c>
      <c r="X33" s="1">
        <f t="shared" si="9"/>
        <v>2.1400661634962708</v>
      </c>
    </row>
    <row r="34" spans="1:24" x14ac:dyDescent="0.25">
      <c r="A34" s="3">
        <v>2015</v>
      </c>
      <c r="B34" s="3" t="s">
        <v>80</v>
      </c>
      <c r="C34" s="3" t="s">
        <v>13</v>
      </c>
      <c r="D34" s="3" t="s">
        <v>83</v>
      </c>
      <c r="E34" s="3"/>
      <c r="F34" s="3" t="s">
        <v>49</v>
      </c>
      <c r="G34" s="3">
        <v>180</v>
      </c>
      <c r="H34" s="3">
        <v>0.37</v>
      </c>
      <c r="I34" s="3">
        <f t="shared" si="10"/>
        <v>2.8119999999999998</v>
      </c>
      <c r="J34" s="3" t="s">
        <v>79</v>
      </c>
      <c r="K34" s="3">
        <v>23.7</v>
      </c>
      <c r="L34" s="43">
        <f t="shared" si="0"/>
        <v>0.38881298416611887</v>
      </c>
      <c r="M34" s="43">
        <f t="shared" si="1"/>
        <v>1.2088705084194111</v>
      </c>
      <c r="N34" s="43">
        <f t="shared" si="2"/>
        <v>1454.5723129866735</v>
      </c>
      <c r="O34" s="43">
        <f t="shared" si="3"/>
        <v>1.5266940988060422</v>
      </c>
      <c r="P34" s="43">
        <f t="shared" si="4"/>
        <v>0.99309672592400688</v>
      </c>
      <c r="Q34" s="43">
        <f t="shared" si="5"/>
        <v>0.63256789136488667</v>
      </c>
      <c r="R34" s="43">
        <f t="shared" si="6"/>
        <v>0.62820110183912181</v>
      </c>
      <c r="S34" s="43">
        <f t="shared" si="7"/>
        <v>4.4762735878170021</v>
      </c>
      <c r="T34" s="3">
        <v>7.6</v>
      </c>
      <c r="U34" s="3" t="s">
        <v>84</v>
      </c>
      <c r="V34" s="3" t="s">
        <v>7</v>
      </c>
      <c r="W34" s="1">
        <f t="shared" si="8"/>
        <v>1.4987909118652396</v>
      </c>
      <c r="X34" s="1">
        <f t="shared" si="9"/>
        <v>2.0281482472922852</v>
      </c>
    </row>
    <row r="35" spans="1:24" x14ac:dyDescent="0.25">
      <c r="A35" s="3">
        <v>2015</v>
      </c>
      <c r="B35" s="3" t="s">
        <v>80</v>
      </c>
      <c r="C35" s="3" t="s">
        <v>13</v>
      </c>
      <c r="D35" s="3" t="s">
        <v>83</v>
      </c>
      <c r="E35" s="3"/>
      <c r="F35" s="3" t="s">
        <v>49</v>
      </c>
      <c r="G35" s="3">
        <v>180</v>
      </c>
      <c r="H35" s="3">
        <v>0.36399999999999999</v>
      </c>
      <c r="I35" s="3">
        <f t="shared" si="10"/>
        <v>3.0212000000000003</v>
      </c>
      <c r="J35" s="3" t="s">
        <v>79</v>
      </c>
      <c r="K35" s="3">
        <v>19.399999999999999</v>
      </c>
      <c r="L35" s="43">
        <f t="shared" si="0"/>
        <v>0.38881298416611887</v>
      </c>
      <c r="M35" s="43">
        <f t="shared" si="1"/>
        <v>1.2088705084194111</v>
      </c>
      <c r="N35" s="43">
        <f t="shared" si="2"/>
        <v>273.30034670397384</v>
      </c>
      <c r="O35" s="43">
        <f t="shared" si="3"/>
        <v>276.23387059757277</v>
      </c>
      <c r="P35" s="43">
        <f t="shared" si="4"/>
        <v>0.964323562677878</v>
      </c>
      <c r="Q35" s="43">
        <f t="shared" si="5"/>
        <v>0.9967999771541074</v>
      </c>
      <c r="R35" s="43">
        <f t="shared" si="6"/>
        <v>0.96123770524647623</v>
      </c>
      <c r="S35" s="43">
        <f t="shared" si="7"/>
        <v>3.1430310978337226</v>
      </c>
      <c r="T35" s="3">
        <v>8.3000000000000007</v>
      </c>
      <c r="U35" s="3" t="s">
        <v>84</v>
      </c>
      <c r="V35" s="3" t="s">
        <v>7</v>
      </c>
      <c r="W35" s="1">
        <f t="shared" si="8"/>
        <v>1.1451876520820159</v>
      </c>
      <c r="X35" s="1">
        <f t="shared" si="9"/>
        <v>2.1162555148025524</v>
      </c>
    </row>
    <row r="36" spans="1:24" x14ac:dyDescent="0.25">
      <c r="A36" s="3">
        <v>2015</v>
      </c>
      <c r="B36" s="3" t="s">
        <v>80</v>
      </c>
      <c r="C36" s="3" t="s">
        <v>13</v>
      </c>
      <c r="D36" s="3" t="s">
        <v>83</v>
      </c>
      <c r="E36" s="3"/>
      <c r="F36" s="3" t="s">
        <v>49</v>
      </c>
      <c r="G36" s="3">
        <v>180</v>
      </c>
      <c r="H36" s="3">
        <v>0.41099999999999998</v>
      </c>
      <c r="I36" s="3">
        <f t="shared" si="10"/>
        <v>3.2057999999999995</v>
      </c>
      <c r="J36" s="3" t="s">
        <v>79</v>
      </c>
      <c r="K36" s="3">
        <v>15.4</v>
      </c>
      <c r="L36" s="43">
        <f t="shared" si="0"/>
        <v>0.38881298416611887</v>
      </c>
      <c r="M36" s="43">
        <f t="shared" si="1"/>
        <v>1.2088705084194111</v>
      </c>
      <c r="N36" s="43">
        <f t="shared" si="2"/>
        <v>57.703592014037923</v>
      </c>
      <c r="O36" s="43">
        <f t="shared" si="3"/>
        <v>34777.638863154636</v>
      </c>
      <c r="P36" s="43">
        <f t="shared" si="4"/>
        <v>0.85090090135097241</v>
      </c>
      <c r="Q36" s="43">
        <f t="shared" si="5"/>
        <v>0.99997450172380464</v>
      </c>
      <c r="R36" s="43">
        <f t="shared" ref="R36:R47" si="11">Q36*P36</f>
        <v>0.85087920484477486</v>
      </c>
      <c r="S36" s="43">
        <f t="shared" si="7"/>
        <v>3.7676323287097264</v>
      </c>
      <c r="T36" s="3">
        <v>7.8</v>
      </c>
      <c r="U36" s="3" t="s">
        <v>84</v>
      </c>
      <c r="V36" s="3" t="s">
        <v>7</v>
      </c>
      <c r="W36" s="1">
        <f t="shared" si="8"/>
        <v>1.3264467746468056</v>
      </c>
      <c r="X36" s="1">
        <f t="shared" si="9"/>
        <v>2.0541237336955462</v>
      </c>
    </row>
    <row r="37" spans="1:24" x14ac:dyDescent="0.25">
      <c r="A37" s="3">
        <v>2015</v>
      </c>
      <c r="B37" s="3" t="s">
        <v>80</v>
      </c>
      <c r="C37" s="3" t="s">
        <v>13</v>
      </c>
      <c r="D37" s="3" t="s">
        <v>83</v>
      </c>
      <c r="E37" s="3"/>
      <c r="F37" s="3" t="s">
        <v>49</v>
      </c>
      <c r="G37" s="3">
        <v>180</v>
      </c>
      <c r="H37" s="3">
        <v>0.42599999999999999</v>
      </c>
      <c r="I37" s="3">
        <f t="shared" si="10"/>
        <v>3.4931999999999994</v>
      </c>
      <c r="J37" s="3" t="s">
        <v>79</v>
      </c>
      <c r="K37" s="3">
        <v>15.4</v>
      </c>
      <c r="L37" s="43">
        <f t="shared" si="0"/>
        <v>0.38881298416611887</v>
      </c>
      <c r="M37" s="43">
        <f t="shared" si="1"/>
        <v>1.2088705084194111</v>
      </c>
      <c r="N37" s="43">
        <f t="shared" si="2"/>
        <v>57.703592014037923</v>
      </c>
      <c r="O37" s="43">
        <f t="shared" si="3"/>
        <v>34777.638863154636</v>
      </c>
      <c r="P37" s="43">
        <f t="shared" si="4"/>
        <v>0.85090090135097241</v>
      </c>
      <c r="Q37" s="43">
        <f t="shared" si="5"/>
        <v>0.99997450172380464</v>
      </c>
      <c r="R37" s="43">
        <f t="shared" si="11"/>
        <v>0.85087920484477486</v>
      </c>
      <c r="S37" s="43">
        <f t="shared" si="7"/>
        <v>4.1054006022362017</v>
      </c>
      <c r="T37" s="3">
        <v>8.1999999999999993</v>
      </c>
      <c r="U37" s="3" t="s">
        <v>84</v>
      </c>
      <c r="V37" s="3" t="s">
        <v>7</v>
      </c>
      <c r="W37" s="1">
        <f t="shared" si="8"/>
        <v>1.4123033269946028</v>
      </c>
      <c r="X37" s="1">
        <f t="shared" si="9"/>
        <v>2.1041341542702074</v>
      </c>
    </row>
    <row r="38" spans="1:24" x14ac:dyDescent="0.25">
      <c r="A38" s="3">
        <v>2015</v>
      </c>
      <c r="B38" s="3" t="s">
        <v>80</v>
      </c>
      <c r="C38" s="3" t="s">
        <v>13</v>
      </c>
      <c r="D38" s="3" t="s">
        <v>83</v>
      </c>
      <c r="E38" s="3"/>
      <c r="F38" s="3" t="s">
        <v>49</v>
      </c>
      <c r="G38" s="3">
        <v>180</v>
      </c>
      <c r="H38" s="3">
        <v>0.38700000000000001</v>
      </c>
      <c r="I38" s="3">
        <f t="shared" si="10"/>
        <v>3.3668999999999998</v>
      </c>
      <c r="J38" s="3" t="s">
        <v>79</v>
      </c>
      <c r="K38" s="3">
        <v>23.7</v>
      </c>
      <c r="L38" s="43">
        <f t="shared" si="0"/>
        <v>0.38881298416611887</v>
      </c>
      <c r="M38" s="43">
        <f t="shared" si="1"/>
        <v>1.2088705084194111</v>
      </c>
      <c r="N38" s="43">
        <f t="shared" si="2"/>
        <v>1454.5723129866735</v>
      </c>
      <c r="O38" s="43">
        <f t="shared" si="3"/>
        <v>1.5266940988060422</v>
      </c>
      <c r="P38" s="43">
        <f t="shared" si="4"/>
        <v>0.99309672592400688</v>
      </c>
      <c r="Q38" s="43">
        <f t="shared" si="5"/>
        <v>0.63256789136488667</v>
      </c>
      <c r="R38" s="43">
        <f t="shared" si="11"/>
        <v>0.62820110183912181</v>
      </c>
      <c r="S38" s="43">
        <f t="shared" si="7"/>
        <v>5.3595894533503072</v>
      </c>
      <c r="T38" s="3">
        <v>8.6999999999999993</v>
      </c>
      <c r="U38" s="3" t="s">
        <v>84</v>
      </c>
      <c r="V38" s="3" t="s">
        <v>7</v>
      </c>
      <c r="W38" s="1">
        <f t="shared" si="8"/>
        <v>1.678887377625004</v>
      </c>
      <c r="X38" s="1">
        <f t="shared" si="9"/>
        <v>2.1633230256605378</v>
      </c>
    </row>
    <row r="39" spans="1:24" x14ac:dyDescent="0.25">
      <c r="A39" s="3">
        <v>2015</v>
      </c>
      <c r="B39" s="3" t="s">
        <v>80</v>
      </c>
      <c r="C39" s="3" t="s">
        <v>13</v>
      </c>
      <c r="D39" s="3" t="s">
        <v>83</v>
      </c>
      <c r="E39" s="3"/>
      <c r="F39" s="3" t="s">
        <v>49</v>
      </c>
      <c r="G39" s="3">
        <v>180</v>
      </c>
      <c r="H39" s="3">
        <v>0.42199999999999999</v>
      </c>
      <c r="I39" s="3">
        <f t="shared" si="10"/>
        <v>3.2915999999999999</v>
      </c>
      <c r="J39" s="3" t="s">
        <v>79</v>
      </c>
      <c r="K39" s="3">
        <v>15.4</v>
      </c>
      <c r="L39" s="43">
        <f t="shared" si="0"/>
        <v>0.38881298416611887</v>
      </c>
      <c r="M39" s="43">
        <f t="shared" si="1"/>
        <v>1.2088705084194111</v>
      </c>
      <c r="N39" s="43">
        <f t="shared" si="2"/>
        <v>57.703592014037923</v>
      </c>
      <c r="O39" s="43">
        <f t="shared" si="3"/>
        <v>34777.638863154636</v>
      </c>
      <c r="P39" s="43">
        <f t="shared" si="4"/>
        <v>0.85090090135097241</v>
      </c>
      <c r="Q39" s="43">
        <f t="shared" si="5"/>
        <v>0.99997450172380464</v>
      </c>
      <c r="R39" s="43">
        <f t="shared" si="11"/>
        <v>0.85087920484477486</v>
      </c>
      <c r="S39" s="43">
        <f t="shared" si="7"/>
        <v>3.8684692036873596</v>
      </c>
      <c r="T39" s="3">
        <v>7.8</v>
      </c>
      <c r="U39" s="3" t="s">
        <v>84</v>
      </c>
      <c r="V39" s="3" t="s">
        <v>7</v>
      </c>
      <c r="W39" s="1">
        <f t="shared" si="8"/>
        <v>1.352858874186583</v>
      </c>
      <c r="X39" s="1">
        <f t="shared" si="9"/>
        <v>2.0541237336955462</v>
      </c>
    </row>
    <row r="40" spans="1:24" x14ac:dyDescent="0.25">
      <c r="A40" s="74">
        <v>2015</v>
      </c>
      <c r="B40" s="74" t="s">
        <v>80</v>
      </c>
      <c r="C40" s="74" t="s">
        <v>13</v>
      </c>
      <c r="D40" s="74" t="s">
        <v>83</v>
      </c>
      <c r="E40" s="74"/>
      <c r="F40" s="74" t="s">
        <v>49</v>
      </c>
      <c r="G40" s="74">
        <v>180</v>
      </c>
      <c r="H40" s="74">
        <v>0.49399999999999999</v>
      </c>
      <c r="I40" s="74">
        <f>H40*T40</f>
        <v>7.2123999999999997</v>
      </c>
      <c r="J40" s="74" t="s">
        <v>79</v>
      </c>
      <c r="K40" s="74">
        <v>23.9</v>
      </c>
      <c r="L40" s="75">
        <f t="shared" si="0"/>
        <v>0.38881298416611887</v>
      </c>
      <c r="M40" s="75">
        <f t="shared" si="1"/>
        <v>1.2088705084194111</v>
      </c>
      <c r="N40" s="75">
        <f t="shared" si="2"/>
        <v>1572.1977971999434</v>
      </c>
      <c r="O40" s="75">
        <f t="shared" si="3"/>
        <v>1.1988114123936104</v>
      </c>
      <c r="P40" s="75">
        <f t="shared" si="4"/>
        <v>0.99360990065972399</v>
      </c>
      <c r="Q40" s="75">
        <f t="shared" si="5"/>
        <v>0.57480302582051945</v>
      </c>
      <c r="R40" s="75">
        <f t="shared" si="11"/>
        <v>0.57112997738443505</v>
      </c>
      <c r="S40" s="75">
        <f t="shared" si="7"/>
        <v>12.628298785908832</v>
      </c>
      <c r="T40" s="74">
        <v>14.6</v>
      </c>
      <c r="U40" s="74" t="s">
        <v>84</v>
      </c>
      <c r="V40" s="74" t="s">
        <v>7</v>
      </c>
      <c r="W40" s="76">
        <f t="shared" si="8"/>
        <v>2.5359402310041204</v>
      </c>
      <c r="X40" s="76">
        <f t="shared" si="9"/>
        <v>2.6810215287142909</v>
      </c>
    </row>
    <row r="41" spans="1:24" x14ac:dyDescent="0.25">
      <c r="A41" s="74">
        <v>2015</v>
      </c>
      <c r="B41" s="74" t="s">
        <v>80</v>
      </c>
      <c r="C41" s="74" t="s">
        <v>13</v>
      </c>
      <c r="D41" s="74" t="s">
        <v>83</v>
      </c>
      <c r="E41" s="74"/>
      <c r="F41" s="74" t="s">
        <v>49</v>
      </c>
      <c r="G41" s="74">
        <v>180</v>
      </c>
      <c r="H41" s="74">
        <v>0.95099999999999996</v>
      </c>
      <c r="I41" s="74">
        <f t="shared" si="10"/>
        <v>15.406199999999998</v>
      </c>
      <c r="J41" s="74" t="s">
        <v>79</v>
      </c>
      <c r="K41" s="74">
        <v>19.899999999999999</v>
      </c>
      <c r="L41" s="75">
        <f t="shared" si="0"/>
        <v>0.38881298416611887</v>
      </c>
      <c r="M41" s="75">
        <f t="shared" si="1"/>
        <v>1.2088705084194111</v>
      </c>
      <c r="N41" s="75">
        <f t="shared" si="2"/>
        <v>331.94784181250935</v>
      </c>
      <c r="O41" s="75">
        <f t="shared" si="3"/>
        <v>150.92946522112601</v>
      </c>
      <c r="P41" s="75">
        <f t="shared" si="4"/>
        <v>0.97044044301518728</v>
      </c>
      <c r="Q41" s="75">
        <f t="shared" si="5"/>
        <v>0.99415877807543718</v>
      </c>
      <c r="R41" s="75">
        <f t="shared" si="11"/>
        <v>0.96477188502296451</v>
      </c>
      <c r="S41" s="75">
        <f t="shared" si="7"/>
        <v>15.968748923102464</v>
      </c>
      <c r="T41" s="74">
        <v>16.2</v>
      </c>
      <c r="U41" s="74" t="s">
        <v>84</v>
      </c>
      <c r="V41" s="74" t="s">
        <v>7</v>
      </c>
      <c r="W41" s="76">
        <f t="shared" si="8"/>
        <v>2.7706336199661652</v>
      </c>
      <c r="X41" s="76">
        <f t="shared" si="9"/>
        <v>2.7850112422383382</v>
      </c>
    </row>
    <row r="42" spans="1:24" x14ac:dyDescent="0.25">
      <c r="A42" s="74">
        <v>2015</v>
      </c>
      <c r="B42" s="74" t="s">
        <v>80</v>
      </c>
      <c r="C42" s="74" t="s">
        <v>13</v>
      </c>
      <c r="D42" s="74" t="s">
        <v>83</v>
      </c>
      <c r="E42" s="74"/>
      <c r="F42" s="74" t="s">
        <v>49</v>
      </c>
      <c r="G42" s="74">
        <v>180</v>
      </c>
      <c r="H42" s="74">
        <v>1.0840000000000001</v>
      </c>
      <c r="I42" s="74">
        <f t="shared" si="10"/>
        <v>17.452400000000004</v>
      </c>
      <c r="J42" s="74" t="s">
        <v>79</v>
      </c>
      <c r="K42" s="74">
        <v>19.899999999999999</v>
      </c>
      <c r="L42" s="75">
        <f t="shared" si="0"/>
        <v>0.38881298416611887</v>
      </c>
      <c r="M42" s="75">
        <f t="shared" si="1"/>
        <v>1.2088705084194111</v>
      </c>
      <c r="N42" s="75">
        <f t="shared" si="2"/>
        <v>331.94784181250935</v>
      </c>
      <c r="O42" s="75">
        <f t="shared" si="3"/>
        <v>150.92946522112601</v>
      </c>
      <c r="P42" s="75">
        <f t="shared" si="4"/>
        <v>0.97044044301518728</v>
      </c>
      <c r="Q42" s="75">
        <f t="shared" si="5"/>
        <v>0.99415877807543718</v>
      </c>
      <c r="R42" s="75">
        <f t="shared" si="11"/>
        <v>0.96477188502296451</v>
      </c>
      <c r="S42" s="75">
        <f t="shared" si="7"/>
        <v>18.089664791158985</v>
      </c>
      <c r="T42" s="74">
        <v>16.100000000000001</v>
      </c>
      <c r="U42" s="74" t="s">
        <v>84</v>
      </c>
      <c r="V42" s="74" t="s">
        <v>7</v>
      </c>
      <c r="W42" s="76">
        <f t="shared" si="8"/>
        <v>2.8953407691724458</v>
      </c>
      <c r="X42" s="76">
        <f t="shared" si="9"/>
        <v>2.7788192719904172</v>
      </c>
    </row>
    <row r="43" spans="1:24" x14ac:dyDescent="0.25">
      <c r="A43" s="74">
        <v>2015</v>
      </c>
      <c r="B43" s="74" t="s">
        <v>80</v>
      </c>
      <c r="C43" s="74" t="s">
        <v>13</v>
      </c>
      <c r="D43" s="74" t="s">
        <v>83</v>
      </c>
      <c r="E43" s="74"/>
      <c r="F43" s="74" t="s">
        <v>49</v>
      </c>
      <c r="G43" s="74">
        <v>180</v>
      </c>
      <c r="H43" s="74">
        <v>0.56000000000000005</v>
      </c>
      <c r="I43" s="74">
        <f t="shared" si="10"/>
        <v>8.2320000000000011</v>
      </c>
      <c r="J43" s="74" t="s">
        <v>79</v>
      </c>
      <c r="K43" s="74">
        <v>23.9</v>
      </c>
      <c r="L43" s="75">
        <f t="shared" si="0"/>
        <v>0.38881298416611887</v>
      </c>
      <c r="M43" s="75">
        <f t="shared" si="1"/>
        <v>1.2088705084194111</v>
      </c>
      <c r="N43" s="75">
        <f t="shared" si="2"/>
        <v>1572.1977971999434</v>
      </c>
      <c r="O43" s="75">
        <f t="shared" si="3"/>
        <v>1.1988114123936104</v>
      </c>
      <c r="P43" s="75">
        <f t="shared" si="4"/>
        <v>0.99360990065972399</v>
      </c>
      <c r="Q43" s="75">
        <f t="shared" si="5"/>
        <v>0.57480302582051945</v>
      </c>
      <c r="R43" s="75">
        <f t="shared" si="11"/>
        <v>0.57112997738443505</v>
      </c>
      <c r="S43" s="75">
        <f t="shared" si="7"/>
        <v>14.413531640730065</v>
      </c>
      <c r="T43" s="74">
        <v>14.7</v>
      </c>
      <c r="U43" s="74" t="s">
        <v>84</v>
      </c>
      <c r="V43" s="74" t="s">
        <v>7</v>
      </c>
      <c r="W43" s="76">
        <f t="shared" si="8"/>
        <v>2.6681674626157927</v>
      </c>
      <c r="X43" s="76">
        <f t="shared" si="9"/>
        <v>2.6878474937846906</v>
      </c>
    </row>
    <row r="44" spans="1:24" x14ac:dyDescent="0.25">
      <c r="A44" s="74">
        <v>2015</v>
      </c>
      <c r="B44" s="74" t="s">
        <v>80</v>
      </c>
      <c r="C44" s="74" t="s">
        <v>13</v>
      </c>
      <c r="D44" s="74" t="s">
        <v>83</v>
      </c>
      <c r="E44" s="74"/>
      <c r="F44" s="74" t="s">
        <v>49</v>
      </c>
      <c r="G44" s="74">
        <v>180</v>
      </c>
      <c r="H44" s="74">
        <v>1.0489999999999999</v>
      </c>
      <c r="I44" s="74">
        <f t="shared" si="10"/>
        <v>17.518299999999996</v>
      </c>
      <c r="J44" s="74" t="s">
        <v>79</v>
      </c>
      <c r="K44" s="74">
        <v>19.899999999999999</v>
      </c>
      <c r="L44" s="75">
        <f t="shared" si="0"/>
        <v>0.38881298416611887</v>
      </c>
      <c r="M44" s="75">
        <f t="shared" si="1"/>
        <v>1.2088705084194111</v>
      </c>
      <c r="N44" s="75">
        <f t="shared" si="2"/>
        <v>331.94784181250935</v>
      </c>
      <c r="O44" s="75">
        <f t="shared" si="3"/>
        <v>150.92946522112601</v>
      </c>
      <c r="P44" s="75">
        <f t="shared" si="4"/>
        <v>0.97044044301518728</v>
      </c>
      <c r="Q44" s="75">
        <f t="shared" si="5"/>
        <v>0.99415877807543718</v>
      </c>
      <c r="R44" s="75">
        <f t="shared" si="11"/>
        <v>0.96477188502296451</v>
      </c>
      <c r="S44" s="75">
        <f t="shared" si="7"/>
        <v>18.157971093429001</v>
      </c>
      <c r="T44" s="74">
        <v>16.7</v>
      </c>
      <c r="U44" s="74" t="s">
        <v>84</v>
      </c>
      <c r="V44" s="74" t="s">
        <v>7</v>
      </c>
      <c r="W44" s="76">
        <f t="shared" si="8"/>
        <v>2.8991096430014429</v>
      </c>
      <c r="X44" s="76">
        <f t="shared" si="9"/>
        <v>2.8154087194227095</v>
      </c>
    </row>
    <row r="45" spans="1:24" x14ac:dyDescent="0.25">
      <c r="A45" s="74">
        <v>2015</v>
      </c>
      <c r="B45" s="74" t="s">
        <v>80</v>
      </c>
      <c r="C45" s="74" t="s">
        <v>13</v>
      </c>
      <c r="D45" s="74" t="s">
        <v>83</v>
      </c>
      <c r="E45" s="74"/>
      <c r="F45" s="74" t="s">
        <v>49</v>
      </c>
      <c r="G45" s="74">
        <v>180</v>
      </c>
      <c r="H45" s="74">
        <v>1.1020000000000001</v>
      </c>
      <c r="I45" s="74">
        <f t="shared" si="10"/>
        <v>16.089200000000002</v>
      </c>
      <c r="J45" s="74" t="s">
        <v>79</v>
      </c>
      <c r="K45" s="74">
        <v>16</v>
      </c>
      <c r="L45" s="75">
        <f t="shared" si="0"/>
        <v>0.38881298416611887</v>
      </c>
      <c r="M45" s="75">
        <f t="shared" si="1"/>
        <v>1.2088705084194111</v>
      </c>
      <c r="N45" s="75">
        <f t="shared" si="2"/>
        <v>72.864912661631948</v>
      </c>
      <c r="O45" s="75">
        <f t="shared" si="3"/>
        <v>16838.237028151041</v>
      </c>
      <c r="P45" s="75">
        <f t="shared" si="4"/>
        <v>0.87814418368848701</v>
      </c>
      <c r="Q45" s="75">
        <f t="shared" si="5"/>
        <v>0.99994733737560937</v>
      </c>
      <c r="R45" s="75">
        <f t="shared" si="11"/>
        <v>0.87809793831118066</v>
      </c>
      <c r="S45" s="75">
        <f t="shared" si="7"/>
        <v>18.322785304500176</v>
      </c>
      <c r="T45" s="74">
        <v>14.6</v>
      </c>
      <c r="U45" s="74" t="s">
        <v>84</v>
      </c>
      <c r="V45" s="74" t="s">
        <v>7</v>
      </c>
      <c r="W45" s="76">
        <f t="shared" si="8"/>
        <v>2.908145383961485</v>
      </c>
      <c r="X45" s="76">
        <f t="shared" si="9"/>
        <v>2.6810215287142909</v>
      </c>
    </row>
    <row r="46" spans="1:24" x14ac:dyDescent="0.25">
      <c r="A46" s="74">
        <v>2015</v>
      </c>
      <c r="B46" s="74" t="s">
        <v>80</v>
      </c>
      <c r="C46" s="74" t="s">
        <v>13</v>
      </c>
      <c r="D46" s="74" t="s">
        <v>83</v>
      </c>
      <c r="E46" s="74"/>
      <c r="F46" s="74" t="s">
        <v>49</v>
      </c>
      <c r="G46" s="74">
        <v>180</v>
      </c>
      <c r="H46" s="74">
        <v>0.96299999999999997</v>
      </c>
      <c r="I46" s="74">
        <f t="shared" si="10"/>
        <v>15.985800000000001</v>
      </c>
      <c r="J46" s="74" t="s">
        <v>79</v>
      </c>
      <c r="K46" s="74">
        <v>16</v>
      </c>
      <c r="L46" s="75">
        <f t="shared" si="0"/>
        <v>0.38881298416611887</v>
      </c>
      <c r="M46" s="75">
        <f t="shared" si="1"/>
        <v>1.2088705084194111</v>
      </c>
      <c r="N46" s="75">
        <f t="shared" si="2"/>
        <v>72.864912661631948</v>
      </c>
      <c r="O46" s="75">
        <f t="shared" si="3"/>
        <v>16838.237028151041</v>
      </c>
      <c r="P46" s="75">
        <f t="shared" si="4"/>
        <v>0.87814418368848701</v>
      </c>
      <c r="Q46" s="75">
        <f t="shared" si="5"/>
        <v>0.99994733737560937</v>
      </c>
      <c r="R46" s="75">
        <f t="shared" si="11"/>
        <v>0.87809793831118066</v>
      </c>
      <c r="S46" s="75">
        <f t="shared" si="7"/>
        <v>18.205030785910978</v>
      </c>
      <c r="T46" s="74">
        <v>16.600000000000001</v>
      </c>
      <c r="U46" s="74" t="s">
        <v>84</v>
      </c>
      <c r="V46" s="74" t="s">
        <v>7</v>
      </c>
      <c r="W46" s="76">
        <f t="shared" si="8"/>
        <v>2.9016979726949579</v>
      </c>
      <c r="X46" s="76">
        <f t="shared" si="9"/>
        <v>2.8094026953624978</v>
      </c>
    </row>
    <row r="47" spans="1:24" x14ac:dyDescent="0.25">
      <c r="A47" s="74">
        <v>2015</v>
      </c>
      <c r="B47" s="74" t="s">
        <v>80</v>
      </c>
      <c r="C47" s="74" t="s">
        <v>13</v>
      </c>
      <c r="D47" s="74" t="s">
        <v>83</v>
      </c>
      <c r="E47" s="74"/>
      <c r="F47" s="74" t="s">
        <v>49</v>
      </c>
      <c r="G47" s="74">
        <v>180</v>
      </c>
      <c r="H47" s="74">
        <v>0.46200000000000002</v>
      </c>
      <c r="I47" s="74">
        <f t="shared" si="10"/>
        <v>6.837600000000001</v>
      </c>
      <c r="J47" s="74" t="s">
        <v>79</v>
      </c>
      <c r="K47" s="74">
        <v>23.9</v>
      </c>
      <c r="L47" s="75">
        <f t="shared" si="0"/>
        <v>0.38881298416611887</v>
      </c>
      <c r="M47" s="75">
        <f t="shared" si="1"/>
        <v>1.2088705084194111</v>
      </c>
      <c r="N47" s="75">
        <f t="shared" si="2"/>
        <v>1572.1977971999434</v>
      </c>
      <c r="O47" s="75">
        <f t="shared" si="3"/>
        <v>1.1988114123936104</v>
      </c>
      <c r="P47" s="75">
        <f t="shared" si="4"/>
        <v>0.99360990065972399</v>
      </c>
      <c r="Q47" s="75">
        <f t="shared" si="5"/>
        <v>0.57480302582051945</v>
      </c>
      <c r="R47" s="75">
        <f t="shared" si="11"/>
        <v>0.57112997738443505</v>
      </c>
      <c r="S47" s="75">
        <f t="shared" si="7"/>
        <v>11.972055873014565</v>
      </c>
      <c r="T47" s="74">
        <v>14.8</v>
      </c>
      <c r="U47" s="74" t="s">
        <v>84</v>
      </c>
      <c r="V47" s="74" t="s">
        <v>7</v>
      </c>
      <c r="W47" s="76">
        <f t="shared" si="8"/>
        <v>2.4825752569537158</v>
      </c>
      <c r="X47" s="76">
        <f t="shared" si="9"/>
        <v>2.6946271807700692</v>
      </c>
    </row>
    <row r="48" spans="1:24" x14ac:dyDescent="0.25">
      <c r="A48" s="74">
        <v>2015</v>
      </c>
      <c r="B48" s="74" t="s">
        <v>80</v>
      </c>
      <c r="C48" s="74" t="s">
        <v>13</v>
      </c>
      <c r="D48" s="74" t="s">
        <v>83</v>
      </c>
      <c r="E48" s="74"/>
      <c r="F48" s="74" t="s">
        <v>49</v>
      </c>
      <c r="G48" s="74">
        <v>180</v>
      </c>
      <c r="H48" s="74">
        <v>1.0149999999999999</v>
      </c>
      <c r="I48" s="74">
        <f t="shared" si="10"/>
        <v>16.950499999999998</v>
      </c>
      <c r="J48" s="74" t="s">
        <v>79</v>
      </c>
      <c r="K48" s="74">
        <v>16</v>
      </c>
      <c r="L48" s="75">
        <f t="shared" si="0"/>
        <v>0.38881298416611887</v>
      </c>
      <c r="M48" s="75">
        <f t="shared" si="1"/>
        <v>1.2088705084194111</v>
      </c>
      <c r="N48" s="75">
        <f>EXP(L48*($K48-$M$1))</f>
        <v>72.864912661631948</v>
      </c>
      <c r="O48" s="75">
        <f t="shared" si="3"/>
        <v>16838.237028151041</v>
      </c>
      <c r="P48" s="75">
        <f>$M$5*N48/(1+$M$5*(N48-1))</f>
        <v>0.87814418368848701</v>
      </c>
      <c r="Q48" s="75">
        <f t="shared" si="5"/>
        <v>0.99994733737560937</v>
      </c>
      <c r="R48" s="75">
        <f>Q48*P48</f>
        <v>0.87809793831118066</v>
      </c>
      <c r="S48" s="75">
        <f>I48/R48</f>
        <v>19.303655390195296</v>
      </c>
      <c r="T48" s="74">
        <v>16.7</v>
      </c>
      <c r="U48" s="74" t="s">
        <v>84</v>
      </c>
      <c r="V48" s="74" t="s">
        <v>7</v>
      </c>
      <c r="W48" s="76">
        <f>LN(S48)</f>
        <v>2.9602944764329315</v>
      </c>
      <c r="X48" s="76">
        <f>LN(T48)</f>
        <v>2.8154087194227095</v>
      </c>
    </row>
    <row r="50" spans="1:9" x14ac:dyDescent="0.25">
      <c r="A50" s="81"/>
      <c r="B50" s="81"/>
      <c r="C50" s="81"/>
      <c r="D50" s="2"/>
    </row>
    <row r="51" spans="1:9" x14ac:dyDescent="0.25">
      <c r="A51" s="2"/>
      <c r="B51" s="2"/>
      <c r="C51" s="2"/>
      <c r="D51" s="2"/>
      <c r="I51" s="19">
        <f>1240/46</f>
        <v>26.956521739130434</v>
      </c>
    </row>
    <row r="52" spans="1:9" x14ac:dyDescent="0.25">
      <c r="A52" s="2"/>
      <c r="B52" s="2"/>
      <c r="C52" s="2"/>
      <c r="D52" s="2"/>
    </row>
    <row r="53" spans="1:9" x14ac:dyDescent="0.25">
      <c r="A53" s="2"/>
      <c r="B53" s="2"/>
      <c r="C53" s="2"/>
      <c r="D53" s="2"/>
    </row>
    <row r="54" spans="1:9" x14ac:dyDescent="0.25">
      <c r="A54" s="2"/>
      <c r="B54" s="2"/>
      <c r="C54" s="2"/>
      <c r="D54" s="2"/>
    </row>
    <row r="55" spans="1:9" x14ac:dyDescent="0.25">
      <c r="A55" s="2"/>
      <c r="B55" s="2"/>
      <c r="C55" s="2"/>
      <c r="D55" s="2"/>
    </row>
    <row r="56" spans="1:9" x14ac:dyDescent="0.25">
      <c r="A56" s="2"/>
      <c r="B56" s="2"/>
      <c r="C56" s="2"/>
      <c r="D56" s="2"/>
    </row>
    <row r="57" spans="1:9" x14ac:dyDescent="0.25">
      <c r="A57" s="2"/>
      <c r="B57" s="2"/>
      <c r="C57" s="2"/>
      <c r="D57" s="2"/>
    </row>
    <row r="58" spans="1:9" x14ac:dyDescent="0.25">
      <c r="A58" s="2"/>
      <c r="B58" s="2"/>
      <c r="C58" s="2"/>
      <c r="D58" s="2"/>
    </row>
    <row r="59" spans="1:9" x14ac:dyDescent="0.25">
      <c r="A59" s="2"/>
      <c r="B59" s="2"/>
      <c r="C59" s="2"/>
      <c r="D59" s="2"/>
    </row>
    <row r="60" spans="1:9" x14ac:dyDescent="0.25">
      <c r="A60" s="2"/>
      <c r="B60" s="2"/>
      <c r="C60" s="2"/>
      <c r="D60" s="2"/>
    </row>
    <row r="61" spans="1:9" x14ac:dyDescent="0.25">
      <c r="A61" s="2"/>
      <c r="B61" s="2"/>
      <c r="C61" s="2"/>
      <c r="D61" s="2"/>
    </row>
    <row r="62" spans="1:9" x14ac:dyDescent="0.25">
      <c r="A62" s="2"/>
      <c r="B62" s="2"/>
      <c r="C62" s="2"/>
      <c r="D62" s="2"/>
    </row>
    <row r="63" spans="1:9" x14ac:dyDescent="0.25">
      <c r="A63" s="2"/>
      <c r="B63" s="2"/>
      <c r="C63" s="2"/>
      <c r="D63" s="2"/>
    </row>
    <row r="64" spans="1:9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</sheetData>
  <mergeCells count="1">
    <mergeCell ref="A50:C5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21"/>
  <sheetViews>
    <sheetView workbookViewId="0">
      <selection activeCell="M26" sqref="M26"/>
    </sheetView>
  </sheetViews>
  <sheetFormatPr defaultColWidth="8.85546875" defaultRowHeight="15" x14ac:dyDescent="0.25"/>
  <cols>
    <col min="1" max="1" width="11.28515625" style="1" bestFit="1" customWidth="1"/>
    <col min="2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267</v>
      </c>
      <c r="J2" s="3" t="s">
        <v>73</v>
      </c>
      <c r="K2" s="3">
        <v>7.0999999999999994E-2</v>
      </c>
      <c r="L2" s="3" t="s">
        <v>39</v>
      </c>
      <c r="M2" s="3">
        <v>0.186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267</v>
      </c>
      <c r="J3" s="3" t="s">
        <v>73</v>
      </c>
      <c r="K3" s="3">
        <v>0.22900000000000001</v>
      </c>
      <c r="L3" s="3" t="s">
        <v>39</v>
      </c>
      <c r="M3" s="3">
        <v>0.34200000000000003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267</v>
      </c>
      <c r="J4" s="3" t="s">
        <v>73</v>
      </c>
      <c r="K4" s="3">
        <v>0.378</v>
      </c>
      <c r="L4" s="3" t="s">
        <v>39</v>
      </c>
      <c r="M4" s="3">
        <v>0.51200000000000001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267</v>
      </c>
      <c r="J5" s="3" t="s">
        <v>73</v>
      </c>
      <c r="K5" s="3">
        <v>0.53200000000000003</v>
      </c>
      <c r="L5" s="3" t="s">
        <v>39</v>
      </c>
      <c r="M5" s="3">
        <v>0.64300000000000002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267</v>
      </c>
      <c r="J6" s="3" t="s">
        <v>73</v>
      </c>
      <c r="K6" s="3">
        <v>0.68200000000000005</v>
      </c>
      <c r="L6" s="3" t="s">
        <v>39</v>
      </c>
      <c r="M6" s="3">
        <v>0.70199999999999996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267</v>
      </c>
      <c r="J7" s="3" t="s">
        <v>73</v>
      </c>
      <c r="K7" s="3">
        <v>0.83599999999999997</v>
      </c>
      <c r="L7" s="3" t="s">
        <v>39</v>
      </c>
      <c r="M7" s="3">
        <v>0.74199999999999999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267</v>
      </c>
      <c r="J8" s="3" t="s">
        <v>73</v>
      </c>
      <c r="K8" s="3">
        <v>0.98899999999999999</v>
      </c>
      <c r="L8" s="3" t="s">
        <v>39</v>
      </c>
      <c r="M8" s="3">
        <v>0.78600000000000003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267</v>
      </c>
      <c r="J9" s="3" t="s">
        <v>73</v>
      </c>
      <c r="K9" s="3">
        <v>1.151</v>
      </c>
      <c r="L9" s="3" t="s">
        <v>39</v>
      </c>
      <c r="M9" s="3">
        <v>0.83299999999999996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267</v>
      </c>
      <c r="J10" s="3" t="s">
        <v>73</v>
      </c>
      <c r="K10" s="3">
        <v>1.2969999999999999</v>
      </c>
      <c r="L10" s="3" t="s">
        <v>39</v>
      </c>
      <c r="M10" s="3">
        <v>0.85799999999999998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267</v>
      </c>
      <c r="J11" s="3" t="s">
        <v>73</v>
      </c>
      <c r="K11" s="3">
        <v>1.4430000000000001</v>
      </c>
      <c r="L11" s="3" t="s">
        <v>39</v>
      </c>
      <c r="M11" s="3">
        <v>0.873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70</v>
      </c>
      <c r="I12" s="3">
        <v>267</v>
      </c>
      <c r="J12" s="3" t="s">
        <v>73</v>
      </c>
      <c r="K12" s="3">
        <v>1.6040000000000001</v>
      </c>
      <c r="L12" s="3" t="s">
        <v>39</v>
      </c>
      <c r="M12" s="3">
        <v>0.88600000000000001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70</v>
      </c>
      <c r="I13" s="3">
        <v>267</v>
      </c>
      <c r="J13" s="3" t="s">
        <v>73</v>
      </c>
      <c r="K13" s="3">
        <v>1.754</v>
      </c>
      <c r="L13" s="3" t="s">
        <v>39</v>
      </c>
      <c r="M13" s="3">
        <v>0.89900000000000002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70</v>
      </c>
      <c r="I14" s="3">
        <v>267</v>
      </c>
      <c r="J14" s="3" t="s">
        <v>73</v>
      </c>
      <c r="K14" s="3">
        <v>1.9039999999999999</v>
      </c>
      <c r="L14" s="3" t="s">
        <v>39</v>
      </c>
      <c r="M14" s="3">
        <v>0.90100000000000002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70</v>
      </c>
      <c r="I15" s="3">
        <v>267</v>
      </c>
      <c r="J15" s="3" t="s">
        <v>73</v>
      </c>
      <c r="K15" s="3">
        <v>2.0619999999999998</v>
      </c>
      <c r="L15" s="3" t="s">
        <v>39</v>
      </c>
      <c r="M15" s="3">
        <v>0.92200000000000004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70</v>
      </c>
      <c r="I16" s="3">
        <v>267</v>
      </c>
      <c r="J16" s="3" t="s">
        <v>73</v>
      </c>
      <c r="K16" s="3">
        <v>2.2149999999999999</v>
      </c>
      <c r="L16" s="3" t="s">
        <v>39</v>
      </c>
      <c r="M16" s="3">
        <v>0.92400000000000004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70</v>
      </c>
      <c r="I17" s="3">
        <v>267</v>
      </c>
      <c r="J17" s="3" t="s">
        <v>73</v>
      </c>
      <c r="K17" s="3">
        <v>2.3650000000000002</v>
      </c>
      <c r="L17" s="3" t="s">
        <v>39</v>
      </c>
      <c r="M17" s="3">
        <v>0.93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70</v>
      </c>
      <c r="I18" s="3">
        <v>267</v>
      </c>
      <c r="J18" s="3" t="s">
        <v>73</v>
      </c>
      <c r="K18" s="3">
        <v>2.5190000000000001</v>
      </c>
      <c r="L18" s="3" t="s">
        <v>39</v>
      </c>
      <c r="M18" s="3">
        <v>0.93200000000000005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70</v>
      </c>
      <c r="I19" s="3">
        <v>267</v>
      </c>
      <c r="J19" s="3" t="s">
        <v>73</v>
      </c>
      <c r="K19" s="3">
        <v>2.677</v>
      </c>
      <c r="L19" s="3" t="s">
        <v>39</v>
      </c>
      <c r="M19" s="3">
        <v>0.93400000000000005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70</v>
      </c>
      <c r="I20" s="3">
        <v>267</v>
      </c>
      <c r="J20" s="3" t="s">
        <v>73</v>
      </c>
      <c r="K20" s="3">
        <v>2.8260000000000001</v>
      </c>
      <c r="L20" s="3" t="s">
        <v>39</v>
      </c>
      <c r="M20" s="3">
        <v>0.93899999999999995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70</v>
      </c>
      <c r="I21" s="3">
        <v>267</v>
      </c>
      <c r="J21" s="3" t="s">
        <v>73</v>
      </c>
      <c r="K21" s="3">
        <v>2.984</v>
      </c>
      <c r="L21" s="3" t="s">
        <v>39</v>
      </c>
      <c r="M21" s="3">
        <v>0.94099999999999995</v>
      </c>
      <c r="N21" s="3" t="s">
        <v>21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35"/>
  <sheetViews>
    <sheetView topLeftCell="A7" workbookViewId="0">
      <selection activeCell="L34" sqref="L34"/>
    </sheetView>
  </sheetViews>
  <sheetFormatPr defaultColWidth="8.85546875" defaultRowHeight="15" x14ac:dyDescent="0.25"/>
  <cols>
    <col min="1" max="1" width="11.28515625" style="1" bestFit="1" customWidth="1"/>
    <col min="2" max="15" width="8.85546875" style="1"/>
    <col min="16" max="16" width="11.28515625" style="1" bestFit="1" customWidth="1"/>
    <col min="17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29" spans="16:17" ht="15.75" thickBot="1" x14ac:dyDescent="0.3"/>
    <row r="30" spans="16:17" x14ac:dyDescent="0.25">
      <c r="P30" s="14" t="s">
        <v>96</v>
      </c>
      <c r="Q30" s="4">
        <v>-5.01</v>
      </c>
    </row>
    <row r="31" spans="16:17" ht="15.75" thickBot="1" x14ac:dyDescent="0.3">
      <c r="P31" s="7" t="s">
        <v>97</v>
      </c>
      <c r="Q31" s="8">
        <v>2.12</v>
      </c>
    </row>
    <row r="32" spans="16:17" ht="15.75" thickBot="1" x14ac:dyDescent="0.3"/>
    <row r="33" spans="16:17" x14ac:dyDescent="0.25">
      <c r="P33" s="14" t="s">
        <v>98</v>
      </c>
      <c r="Q33" s="4" t="s">
        <v>166</v>
      </c>
    </row>
    <row r="34" spans="16:17" x14ac:dyDescent="0.25">
      <c r="P34" s="6">
        <v>0.1</v>
      </c>
      <c r="Q34" s="5">
        <f>-(LN(1/P34-1)+Q$31)/Q$30</f>
        <v>0.86172147252219944</v>
      </c>
    </row>
    <row r="35" spans="16:17" ht="15.75" thickBot="1" x14ac:dyDescent="0.3">
      <c r="P35" s="7">
        <v>0.9</v>
      </c>
      <c r="Q35" s="8">
        <f>-(LN(1/P35-1)+Q$31)/Q$30</f>
        <v>-1.5414087292658486E-2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8"/>
  <sheetViews>
    <sheetView workbookViewId="0">
      <selection activeCell="U7" sqref="U7"/>
    </sheetView>
  </sheetViews>
  <sheetFormatPr defaultColWidth="8.85546875" defaultRowHeight="15" x14ac:dyDescent="0.25"/>
  <cols>
    <col min="1" max="1" width="5" style="1" bestFit="1" customWidth="1"/>
    <col min="2" max="2" width="6.5703125" style="1" bestFit="1" customWidth="1"/>
    <col min="3" max="3" width="8.85546875" style="1"/>
    <col min="4" max="4" width="5.140625" style="1" bestFit="1" customWidth="1"/>
    <col min="5" max="5" width="8.85546875" style="1"/>
    <col min="6" max="6" width="3" style="1" bestFit="1" customWidth="1"/>
    <col min="7" max="7" width="5" style="1" bestFit="1" customWidth="1"/>
    <col min="8" max="8" width="6.28515625" style="1" bestFit="1" customWidth="1"/>
    <col min="9" max="9" width="5.140625" style="1" bestFit="1" customWidth="1"/>
    <col min="10" max="11" width="7.28515625" style="1" bestFit="1" customWidth="1"/>
    <col min="12" max="12" width="8.85546875" style="1"/>
    <col min="13" max="13" width="7" style="1" bestFit="1" customWidth="1"/>
    <col min="14" max="17" width="8.85546875" style="1"/>
    <col min="18" max="18" width="5.28515625" style="1" bestFit="1" customWidth="1"/>
    <col min="19" max="19" width="6.85546875" style="1" bestFit="1" customWidth="1"/>
    <col min="20" max="20" width="6.7109375" style="1" bestFit="1" customWidth="1"/>
    <col min="21" max="16384" width="8.85546875" style="1"/>
  </cols>
  <sheetData>
    <row r="1" spans="1:20" ht="60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112</v>
      </c>
      <c r="H1" s="11" t="s">
        <v>113</v>
      </c>
      <c r="I1" s="11" t="s">
        <v>114</v>
      </c>
      <c r="J1" s="11" t="s">
        <v>108</v>
      </c>
      <c r="K1" s="11" t="s">
        <v>109</v>
      </c>
      <c r="L1" s="11" t="s">
        <v>110</v>
      </c>
      <c r="M1" s="11" t="s">
        <v>111</v>
      </c>
      <c r="N1" s="11" t="s">
        <v>32</v>
      </c>
      <c r="O1" s="11" t="s">
        <v>115</v>
      </c>
      <c r="P1" s="11" t="s">
        <v>32</v>
      </c>
      <c r="Q1" s="11" t="s">
        <v>115</v>
      </c>
      <c r="R1" s="11" t="s">
        <v>32</v>
      </c>
      <c r="S1" s="10" t="s">
        <v>2</v>
      </c>
      <c r="T1" s="3" t="s">
        <v>8</v>
      </c>
    </row>
    <row r="2" spans="1:20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5100</v>
      </c>
      <c r="J2" s="3">
        <v>1.39</v>
      </c>
      <c r="K2" s="3">
        <v>1.6500000000000001E-2</v>
      </c>
      <c r="L2" s="3">
        <v>1.11E-2</v>
      </c>
      <c r="M2" s="3">
        <v>609.20000000000005</v>
      </c>
      <c r="N2" s="3" t="s">
        <v>52</v>
      </c>
      <c r="O2" s="3">
        <f>M2/(I2^J2*EXP(K2*G2)*(EXP(H2*L2)))</f>
        <v>2.6871407550865655E-3</v>
      </c>
      <c r="P2" s="3" t="s">
        <v>52</v>
      </c>
      <c r="Q2" s="3">
        <f>O2*24*19.7*22.4/32</f>
        <v>0.88933610430344967</v>
      </c>
      <c r="R2" s="3" t="s">
        <v>116</v>
      </c>
      <c r="S2" s="3" t="s">
        <v>107</v>
      </c>
      <c r="T2" s="3" t="s">
        <v>7</v>
      </c>
    </row>
    <row r="3" spans="1:20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5100</v>
      </c>
      <c r="J3" s="3">
        <v>1.39</v>
      </c>
      <c r="K3" s="3">
        <v>1.6500000000000001E-2</v>
      </c>
      <c r="L3" s="3">
        <v>1.11E-2</v>
      </c>
      <c r="M3" s="3">
        <v>708.6</v>
      </c>
      <c r="N3" s="3" t="s">
        <v>52</v>
      </c>
      <c r="O3" s="3">
        <f t="shared" ref="O3:O7" si="0">M3/(I3^J3*EXP(K3*G3)*(EXP(H3*L3)))</f>
        <v>2.9019191193146348E-3</v>
      </c>
      <c r="P3" s="3" t="s">
        <v>52</v>
      </c>
      <c r="Q3" s="3">
        <f t="shared" ref="Q3:Q7" si="1">O3*24*19.7*22.4/32</f>
        <v>0.96041915172837156</v>
      </c>
      <c r="R3" s="3" t="s">
        <v>116</v>
      </c>
      <c r="S3" s="3" t="s">
        <v>107</v>
      </c>
      <c r="T3" s="3" t="s">
        <v>7</v>
      </c>
    </row>
    <row r="4" spans="1:20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4800</v>
      </c>
      <c r="J4" s="3">
        <v>1.39</v>
      </c>
      <c r="K4" s="3">
        <v>1.6500000000000001E-2</v>
      </c>
      <c r="L4" s="3">
        <v>1.11E-2</v>
      </c>
      <c r="M4" s="3">
        <v>720.2</v>
      </c>
      <c r="N4" s="3" t="s">
        <v>52</v>
      </c>
      <c r="O4" s="3">
        <f>M4/(I4^J4*EXP(K4*G4)*(EXP(H4*L4)))</f>
        <v>2.9791209283470585E-3</v>
      </c>
      <c r="P4" s="3" t="s">
        <v>52</v>
      </c>
      <c r="Q4" s="3">
        <f t="shared" si="1"/>
        <v>0.98596986244574225</v>
      </c>
      <c r="R4" s="3" t="s">
        <v>116</v>
      </c>
      <c r="S4" s="3" t="s">
        <v>107</v>
      </c>
      <c r="T4" s="3" t="s">
        <v>7</v>
      </c>
    </row>
    <row r="5" spans="1:20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5100</v>
      </c>
      <c r="J5" s="3">
        <v>1.39</v>
      </c>
      <c r="K5" s="3">
        <v>1.6500000000000001E-2</v>
      </c>
      <c r="L5" s="3">
        <v>1.11E-2</v>
      </c>
      <c r="M5" s="3">
        <v>2869.8</v>
      </c>
      <c r="N5" s="3" t="s">
        <v>52</v>
      </c>
      <c r="O5" s="3">
        <f t="shared" si="0"/>
        <v>2.8444755535550351E-3</v>
      </c>
      <c r="P5" s="3" t="s">
        <v>52</v>
      </c>
      <c r="Q5" s="3">
        <f t="shared" si="1"/>
        <v>0.94140762920457444</v>
      </c>
      <c r="R5" s="3" t="s">
        <v>116</v>
      </c>
      <c r="S5" s="3" t="s">
        <v>107</v>
      </c>
      <c r="T5" s="3" t="s">
        <v>7</v>
      </c>
    </row>
    <row r="6" spans="1:20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5100</v>
      </c>
      <c r="J6" s="3">
        <v>1.39</v>
      </c>
      <c r="K6" s="3">
        <v>1.6500000000000001E-2</v>
      </c>
      <c r="L6" s="3">
        <v>1.11E-2</v>
      </c>
      <c r="M6" s="3">
        <v>3346.5</v>
      </c>
      <c r="N6" s="3" t="s">
        <v>52</v>
      </c>
      <c r="O6" s="3">
        <f t="shared" si="0"/>
        <v>2.9919980055344909E-3</v>
      </c>
      <c r="P6" s="3" t="s">
        <v>52</v>
      </c>
      <c r="Q6" s="3">
        <f t="shared" si="1"/>
        <v>0.99023165991169504</v>
      </c>
      <c r="R6" s="3" t="s">
        <v>116</v>
      </c>
      <c r="S6" s="3" t="s">
        <v>107</v>
      </c>
      <c r="T6" s="3" t="s">
        <v>7</v>
      </c>
    </row>
    <row r="7" spans="1:20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4800</v>
      </c>
      <c r="J7" s="3">
        <v>1.39</v>
      </c>
      <c r="K7" s="3">
        <v>1.6500000000000001E-2</v>
      </c>
      <c r="L7" s="3">
        <v>1.11E-2</v>
      </c>
      <c r="M7" s="3">
        <v>3268.2</v>
      </c>
      <c r="N7" s="3" t="s">
        <v>52</v>
      </c>
      <c r="O7" s="3">
        <f t="shared" si="0"/>
        <v>2.9220749665836441E-3</v>
      </c>
      <c r="P7" s="3" t="s">
        <v>52</v>
      </c>
      <c r="Q7" s="3">
        <f t="shared" si="1"/>
        <v>0.96708993094052287</v>
      </c>
      <c r="R7" s="3" t="s">
        <v>116</v>
      </c>
      <c r="S7" s="3" t="s">
        <v>107</v>
      </c>
      <c r="T7" s="3" t="s">
        <v>7</v>
      </c>
    </row>
    <row r="8" spans="1:20" x14ac:dyDescent="0.2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" t="s">
        <v>95</v>
      </c>
      <c r="Q8" s="3">
        <f>AVERAGE(Q2:Q7)</f>
        <v>0.9557423897557259</v>
      </c>
      <c r="R8" s="34"/>
      <c r="S8" s="34"/>
      <c r="T8" s="35"/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28"/>
  <sheetViews>
    <sheetView workbookViewId="0">
      <selection activeCell="K1" sqref="K1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10" width="8.85546875" style="1"/>
    <col min="11" max="11" width="17.7109375" style="1" bestFit="1" customWidth="1"/>
    <col min="12" max="16384" width="8.85546875" style="1"/>
  </cols>
  <sheetData>
    <row r="1" spans="1:12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2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32.201000000000001</v>
      </c>
      <c r="I2" s="3"/>
      <c r="J2" s="3">
        <v>5.9539999999999997</v>
      </c>
      <c r="K2" s="3" t="s">
        <v>107</v>
      </c>
      <c r="L2" s="3" t="s">
        <v>21</v>
      </c>
    </row>
    <row r="3" spans="1:12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8</v>
      </c>
      <c r="H3" s="3">
        <v>29.919</v>
      </c>
      <c r="I3" s="3"/>
      <c r="J3" s="3">
        <v>5.97</v>
      </c>
      <c r="K3" s="3" t="s">
        <v>107</v>
      </c>
      <c r="L3" s="3" t="s">
        <v>21</v>
      </c>
    </row>
    <row r="4" spans="1:12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8</v>
      </c>
      <c r="H4" s="3">
        <v>29.664999999999999</v>
      </c>
      <c r="I4" s="3"/>
      <c r="J4" s="3">
        <v>6.0430000000000001</v>
      </c>
      <c r="K4" s="3" t="s">
        <v>107</v>
      </c>
      <c r="L4" s="3" t="s">
        <v>21</v>
      </c>
    </row>
    <row r="5" spans="1:12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33.722000000000001</v>
      </c>
      <c r="I5" s="3"/>
      <c r="J5" s="3">
        <v>6.2050000000000001</v>
      </c>
      <c r="K5" s="3" t="s">
        <v>107</v>
      </c>
      <c r="L5" s="3" t="s">
        <v>21</v>
      </c>
    </row>
    <row r="6" spans="1:12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8</v>
      </c>
      <c r="H6" s="3">
        <v>29.411999999999999</v>
      </c>
      <c r="I6" s="3"/>
      <c r="J6" s="3">
        <v>6.2149999999999999</v>
      </c>
      <c r="K6" s="3" t="s">
        <v>107</v>
      </c>
      <c r="L6" s="3" t="s">
        <v>21</v>
      </c>
    </row>
    <row r="7" spans="1:12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8</v>
      </c>
      <c r="H7" s="3">
        <v>29.411999999999999</v>
      </c>
      <c r="I7" s="3"/>
      <c r="J7" s="3">
        <v>6.2460000000000004</v>
      </c>
      <c r="K7" s="3" t="s">
        <v>107</v>
      </c>
      <c r="L7" s="3" t="s">
        <v>21</v>
      </c>
    </row>
    <row r="8" spans="1:12" x14ac:dyDescent="0.25">
      <c r="A8" s="3">
        <v>2003</v>
      </c>
      <c r="B8" s="3" t="s">
        <v>105</v>
      </c>
      <c r="C8" s="3" t="s">
        <v>13</v>
      </c>
      <c r="D8" s="3"/>
      <c r="E8" s="3" t="s">
        <v>106</v>
      </c>
      <c r="F8" s="3">
        <v>65</v>
      </c>
      <c r="G8" s="3">
        <v>8</v>
      </c>
      <c r="H8" s="3">
        <v>32.960999999999999</v>
      </c>
      <c r="I8" s="3"/>
      <c r="J8" s="3">
        <v>6.3609999999999998</v>
      </c>
      <c r="K8" s="3" t="s">
        <v>107</v>
      </c>
      <c r="L8" s="3" t="s">
        <v>21</v>
      </c>
    </row>
    <row r="9" spans="1:12" x14ac:dyDescent="0.25">
      <c r="A9" s="3">
        <v>2003</v>
      </c>
      <c r="B9" s="3" t="s">
        <v>105</v>
      </c>
      <c r="C9" s="3" t="s">
        <v>13</v>
      </c>
      <c r="D9" s="3"/>
      <c r="E9" s="3" t="s">
        <v>106</v>
      </c>
      <c r="F9" s="3">
        <v>65</v>
      </c>
      <c r="G9" s="3">
        <v>8</v>
      </c>
      <c r="H9" s="3">
        <v>33.722000000000001</v>
      </c>
      <c r="I9" s="3"/>
      <c r="J9" s="3">
        <v>6.3920000000000003</v>
      </c>
      <c r="K9" s="3" t="s">
        <v>107</v>
      </c>
      <c r="L9" s="3" t="s">
        <v>21</v>
      </c>
    </row>
    <row r="10" spans="1:12" x14ac:dyDescent="0.25">
      <c r="A10" s="3">
        <v>2003</v>
      </c>
      <c r="B10" s="3" t="s">
        <v>105</v>
      </c>
      <c r="C10" s="3" t="s">
        <v>13</v>
      </c>
      <c r="D10" s="3"/>
      <c r="E10" s="3" t="s">
        <v>106</v>
      </c>
      <c r="F10" s="3">
        <v>65</v>
      </c>
      <c r="G10" s="3">
        <v>8</v>
      </c>
      <c r="H10" s="3">
        <v>29.919</v>
      </c>
      <c r="I10" s="3"/>
      <c r="J10" s="3">
        <v>6.3769999999999998</v>
      </c>
      <c r="K10" s="3" t="s">
        <v>107</v>
      </c>
      <c r="L10" s="3" t="s">
        <v>21</v>
      </c>
    </row>
    <row r="11" spans="1:12" x14ac:dyDescent="0.25">
      <c r="A11" s="3">
        <v>2003</v>
      </c>
      <c r="B11" s="3" t="s">
        <v>105</v>
      </c>
      <c r="C11" s="3" t="s">
        <v>13</v>
      </c>
      <c r="D11" s="3"/>
      <c r="E11" s="3" t="s">
        <v>106</v>
      </c>
      <c r="F11" s="3">
        <v>65</v>
      </c>
      <c r="G11" s="3">
        <v>8</v>
      </c>
      <c r="H11" s="3">
        <v>29.919</v>
      </c>
      <c r="I11" s="3"/>
      <c r="J11" s="3">
        <v>6.4390000000000001</v>
      </c>
      <c r="K11" s="3" t="s">
        <v>107</v>
      </c>
      <c r="L11" s="3" t="s">
        <v>21</v>
      </c>
    </row>
    <row r="12" spans="1:12" x14ac:dyDescent="0.25">
      <c r="A12" s="3">
        <v>2003</v>
      </c>
      <c r="B12" s="3" t="s">
        <v>105</v>
      </c>
      <c r="C12" s="3" t="s">
        <v>13</v>
      </c>
      <c r="D12" s="3"/>
      <c r="E12" s="3" t="s">
        <v>106</v>
      </c>
      <c r="F12" s="3">
        <v>65</v>
      </c>
      <c r="G12" s="3">
        <v>8</v>
      </c>
      <c r="H12" s="3">
        <v>32.960999999999999</v>
      </c>
      <c r="I12" s="3"/>
      <c r="J12" s="3">
        <v>6.5069999999999997</v>
      </c>
      <c r="K12" s="3" t="s">
        <v>107</v>
      </c>
      <c r="L12" s="3" t="s">
        <v>21</v>
      </c>
    </row>
    <row r="13" spans="1:12" x14ac:dyDescent="0.25">
      <c r="A13" s="3">
        <v>2003</v>
      </c>
      <c r="B13" s="3" t="s">
        <v>105</v>
      </c>
      <c r="C13" s="3" t="s">
        <v>13</v>
      </c>
      <c r="D13" s="3"/>
      <c r="E13" s="3" t="s">
        <v>106</v>
      </c>
      <c r="F13" s="3">
        <v>65</v>
      </c>
      <c r="G13" s="3">
        <v>8</v>
      </c>
      <c r="H13" s="3">
        <v>32.454000000000001</v>
      </c>
      <c r="I13" s="3"/>
      <c r="J13" s="3">
        <v>6.6479999999999997</v>
      </c>
      <c r="K13" s="3" t="s">
        <v>107</v>
      </c>
      <c r="L13" s="3" t="s">
        <v>21</v>
      </c>
    </row>
    <row r="14" spans="1:12" x14ac:dyDescent="0.25">
      <c r="A14" s="3">
        <v>2003</v>
      </c>
      <c r="B14" s="3" t="s">
        <v>105</v>
      </c>
      <c r="C14" s="3" t="s">
        <v>13</v>
      </c>
      <c r="D14" s="3"/>
      <c r="E14" s="3" t="s">
        <v>106</v>
      </c>
      <c r="F14" s="3">
        <v>65</v>
      </c>
      <c r="G14" s="3">
        <v>8</v>
      </c>
      <c r="H14" s="3">
        <v>32.707999999999998</v>
      </c>
      <c r="I14" s="3"/>
      <c r="J14" s="3">
        <v>6.726</v>
      </c>
      <c r="K14" s="3" t="s">
        <v>107</v>
      </c>
      <c r="L14" s="3" t="s">
        <v>21</v>
      </c>
    </row>
    <row r="15" spans="1:12" x14ac:dyDescent="0.25">
      <c r="A15" s="3">
        <v>2003</v>
      </c>
      <c r="B15" s="3" t="s">
        <v>105</v>
      </c>
      <c r="C15" s="3" t="s">
        <v>13</v>
      </c>
      <c r="D15" s="3"/>
      <c r="E15" s="3" t="s">
        <v>106</v>
      </c>
      <c r="F15" s="3">
        <v>65</v>
      </c>
      <c r="G15" s="3">
        <v>8</v>
      </c>
      <c r="H15" s="3">
        <v>32.454000000000001</v>
      </c>
      <c r="I15" s="3"/>
      <c r="J15" s="3">
        <v>6.7629999999999999</v>
      </c>
      <c r="K15" s="3" t="s">
        <v>107</v>
      </c>
      <c r="L15" s="3" t="s">
        <v>21</v>
      </c>
    </row>
    <row r="16" spans="1:12" x14ac:dyDescent="0.25">
      <c r="A16" s="3">
        <v>2003</v>
      </c>
      <c r="B16" s="3" t="s">
        <v>105</v>
      </c>
      <c r="C16" s="3" t="s">
        <v>13</v>
      </c>
      <c r="D16" s="3"/>
      <c r="E16" s="3" t="s">
        <v>106</v>
      </c>
      <c r="F16" s="3">
        <v>65</v>
      </c>
      <c r="G16" s="3">
        <v>8</v>
      </c>
      <c r="H16" s="3">
        <v>29.919</v>
      </c>
      <c r="I16" s="3"/>
      <c r="J16" s="3">
        <v>7.008</v>
      </c>
      <c r="K16" s="3" t="s">
        <v>107</v>
      </c>
      <c r="L16" s="3" t="s">
        <v>21</v>
      </c>
    </row>
    <row r="17" spans="1:12" x14ac:dyDescent="0.25">
      <c r="A17" s="3">
        <v>2003</v>
      </c>
      <c r="B17" s="3" t="s">
        <v>105</v>
      </c>
      <c r="C17" s="3" t="s">
        <v>13</v>
      </c>
      <c r="D17" s="3"/>
      <c r="E17" s="3" t="s">
        <v>106</v>
      </c>
      <c r="F17" s="3">
        <v>65</v>
      </c>
      <c r="G17" s="3">
        <v>8</v>
      </c>
      <c r="H17" s="3">
        <v>54.006</v>
      </c>
      <c r="I17" s="3"/>
      <c r="J17" s="3">
        <v>6.2460000000000004</v>
      </c>
      <c r="K17" s="3" t="s">
        <v>107</v>
      </c>
      <c r="L17" s="3" t="s">
        <v>21</v>
      </c>
    </row>
    <row r="18" spans="1:12" x14ac:dyDescent="0.25">
      <c r="A18" s="3">
        <v>2003</v>
      </c>
      <c r="B18" s="3" t="s">
        <v>105</v>
      </c>
      <c r="C18" s="3" t="s">
        <v>13</v>
      </c>
      <c r="D18" s="3"/>
      <c r="E18" s="3" t="s">
        <v>106</v>
      </c>
      <c r="F18" s="3">
        <v>65</v>
      </c>
      <c r="G18" s="3">
        <v>8</v>
      </c>
      <c r="H18" s="3">
        <v>49.695999999999998</v>
      </c>
      <c r="I18" s="3"/>
      <c r="J18" s="3">
        <v>6.34</v>
      </c>
      <c r="K18" s="3" t="s">
        <v>107</v>
      </c>
      <c r="L18" s="3" t="s">
        <v>21</v>
      </c>
    </row>
    <row r="19" spans="1:12" x14ac:dyDescent="0.25">
      <c r="A19" s="3">
        <v>2003</v>
      </c>
      <c r="B19" s="3" t="s">
        <v>105</v>
      </c>
      <c r="C19" s="3" t="s">
        <v>13</v>
      </c>
      <c r="D19" s="3"/>
      <c r="E19" s="3" t="s">
        <v>106</v>
      </c>
      <c r="F19" s="3">
        <v>65</v>
      </c>
      <c r="G19" s="3">
        <v>8</v>
      </c>
      <c r="H19" s="3">
        <v>49.442</v>
      </c>
      <c r="I19" s="3"/>
      <c r="J19" s="3">
        <v>6.3769999999999998</v>
      </c>
      <c r="K19" s="3" t="s">
        <v>107</v>
      </c>
      <c r="L19" s="3" t="s">
        <v>21</v>
      </c>
    </row>
    <row r="20" spans="1:12" x14ac:dyDescent="0.25">
      <c r="A20" s="3">
        <v>2003</v>
      </c>
      <c r="B20" s="3" t="s">
        <v>105</v>
      </c>
      <c r="C20" s="3" t="s">
        <v>13</v>
      </c>
      <c r="D20" s="3"/>
      <c r="E20" s="3" t="s">
        <v>106</v>
      </c>
      <c r="F20" s="3">
        <v>65</v>
      </c>
      <c r="G20" s="3">
        <v>8</v>
      </c>
      <c r="H20" s="3">
        <v>49.189</v>
      </c>
      <c r="I20" s="3"/>
      <c r="J20" s="3">
        <v>6.4189999999999996</v>
      </c>
      <c r="K20" s="3" t="s">
        <v>107</v>
      </c>
      <c r="L20" s="3" t="s">
        <v>21</v>
      </c>
    </row>
    <row r="21" spans="1:12" x14ac:dyDescent="0.25">
      <c r="A21" s="3">
        <v>2003</v>
      </c>
      <c r="B21" s="3" t="s">
        <v>105</v>
      </c>
      <c r="C21" s="3" t="s">
        <v>13</v>
      </c>
      <c r="D21" s="3"/>
      <c r="E21" s="3" t="s">
        <v>106</v>
      </c>
      <c r="F21" s="3">
        <v>65</v>
      </c>
      <c r="G21" s="3">
        <v>8</v>
      </c>
      <c r="H21" s="3">
        <v>56.033999999999999</v>
      </c>
      <c r="I21" s="3"/>
      <c r="J21" s="3">
        <v>6.5750000000000002</v>
      </c>
      <c r="K21" s="3" t="s">
        <v>107</v>
      </c>
      <c r="L21" s="3" t="s">
        <v>21</v>
      </c>
    </row>
    <row r="22" spans="1:12" x14ac:dyDescent="0.25">
      <c r="A22" s="3">
        <v>2003</v>
      </c>
      <c r="B22" s="3" t="s">
        <v>105</v>
      </c>
      <c r="C22" s="3" t="s">
        <v>13</v>
      </c>
      <c r="D22" s="3"/>
      <c r="E22" s="3" t="s">
        <v>106</v>
      </c>
      <c r="F22" s="3">
        <v>65</v>
      </c>
      <c r="G22" s="3">
        <v>8</v>
      </c>
      <c r="H22" s="3">
        <v>55.02</v>
      </c>
      <c r="I22" s="3"/>
      <c r="J22" s="3">
        <v>6.6740000000000004</v>
      </c>
      <c r="K22" s="3" t="s">
        <v>107</v>
      </c>
      <c r="L22" s="3" t="s">
        <v>21</v>
      </c>
    </row>
    <row r="23" spans="1:12" x14ac:dyDescent="0.25">
      <c r="A23" s="3">
        <v>2003</v>
      </c>
      <c r="B23" s="3" t="s">
        <v>105</v>
      </c>
      <c r="C23" s="3" t="s">
        <v>13</v>
      </c>
      <c r="D23" s="3"/>
      <c r="E23" s="3" t="s">
        <v>106</v>
      </c>
      <c r="F23" s="3">
        <v>65</v>
      </c>
      <c r="G23" s="3">
        <v>8</v>
      </c>
      <c r="H23" s="3">
        <v>49.189</v>
      </c>
      <c r="I23" s="3"/>
      <c r="J23" s="3">
        <v>6.7309999999999999</v>
      </c>
      <c r="K23" s="3" t="s">
        <v>107</v>
      </c>
      <c r="L23" s="3" t="s">
        <v>21</v>
      </c>
    </row>
    <row r="24" spans="1:12" x14ac:dyDescent="0.25">
      <c r="A24" s="3">
        <v>2003</v>
      </c>
      <c r="B24" s="3" t="s">
        <v>105</v>
      </c>
      <c r="C24" s="3" t="s">
        <v>13</v>
      </c>
      <c r="D24" s="3"/>
      <c r="E24" s="3" t="s">
        <v>106</v>
      </c>
      <c r="F24" s="3">
        <v>65</v>
      </c>
      <c r="G24" s="3">
        <v>8</v>
      </c>
      <c r="H24" s="3">
        <v>49.442</v>
      </c>
      <c r="I24" s="3"/>
      <c r="J24" s="3">
        <v>6.7629999999999999</v>
      </c>
      <c r="K24" s="3" t="s">
        <v>107</v>
      </c>
      <c r="L24" s="3" t="s">
        <v>21</v>
      </c>
    </row>
    <row r="25" spans="1:12" x14ac:dyDescent="0.25">
      <c r="A25" s="3">
        <v>2003</v>
      </c>
      <c r="B25" s="3" t="s">
        <v>105</v>
      </c>
      <c r="C25" s="3" t="s">
        <v>13</v>
      </c>
      <c r="D25" s="3"/>
      <c r="E25" s="3" t="s">
        <v>106</v>
      </c>
      <c r="F25" s="3">
        <v>65</v>
      </c>
      <c r="G25" s="3">
        <v>8</v>
      </c>
      <c r="H25" s="3">
        <v>49.189</v>
      </c>
      <c r="I25" s="3"/>
      <c r="J25" s="3">
        <v>6.8769999999999998</v>
      </c>
      <c r="K25" s="3" t="s">
        <v>107</v>
      </c>
      <c r="L25" s="3" t="s">
        <v>21</v>
      </c>
    </row>
    <row r="26" spans="1:12" x14ac:dyDescent="0.25">
      <c r="A26" s="3">
        <v>2003</v>
      </c>
      <c r="B26" s="3" t="s">
        <v>105</v>
      </c>
      <c r="C26" s="3" t="s">
        <v>13</v>
      </c>
      <c r="D26" s="3"/>
      <c r="E26" s="3" t="s">
        <v>106</v>
      </c>
      <c r="F26" s="3">
        <v>65</v>
      </c>
      <c r="G26" s="3">
        <v>8</v>
      </c>
      <c r="H26" s="3">
        <v>55.527000000000001</v>
      </c>
      <c r="I26" s="3"/>
      <c r="J26" s="3">
        <v>6.81</v>
      </c>
      <c r="K26" s="3" t="s">
        <v>107</v>
      </c>
      <c r="L26" s="3" t="s">
        <v>21</v>
      </c>
    </row>
    <row r="27" spans="1:12" x14ac:dyDescent="0.25">
      <c r="A27" s="3">
        <v>2003</v>
      </c>
      <c r="B27" s="3" t="s">
        <v>105</v>
      </c>
      <c r="C27" s="3" t="s">
        <v>13</v>
      </c>
      <c r="D27" s="3"/>
      <c r="E27" s="3" t="s">
        <v>106</v>
      </c>
      <c r="F27" s="3">
        <v>65</v>
      </c>
      <c r="G27" s="3">
        <v>8</v>
      </c>
      <c r="H27" s="3">
        <v>54.006</v>
      </c>
      <c r="I27" s="3"/>
      <c r="J27" s="3">
        <v>6.82</v>
      </c>
      <c r="K27" s="3" t="s">
        <v>107</v>
      </c>
      <c r="L27" s="3" t="s">
        <v>21</v>
      </c>
    </row>
    <row r="28" spans="1:12" x14ac:dyDescent="0.25">
      <c r="A28" s="3">
        <v>2003</v>
      </c>
      <c r="B28" s="3" t="s">
        <v>105</v>
      </c>
      <c r="C28" s="3" t="s">
        <v>13</v>
      </c>
      <c r="D28" s="3"/>
      <c r="E28" s="3" t="s">
        <v>106</v>
      </c>
      <c r="F28" s="3">
        <v>65</v>
      </c>
      <c r="G28" s="3">
        <v>8</v>
      </c>
      <c r="H28" s="3">
        <v>54.767000000000003</v>
      </c>
      <c r="I28" s="3"/>
      <c r="J28" s="3">
        <v>6.8769999999999998</v>
      </c>
      <c r="K28" s="3" t="s">
        <v>107</v>
      </c>
      <c r="L28" s="3" t="s">
        <v>21</v>
      </c>
    </row>
    <row r="29" spans="1:12" x14ac:dyDescent="0.25">
      <c r="A29" s="3">
        <v>2003</v>
      </c>
      <c r="B29" s="3" t="s">
        <v>105</v>
      </c>
      <c r="C29" s="3" t="s">
        <v>13</v>
      </c>
      <c r="D29" s="3"/>
      <c r="E29" s="3" t="s">
        <v>106</v>
      </c>
      <c r="F29" s="3">
        <v>65</v>
      </c>
      <c r="G29" s="3">
        <v>8</v>
      </c>
      <c r="H29" s="3">
        <v>55.527000000000001</v>
      </c>
      <c r="I29" s="3"/>
      <c r="J29" s="3">
        <v>6.95</v>
      </c>
      <c r="K29" s="3" t="s">
        <v>107</v>
      </c>
      <c r="L29" s="3" t="s">
        <v>21</v>
      </c>
    </row>
    <row r="30" spans="1:12" x14ac:dyDescent="0.25">
      <c r="A30" s="3">
        <v>2003</v>
      </c>
      <c r="B30" s="3" t="s">
        <v>105</v>
      </c>
      <c r="C30" s="3" t="s">
        <v>13</v>
      </c>
      <c r="D30" s="3"/>
      <c r="E30" s="3" t="s">
        <v>106</v>
      </c>
      <c r="F30" s="3">
        <v>65</v>
      </c>
      <c r="G30" s="3">
        <v>8</v>
      </c>
      <c r="H30" s="3">
        <v>54.767000000000003</v>
      </c>
      <c r="I30" s="3"/>
      <c r="J30" s="3">
        <v>6.9969999999999999</v>
      </c>
      <c r="K30" s="3" t="s">
        <v>107</v>
      </c>
      <c r="L30" s="3" t="s">
        <v>21</v>
      </c>
    </row>
    <row r="31" spans="1:12" x14ac:dyDescent="0.25">
      <c r="A31" s="3">
        <v>2003</v>
      </c>
      <c r="B31" s="3" t="s">
        <v>105</v>
      </c>
      <c r="C31" s="3" t="s">
        <v>13</v>
      </c>
      <c r="D31" s="3"/>
      <c r="E31" s="3" t="s">
        <v>106</v>
      </c>
      <c r="F31" s="3">
        <v>65</v>
      </c>
      <c r="G31" s="3">
        <v>8</v>
      </c>
      <c r="H31" s="3">
        <v>69.472999999999999</v>
      </c>
      <c r="I31" s="3"/>
      <c r="J31" s="3">
        <v>6.6109999999999998</v>
      </c>
      <c r="K31" s="3" t="s">
        <v>107</v>
      </c>
      <c r="L31" s="3" t="s">
        <v>21</v>
      </c>
    </row>
    <row r="32" spans="1:12" x14ac:dyDescent="0.25">
      <c r="A32" s="3">
        <v>2003</v>
      </c>
      <c r="B32" s="3" t="s">
        <v>105</v>
      </c>
      <c r="C32" s="3" t="s">
        <v>13</v>
      </c>
      <c r="D32" s="3"/>
      <c r="E32" s="3" t="s">
        <v>106</v>
      </c>
      <c r="F32" s="3">
        <v>65</v>
      </c>
      <c r="G32" s="3">
        <v>8</v>
      </c>
      <c r="H32" s="3">
        <v>76.064999999999998</v>
      </c>
      <c r="I32" s="3"/>
      <c r="J32" s="3">
        <v>6.617</v>
      </c>
      <c r="K32" s="3" t="s">
        <v>107</v>
      </c>
      <c r="L32" s="3" t="s">
        <v>21</v>
      </c>
    </row>
    <row r="33" spans="1:12" x14ac:dyDescent="0.25">
      <c r="A33" s="3">
        <v>2003</v>
      </c>
      <c r="B33" s="3" t="s">
        <v>105</v>
      </c>
      <c r="C33" s="3" t="s">
        <v>13</v>
      </c>
      <c r="D33" s="3"/>
      <c r="E33" s="3" t="s">
        <v>106</v>
      </c>
      <c r="F33" s="3">
        <v>65</v>
      </c>
      <c r="G33" s="3">
        <v>8</v>
      </c>
      <c r="H33" s="3">
        <v>69.98</v>
      </c>
      <c r="I33" s="3"/>
      <c r="J33" s="3">
        <v>6.69</v>
      </c>
      <c r="K33" s="3" t="s">
        <v>107</v>
      </c>
      <c r="L33" s="3" t="s">
        <v>21</v>
      </c>
    </row>
    <row r="34" spans="1:12" x14ac:dyDescent="0.25">
      <c r="A34" s="3">
        <v>2003</v>
      </c>
      <c r="B34" s="3" t="s">
        <v>105</v>
      </c>
      <c r="C34" s="3" t="s">
        <v>13</v>
      </c>
      <c r="D34" s="3"/>
      <c r="E34" s="3" t="s">
        <v>106</v>
      </c>
      <c r="F34" s="3">
        <v>65</v>
      </c>
      <c r="G34" s="3">
        <v>8</v>
      </c>
      <c r="H34" s="3">
        <v>69.725999999999999</v>
      </c>
      <c r="I34" s="3"/>
      <c r="J34" s="3">
        <v>6.7839999999999998</v>
      </c>
      <c r="K34" s="3" t="s">
        <v>107</v>
      </c>
      <c r="L34" s="3" t="s">
        <v>21</v>
      </c>
    </row>
    <row r="35" spans="1:12" x14ac:dyDescent="0.25">
      <c r="A35" s="3">
        <v>2003</v>
      </c>
      <c r="B35" s="3" t="s">
        <v>105</v>
      </c>
      <c r="C35" s="3" t="s">
        <v>13</v>
      </c>
      <c r="D35" s="3"/>
      <c r="E35" s="3" t="s">
        <v>106</v>
      </c>
      <c r="F35" s="3">
        <v>65</v>
      </c>
      <c r="G35" s="3">
        <v>8</v>
      </c>
      <c r="H35" s="3">
        <v>69.98</v>
      </c>
      <c r="I35" s="3"/>
      <c r="J35" s="3">
        <v>6.9240000000000004</v>
      </c>
      <c r="K35" s="3" t="s">
        <v>107</v>
      </c>
      <c r="L35" s="3" t="s">
        <v>21</v>
      </c>
    </row>
    <row r="36" spans="1:12" x14ac:dyDescent="0.25">
      <c r="A36" s="3">
        <v>2003</v>
      </c>
      <c r="B36" s="3" t="s">
        <v>105</v>
      </c>
      <c r="C36" s="3" t="s">
        <v>13</v>
      </c>
      <c r="D36" s="3"/>
      <c r="E36" s="3" t="s">
        <v>106</v>
      </c>
      <c r="F36" s="3">
        <v>65</v>
      </c>
      <c r="G36" s="3">
        <v>8</v>
      </c>
      <c r="H36" s="3">
        <v>69.725999999999999</v>
      </c>
      <c r="I36" s="3"/>
      <c r="J36" s="3">
        <v>7.0030000000000001</v>
      </c>
      <c r="K36" s="3" t="s">
        <v>107</v>
      </c>
      <c r="L36" s="3" t="s">
        <v>21</v>
      </c>
    </row>
    <row r="37" spans="1:12" x14ac:dyDescent="0.25">
      <c r="A37" s="3">
        <v>2003</v>
      </c>
      <c r="B37" s="3" t="s">
        <v>105</v>
      </c>
      <c r="C37" s="3" t="s">
        <v>13</v>
      </c>
      <c r="D37" s="3"/>
      <c r="E37" s="3" t="s">
        <v>106</v>
      </c>
      <c r="F37" s="3">
        <v>65</v>
      </c>
      <c r="G37" s="3">
        <v>8</v>
      </c>
      <c r="H37" s="3">
        <v>69.472999999999999</v>
      </c>
      <c r="I37" s="3"/>
      <c r="J37" s="3">
        <v>7.0439999999999996</v>
      </c>
      <c r="K37" s="3" t="s">
        <v>107</v>
      </c>
      <c r="L37" s="3" t="s">
        <v>21</v>
      </c>
    </row>
    <row r="38" spans="1:12" x14ac:dyDescent="0.25">
      <c r="A38" s="3">
        <v>2003</v>
      </c>
      <c r="B38" s="3" t="s">
        <v>105</v>
      </c>
      <c r="C38" s="3" t="s">
        <v>13</v>
      </c>
      <c r="D38" s="3"/>
      <c r="E38" s="3" t="s">
        <v>106</v>
      </c>
      <c r="F38" s="3">
        <v>65</v>
      </c>
      <c r="G38" s="3">
        <v>8</v>
      </c>
      <c r="H38" s="3">
        <v>79.108000000000004</v>
      </c>
      <c r="I38" s="3"/>
      <c r="J38" s="3">
        <v>6.8979999999999997</v>
      </c>
      <c r="K38" s="3" t="s">
        <v>107</v>
      </c>
      <c r="L38" s="3" t="s">
        <v>21</v>
      </c>
    </row>
    <row r="39" spans="1:12" x14ac:dyDescent="0.25">
      <c r="A39" s="3">
        <v>2003</v>
      </c>
      <c r="B39" s="3" t="s">
        <v>105</v>
      </c>
      <c r="C39" s="3" t="s">
        <v>13</v>
      </c>
      <c r="D39" s="3"/>
      <c r="E39" s="3" t="s">
        <v>106</v>
      </c>
      <c r="F39" s="3">
        <v>65</v>
      </c>
      <c r="G39" s="3">
        <v>8</v>
      </c>
      <c r="H39" s="3">
        <v>76.317999999999998</v>
      </c>
      <c r="I39" s="3"/>
      <c r="J39" s="3">
        <v>6.9139999999999997</v>
      </c>
      <c r="K39" s="3" t="s">
        <v>107</v>
      </c>
      <c r="L39" s="3" t="s">
        <v>21</v>
      </c>
    </row>
    <row r="40" spans="1:12" x14ac:dyDescent="0.25">
      <c r="A40" s="3">
        <v>2003</v>
      </c>
      <c r="B40" s="3" t="s">
        <v>105</v>
      </c>
      <c r="C40" s="3" t="s">
        <v>13</v>
      </c>
      <c r="D40" s="3"/>
      <c r="E40" s="3" t="s">
        <v>106</v>
      </c>
      <c r="F40" s="3">
        <v>65</v>
      </c>
      <c r="G40" s="3">
        <v>8</v>
      </c>
      <c r="H40" s="3">
        <v>76.064999999999998</v>
      </c>
      <c r="I40" s="3"/>
      <c r="J40" s="3">
        <v>6.9710000000000001</v>
      </c>
      <c r="K40" s="3" t="s">
        <v>107</v>
      </c>
      <c r="L40" s="3" t="s">
        <v>21</v>
      </c>
    </row>
    <row r="41" spans="1:12" x14ac:dyDescent="0.25">
      <c r="A41" s="3">
        <v>2003</v>
      </c>
      <c r="B41" s="3" t="s">
        <v>105</v>
      </c>
      <c r="C41" s="3" t="s">
        <v>13</v>
      </c>
      <c r="D41" s="3"/>
      <c r="E41" s="3" t="s">
        <v>106</v>
      </c>
      <c r="F41" s="3">
        <v>65</v>
      </c>
      <c r="G41" s="3">
        <v>8</v>
      </c>
      <c r="H41" s="3">
        <v>77.585999999999999</v>
      </c>
      <c r="I41" s="3"/>
      <c r="J41" s="3">
        <v>6.9969999999999999</v>
      </c>
      <c r="K41" s="3" t="s">
        <v>107</v>
      </c>
      <c r="L41" s="3" t="s">
        <v>21</v>
      </c>
    </row>
    <row r="42" spans="1:12" x14ac:dyDescent="0.25">
      <c r="A42" s="3">
        <v>2003</v>
      </c>
      <c r="B42" s="3" t="s">
        <v>105</v>
      </c>
      <c r="C42" s="3" t="s">
        <v>13</v>
      </c>
      <c r="D42" s="3"/>
      <c r="E42" s="3" t="s">
        <v>106</v>
      </c>
      <c r="F42" s="3">
        <v>65</v>
      </c>
      <c r="G42" s="3">
        <v>8</v>
      </c>
      <c r="H42" s="3">
        <v>76.572000000000003</v>
      </c>
      <c r="I42" s="3"/>
      <c r="J42" s="3">
        <v>7.1070000000000002</v>
      </c>
      <c r="K42" s="3" t="s">
        <v>107</v>
      </c>
      <c r="L42" s="3" t="s">
        <v>21</v>
      </c>
    </row>
    <row r="43" spans="1:12" x14ac:dyDescent="0.25">
      <c r="A43" s="3">
        <v>2003</v>
      </c>
      <c r="B43" s="3" t="s">
        <v>105</v>
      </c>
      <c r="C43" s="3" t="s">
        <v>13</v>
      </c>
      <c r="D43" s="3"/>
      <c r="E43" s="3" t="s">
        <v>106</v>
      </c>
      <c r="F43" s="3">
        <v>65</v>
      </c>
      <c r="G43" s="3">
        <v>8</v>
      </c>
      <c r="H43" s="3">
        <v>76.825999999999993</v>
      </c>
      <c r="I43" s="3"/>
      <c r="J43" s="3">
        <v>7.3049999999999997</v>
      </c>
      <c r="K43" s="3" t="s">
        <v>107</v>
      </c>
      <c r="L43" s="3" t="s">
        <v>21</v>
      </c>
    </row>
    <row r="44" spans="1:12" x14ac:dyDescent="0.25">
      <c r="A44" s="3">
        <v>2003</v>
      </c>
      <c r="B44" s="3" t="s">
        <v>105</v>
      </c>
      <c r="C44" s="3" t="s">
        <v>13</v>
      </c>
      <c r="D44" s="3"/>
      <c r="E44" s="3" t="s">
        <v>106</v>
      </c>
      <c r="F44" s="3">
        <v>65</v>
      </c>
      <c r="G44" s="3">
        <v>8</v>
      </c>
      <c r="H44" s="3">
        <v>78.093000000000004</v>
      </c>
      <c r="I44" s="3"/>
      <c r="J44" s="3">
        <v>7.4459999999999997</v>
      </c>
      <c r="K44" s="3" t="s">
        <v>107</v>
      </c>
      <c r="L44" s="3" t="s">
        <v>21</v>
      </c>
    </row>
    <row r="45" spans="1:12" x14ac:dyDescent="0.25">
      <c r="A45" s="3">
        <v>2003</v>
      </c>
      <c r="B45" s="3" t="s">
        <v>105</v>
      </c>
      <c r="C45" s="3" t="s">
        <v>13</v>
      </c>
      <c r="D45" s="3"/>
      <c r="E45" s="3" t="s">
        <v>106</v>
      </c>
      <c r="F45" s="3">
        <v>65</v>
      </c>
      <c r="G45" s="3">
        <v>8</v>
      </c>
      <c r="H45" s="3">
        <v>97.363</v>
      </c>
      <c r="I45" s="3"/>
      <c r="J45" s="3">
        <v>6.9770000000000003</v>
      </c>
      <c r="K45" s="3" t="s">
        <v>107</v>
      </c>
      <c r="L45" s="3" t="s">
        <v>21</v>
      </c>
    </row>
    <row r="46" spans="1:12" x14ac:dyDescent="0.25">
      <c r="A46" s="3">
        <v>2003</v>
      </c>
      <c r="B46" s="3" t="s">
        <v>105</v>
      </c>
      <c r="C46" s="3" t="s">
        <v>13</v>
      </c>
      <c r="D46" s="3"/>
      <c r="E46" s="3" t="s">
        <v>106</v>
      </c>
      <c r="F46" s="3">
        <v>65</v>
      </c>
      <c r="G46" s="3">
        <v>8</v>
      </c>
      <c r="H46" s="3">
        <v>89.757000000000005</v>
      </c>
      <c r="I46" s="3"/>
      <c r="J46" s="3">
        <v>7.06</v>
      </c>
      <c r="K46" s="3" t="s">
        <v>107</v>
      </c>
      <c r="L46" s="3" t="s">
        <v>21</v>
      </c>
    </row>
    <row r="47" spans="1:12" x14ac:dyDescent="0.25">
      <c r="A47" s="3">
        <v>2003</v>
      </c>
      <c r="B47" s="3" t="s">
        <v>105</v>
      </c>
      <c r="C47" s="3" t="s">
        <v>13</v>
      </c>
      <c r="D47" s="3"/>
      <c r="E47" s="3" t="s">
        <v>106</v>
      </c>
      <c r="F47" s="3">
        <v>65</v>
      </c>
      <c r="G47" s="3">
        <v>8</v>
      </c>
      <c r="H47" s="3">
        <v>89.757000000000005</v>
      </c>
      <c r="I47" s="3"/>
      <c r="J47" s="3">
        <v>7.0960000000000001</v>
      </c>
      <c r="K47" s="3" t="s">
        <v>107</v>
      </c>
      <c r="L47" s="3" t="s">
        <v>21</v>
      </c>
    </row>
    <row r="48" spans="1:12" x14ac:dyDescent="0.25">
      <c r="A48" s="3">
        <v>2003</v>
      </c>
      <c r="B48" s="3" t="s">
        <v>105</v>
      </c>
      <c r="C48" s="3" t="s">
        <v>13</v>
      </c>
      <c r="D48" s="3"/>
      <c r="E48" s="3" t="s">
        <v>106</v>
      </c>
      <c r="F48" s="3">
        <v>65</v>
      </c>
      <c r="G48" s="3">
        <v>8</v>
      </c>
      <c r="H48" s="3">
        <v>89.503</v>
      </c>
      <c r="I48" s="3"/>
      <c r="J48" s="3">
        <v>7.1379999999999999</v>
      </c>
      <c r="K48" s="3" t="s">
        <v>107</v>
      </c>
      <c r="L48" s="3" t="s">
        <v>21</v>
      </c>
    </row>
    <row r="49" spans="1:12" x14ac:dyDescent="0.25">
      <c r="A49" s="3">
        <v>2003</v>
      </c>
      <c r="B49" s="3" t="s">
        <v>105</v>
      </c>
      <c r="C49" s="3" t="s">
        <v>13</v>
      </c>
      <c r="D49" s="3"/>
      <c r="E49" s="3" t="s">
        <v>106</v>
      </c>
      <c r="F49" s="3">
        <v>65</v>
      </c>
      <c r="G49" s="3">
        <v>8</v>
      </c>
      <c r="H49" s="3">
        <v>90.01</v>
      </c>
      <c r="I49" s="3"/>
      <c r="J49" s="3">
        <v>7.1959999999999997</v>
      </c>
      <c r="K49" s="3" t="s">
        <v>107</v>
      </c>
      <c r="L49" s="3" t="s">
        <v>21</v>
      </c>
    </row>
    <row r="50" spans="1:12" x14ac:dyDescent="0.25">
      <c r="A50" s="3">
        <v>2003</v>
      </c>
      <c r="B50" s="3" t="s">
        <v>105</v>
      </c>
      <c r="C50" s="3" t="s">
        <v>13</v>
      </c>
      <c r="D50" s="3"/>
      <c r="E50" s="3" t="s">
        <v>106</v>
      </c>
      <c r="F50" s="3">
        <v>65</v>
      </c>
      <c r="G50" s="3">
        <v>8</v>
      </c>
      <c r="H50" s="3">
        <v>90.263999999999996</v>
      </c>
      <c r="I50" s="3"/>
      <c r="J50" s="3">
        <v>7.3049999999999997</v>
      </c>
      <c r="K50" s="3" t="s">
        <v>107</v>
      </c>
      <c r="L50" s="3" t="s">
        <v>21</v>
      </c>
    </row>
    <row r="51" spans="1:12" x14ac:dyDescent="0.25">
      <c r="A51" s="3">
        <v>2003</v>
      </c>
      <c r="B51" s="3" t="s">
        <v>105</v>
      </c>
      <c r="C51" s="3" t="s">
        <v>13</v>
      </c>
      <c r="D51" s="3"/>
      <c r="E51" s="3" t="s">
        <v>106</v>
      </c>
      <c r="F51" s="3">
        <v>65</v>
      </c>
      <c r="G51" s="3">
        <v>8</v>
      </c>
      <c r="H51" s="3">
        <v>89.757000000000005</v>
      </c>
      <c r="I51" s="3"/>
      <c r="J51" s="3">
        <v>7.383</v>
      </c>
      <c r="K51" s="3" t="s">
        <v>107</v>
      </c>
      <c r="L51" s="3" t="s">
        <v>21</v>
      </c>
    </row>
    <row r="52" spans="1:12" x14ac:dyDescent="0.25">
      <c r="A52" s="3">
        <v>2003</v>
      </c>
      <c r="B52" s="3" t="s">
        <v>105</v>
      </c>
      <c r="C52" s="3" t="s">
        <v>13</v>
      </c>
      <c r="D52" s="3"/>
      <c r="E52" s="3" t="s">
        <v>106</v>
      </c>
      <c r="F52" s="3">
        <v>65</v>
      </c>
      <c r="G52" s="3">
        <v>8</v>
      </c>
      <c r="H52" s="3">
        <v>98.376999999999995</v>
      </c>
      <c r="I52" s="3"/>
      <c r="J52" s="3">
        <v>7.2009999999999996</v>
      </c>
      <c r="K52" s="3" t="s">
        <v>107</v>
      </c>
      <c r="L52" s="3" t="s">
        <v>21</v>
      </c>
    </row>
    <row r="53" spans="1:12" x14ac:dyDescent="0.25">
      <c r="A53" s="3">
        <v>2003</v>
      </c>
      <c r="B53" s="3" t="s">
        <v>105</v>
      </c>
      <c r="C53" s="3" t="s">
        <v>13</v>
      </c>
      <c r="D53" s="3"/>
      <c r="E53" s="3" t="s">
        <v>106</v>
      </c>
      <c r="F53" s="3">
        <v>65</v>
      </c>
      <c r="G53" s="3">
        <v>8</v>
      </c>
      <c r="H53" s="3">
        <v>101.166</v>
      </c>
      <c r="I53" s="3"/>
      <c r="J53" s="3">
        <v>7.133</v>
      </c>
      <c r="K53" s="3" t="s">
        <v>107</v>
      </c>
      <c r="L53" s="3" t="s">
        <v>21</v>
      </c>
    </row>
    <row r="54" spans="1:12" x14ac:dyDescent="0.25">
      <c r="A54" s="3">
        <v>2003</v>
      </c>
      <c r="B54" s="3" t="s">
        <v>105</v>
      </c>
      <c r="C54" s="3" t="s">
        <v>13</v>
      </c>
      <c r="D54" s="3"/>
      <c r="E54" s="3" t="s">
        <v>106</v>
      </c>
      <c r="F54" s="3">
        <v>65</v>
      </c>
      <c r="G54" s="3">
        <v>8</v>
      </c>
      <c r="H54" s="3">
        <v>99.899000000000001</v>
      </c>
      <c r="I54" s="3"/>
      <c r="J54" s="3">
        <v>7.3419999999999996</v>
      </c>
      <c r="K54" s="3" t="s">
        <v>107</v>
      </c>
      <c r="L54" s="3" t="s">
        <v>21</v>
      </c>
    </row>
    <row r="55" spans="1:12" x14ac:dyDescent="0.25">
      <c r="A55" s="3">
        <v>2003</v>
      </c>
      <c r="B55" s="3" t="s">
        <v>105</v>
      </c>
      <c r="C55" s="3" t="s">
        <v>13</v>
      </c>
      <c r="D55" s="3"/>
      <c r="E55" s="3" t="s">
        <v>106</v>
      </c>
      <c r="F55" s="3">
        <v>65</v>
      </c>
      <c r="G55" s="3">
        <v>8</v>
      </c>
      <c r="H55" s="3">
        <v>98.631</v>
      </c>
      <c r="I55" s="3"/>
      <c r="J55" s="3">
        <v>7.383</v>
      </c>
      <c r="K55" s="3" t="s">
        <v>107</v>
      </c>
      <c r="L55" s="3" t="s">
        <v>21</v>
      </c>
    </row>
    <row r="56" spans="1:12" x14ac:dyDescent="0.25">
      <c r="A56" s="3">
        <v>2003</v>
      </c>
      <c r="B56" s="3" t="s">
        <v>105</v>
      </c>
      <c r="C56" s="3" t="s">
        <v>13</v>
      </c>
      <c r="D56" s="3"/>
      <c r="E56" s="3" t="s">
        <v>106</v>
      </c>
      <c r="F56" s="3">
        <v>65</v>
      </c>
      <c r="G56" s="3">
        <v>8</v>
      </c>
      <c r="H56" s="3">
        <v>98.376999999999995</v>
      </c>
      <c r="I56" s="3"/>
      <c r="J56" s="3">
        <v>7.5190000000000001</v>
      </c>
      <c r="K56" s="3" t="s">
        <v>107</v>
      </c>
      <c r="L56" s="3" t="s">
        <v>21</v>
      </c>
    </row>
    <row r="57" spans="1:12" x14ac:dyDescent="0.25">
      <c r="A57" s="3">
        <v>2003</v>
      </c>
      <c r="B57" s="3" t="s">
        <v>105</v>
      </c>
      <c r="C57" s="3" t="s">
        <v>13</v>
      </c>
      <c r="D57" s="3"/>
      <c r="E57" s="3" t="s">
        <v>106</v>
      </c>
      <c r="F57" s="3">
        <v>65</v>
      </c>
      <c r="G57" s="3">
        <v>8</v>
      </c>
      <c r="H57" s="3">
        <v>100.40600000000001</v>
      </c>
      <c r="I57" s="3"/>
      <c r="J57" s="3">
        <v>7.7539999999999996</v>
      </c>
      <c r="K57" s="3" t="s">
        <v>107</v>
      </c>
      <c r="L57" s="3" t="s">
        <v>21</v>
      </c>
    </row>
    <row r="58" spans="1:12" x14ac:dyDescent="0.25">
      <c r="A58" s="3">
        <v>2003</v>
      </c>
      <c r="B58" s="3" t="s">
        <v>105</v>
      </c>
      <c r="C58" s="3" t="s">
        <v>13</v>
      </c>
      <c r="D58" s="3"/>
      <c r="E58" s="3" t="s">
        <v>106</v>
      </c>
      <c r="F58" s="3">
        <v>65</v>
      </c>
      <c r="G58" s="3">
        <v>8</v>
      </c>
      <c r="H58" s="3">
        <v>109.78700000000001</v>
      </c>
      <c r="I58" s="3"/>
      <c r="J58" s="3">
        <v>7.2789999999999999</v>
      </c>
      <c r="K58" s="3" t="s">
        <v>107</v>
      </c>
      <c r="L58" s="3" t="s">
        <v>21</v>
      </c>
    </row>
    <row r="59" spans="1:12" x14ac:dyDescent="0.25">
      <c r="A59" s="3">
        <v>2003</v>
      </c>
      <c r="B59" s="3" t="s">
        <v>105</v>
      </c>
      <c r="C59" s="3" t="s">
        <v>13</v>
      </c>
      <c r="D59" s="3"/>
      <c r="E59" s="3" t="s">
        <v>106</v>
      </c>
      <c r="F59" s="3">
        <v>65</v>
      </c>
      <c r="G59" s="3">
        <v>8</v>
      </c>
      <c r="H59" s="3">
        <v>109.78700000000001</v>
      </c>
      <c r="I59" s="3"/>
      <c r="J59" s="3">
        <v>7.3470000000000004</v>
      </c>
      <c r="K59" s="3" t="s">
        <v>107</v>
      </c>
      <c r="L59" s="3" t="s">
        <v>21</v>
      </c>
    </row>
    <row r="60" spans="1:12" x14ac:dyDescent="0.25">
      <c r="A60" s="3">
        <v>2003</v>
      </c>
      <c r="B60" s="3" t="s">
        <v>105</v>
      </c>
      <c r="C60" s="3" t="s">
        <v>13</v>
      </c>
      <c r="D60" s="3"/>
      <c r="E60" s="3" t="s">
        <v>106</v>
      </c>
      <c r="F60" s="3">
        <v>65</v>
      </c>
      <c r="G60" s="3">
        <v>8</v>
      </c>
      <c r="H60" s="3">
        <v>109.533</v>
      </c>
      <c r="I60" s="3"/>
      <c r="J60" s="3">
        <v>7.4980000000000002</v>
      </c>
      <c r="K60" s="3" t="s">
        <v>107</v>
      </c>
      <c r="L60" s="3" t="s">
        <v>21</v>
      </c>
    </row>
    <row r="61" spans="1:12" x14ac:dyDescent="0.25">
      <c r="A61" s="3">
        <v>2003</v>
      </c>
      <c r="B61" s="3" t="s">
        <v>105</v>
      </c>
      <c r="C61" s="3" t="s">
        <v>13</v>
      </c>
      <c r="D61" s="3"/>
      <c r="E61" s="3" t="s">
        <v>106</v>
      </c>
      <c r="F61" s="3">
        <v>65</v>
      </c>
      <c r="G61" s="3">
        <v>8</v>
      </c>
      <c r="H61" s="3">
        <v>109.533</v>
      </c>
      <c r="I61" s="3"/>
      <c r="J61" s="3">
        <v>7.5289999999999999</v>
      </c>
      <c r="K61" s="3" t="s">
        <v>107</v>
      </c>
      <c r="L61" s="3" t="s">
        <v>21</v>
      </c>
    </row>
    <row r="62" spans="1:12" x14ac:dyDescent="0.25">
      <c r="A62" s="3">
        <v>2003</v>
      </c>
      <c r="B62" s="3" t="s">
        <v>105</v>
      </c>
      <c r="C62" s="3" t="s">
        <v>13</v>
      </c>
      <c r="D62" s="3"/>
      <c r="E62" s="3" t="s">
        <v>106</v>
      </c>
      <c r="F62" s="3">
        <v>65</v>
      </c>
      <c r="G62" s="3">
        <v>8</v>
      </c>
      <c r="H62" s="3">
        <v>109.78700000000001</v>
      </c>
      <c r="I62" s="3"/>
      <c r="J62" s="3">
        <v>7.649</v>
      </c>
      <c r="K62" s="3" t="s">
        <v>107</v>
      </c>
      <c r="L62" s="3" t="s">
        <v>21</v>
      </c>
    </row>
    <row r="63" spans="1:12" x14ac:dyDescent="0.25">
      <c r="A63" s="3">
        <v>2003</v>
      </c>
      <c r="B63" s="3" t="s">
        <v>105</v>
      </c>
      <c r="C63" s="3" t="s">
        <v>13</v>
      </c>
      <c r="D63" s="3"/>
      <c r="E63" s="3" t="s">
        <v>106</v>
      </c>
      <c r="F63" s="3">
        <v>65</v>
      </c>
      <c r="G63" s="3">
        <v>8</v>
      </c>
      <c r="H63" s="3">
        <v>110.041</v>
      </c>
      <c r="I63" s="3"/>
      <c r="J63" s="3">
        <v>7.7329999999999997</v>
      </c>
      <c r="K63" s="3" t="s">
        <v>107</v>
      </c>
      <c r="L63" s="3" t="s">
        <v>21</v>
      </c>
    </row>
    <row r="64" spans="1:12" x14ac:dyDescent="0.25">
      <c r="A64" s="3">
        <v>2003</v>
      </c>
      <c r="B64" s="3" t="s">
        <v>105</v>
      </c>
      <c r="C64" s="3" t="s">
        <v>13</v>
      </c>
      <c r="D64" s="3"/>
      <c r="E64" s="3" t="s">
        <v>106</v>
      </c>
      <c r="F64" s="3">
        <v>65</v>
      </c>
      <c r="G64" s="3">
        <v>8</v>
      </c>
      <c r="H64" s="3">
        <v>119.422</v>
      </c>
      <c r="I64" s="3"/>
      <c r="J64" s="3">
        <v>7.2949999999999999</v>
      </c>
      <c r="K64" s="3" t="s">
        <v>107</v>
      </c>
      <c r="L64" s="3" t="s">
        <v>21</v>
      </c>
    </row>
    <row r="65" spans="1:12" x14ac:dyDescent="0.25">
      <c r="A65" s="3">
        <v>2003</v>
      </c>
      <c r="B65" s="3" t="s">
        <v>105</v>
      </c>
      <c r="C65" s="3" t="s">
        <v>13</v>
      </c>
      <c r="D65" s="3"/>
      <c r="E65" s="3" t="s">
        <v>106</v>
      </c>
      <c r="F65" s="3">
        <v>65</v>
      </c>
      <c r="G65" s="3">
        <v>8</v>
      </c>
      <c r="H65" s="3">
        <v>124.239</v>
      </c>
      <c r="I65" s="3"/>
      <c r="J65" s="3">
        <v>7.4930000000000003</v>
      </c>
      <c r="K65" s="3" t="s">
        <v>107</v>
      </c>
      <c r="L65" s="3" t="s">
        <v>21</v>
      </c>
    </row>
    <row r="66" spans="1:12" x14ac:dyDescent="0.25">
      <c r="A66" s="3">
        <v>2003</v>
      </c>
      <c r="B66" s="3" t="s">
        <v>105</v>
      </c>
      <c r="C66" s="3" t="s">
        <v>13</v>
      </c>
      <c r="D66" s="3"/>
      <c r="E66" s="3" t="s">
        <v>106</v>
      </c>
      <c r="F66" s="3">
        <v>65</v>
      </c>
      <c r="G66" s="3">
        <v>8</v>
      </c>
      <c r="H66" s="3">
        <v>121.45</v>
      </c>
      <c r="I66" s="3"/>
      <c r="J66" s="3">
        <v>7.5030000000000001</v>
      </c>
      <c r="K66" s="3" t="s">
        <v>107</v>
      </c>
      <c r="L66" s="3" t="s">
        <v>21</v>
      </c>
    </row>
    <row r="67" spans="1:12" x14ac:dyDescent="0.25">
      <c r="A67" s="3">
        <v>2003</v>
      </c>
      <c r="B67" s="3" t="s">
        <v>105</v>
      </c>
      <c r="C67" s="3" t="s">
        <v>13</v>
      </c>
      <c r="D67" s="3"/>
      <c r="E67" s="3" t="s">
        <v>106</v>
      </c>
      <c r="F67" s="3">
        <v>65</v>
      </c>
      <c r="G67" s="3">
        <v>8</v>
      </c>
      <c r="H67" s="3">
        <v>120.43600000000001</v>
      </c>
      <c r="I67" s="3"/>
      <c r="J67" s="3">
        <v>7.54</v>
      </c>
      <c r="K67" s="3" t="s">
        <v>107</v>
      </c>
      <c r="L67" s="3" t="s">
        <v>21</v>
      </c>
    </row>
    <row r="68" spans="1:12" x14ac:dyDescent="0.25">
      <c r="A68" s="3">
        <v>2003</v>
      </c>
      <c r="B68" s="3" t="s">
        <v>105</v>
      </c>
      <c r="C68" s="3" t="s">
        <v>13</v>
      </c>
      <c r="D68" s="3"/>
      <c r="E68" s="3" t="s">
        <v>106</v>
      </c>
      <c r="F68" s="3">
        <v>65</v>
      </c>
      <c r="G68" s="3">
        <v>8</v>
      </c>
      <c r="H68" s="3">
        <v>120.943</v>
      </c>
      <c r="I68" s="3"/>
      <c r="J68" s="3">
        <v>7.6749999999999998</v>
      </c>
      <c r="K68" s="3" t="s">
        <v>107</v>
      </c>
      <c r="L68" s="3" t="s">
        <v>21</v>
      </c>
    </row>
    <row r="69" spans="1:12" x14ac:dyDescent="0.25">
      <c r="A69" s="3">
        <v>2003</v>
      </c>
      <c r="B69" s="3" t="s">
        <v>105</v>
      </c>
      <c r="C69" s="3" t="s">
        <v>13</v>
      </c>
      <c r="D69" s="3"/>
      <c r="E69" s="3" t="s">
        <v>106</v>
      </c>
      <c r="F69" s="3">
        <v>65</v>
      </c>
      <c r="G69" s="3">
        <v>8</v>
      </c>
      <c r="H69" s="3">
        <v>120.943</v>
      </c>
      <c r="I69" s="3"/>
      <c r="J69" s="3">
        <v>7.78</v>
      </c>
      <c r="K69" s="3" t="s">
        <v>107</v>
      </c>
      <c r="L69" s="3" t="s">
        <v>21</v>
      </c>
    </row>
    <row r="70" spans="1:12" x14ac:dyDescent="0.25">
      <c r="A70" s="3">
        <v>2003</v>
      </c>
      <c r="B70" s="3" t="s">
        <v>105</v>
      </c>
      <c r="C70" s="3" t="s">
        <v>13</v>
      </c>
      <c r="D70" s="3"/>
      <c r="E70" s="3" t="s">
        <v>106</v>
      </c>
      <c r="F70" s="3">
        <v>65</v>
      </c>
      <c r="G70" s="3">
        <v>8</v>
      </c>
      <c r="H70" s="3">
        <v>123.479</v>
      </c>
      <c r="I70" s="3"/>
      <c r="J70" s="3">
        <v>8.1080000000000005</v>
      </c>
      <c r="K70" s="3" t="s">
        <v>107</v>
      </c>
      <c r="L70" s="3" t="s">
        <v>21</v>
      </c>
    </row>
    <row r="71" spans="1:12" x14ac:dyDescent="0.25">
      <c r="A71" s="3">
        <v>2003</v>
      </c>
      <c r="B71" s="3" t="s">
        <v>105</v>
      </c>
      <c r="C71" s="3" t="s">
        <v>13</v>
      </c>
      <c r="D71" s="3"/>
      <c r="E71" s="3" t="s">
        <v>106</v>
      </c>
      <c r="F71" s="3">
        <v>65</v>
      </c>
      <c r="G71" s="3">
        <v>8</v>
      </c>
      <c r="H71" s="3">
        <v>130.071</v>
      </c>
      <c r="I71" s="3"/>
      <c r="J71" s="3">
        <v>8.1289999999999996</v>
      </c>
      <c r="K71" s="3" t="s">
        <v>107</v>
      </c>
      <c r="L71" s="3" t="s">
        <v>21</v>
      </c>
    </row>
    <row r="72" spans="1:12" x14ac:dyDescent="0.25">
      <c r="A72" s="3">
        <v>2003</v>
      </c>
      <c r="B72" s="3" t="s">
        <v>105</v>
      </c>
      <c r="C72" s="3" t="s">
        <v>13</v>
      </c>
      <c r="D72" s="3"/>
      <c r="E72" s="3" t="s">
        <v>106</v>
      </c>
      <c r="F72" s="3">
        <v>65</v>
      </c>
      <c r="G72" s="3">
        <v>8</v>
      </c>
      <c r="H72" s="3">
        <v>130.32499999999999</v>
      </c>
      <c r="I72" s="3"/>
      <c r="J72" s="3">
        <v>7.55</v>
      </c>
      <c r="K72" s="3" t="s">
        <v>107</v>
      </c>
      <c r="L72" s="3" t="s">
        <v>21</v>
      </c>
    </row>
    <row r="73" spans="1:12" x14ac:dyDescent="0.25">
      <c r="A73" s="3">
        <v>2003</v>
      </c>
      <c r="B73" s="3" t="s">
        <v>105</v>
      </c>
      <c r="C73" s="3" t="s">
        <v>13</v>
      </c>
      <c r="D73" s="3"/>
      <c r="E73" s="3" t="s">
        <v>106</v>
      </c>
      <c r="F73" s="3">
        <v>65</v>
      </c>
      <c r="G73" s="3">
        <v>8</v>
      </c>
      <c r="H73" s="3">
        <v>130.071</v>
      </c>
      <c r="I73" s="3"/>
      <c r="J73" s="3">
        <v>7.6340000000000003</v>
      </c>
      <c r="K73" s="3" t="s">
        <v>107</v>
      </c>
      <c r="L73" s="3" t="s">
        <v>21</v>
      </c>
    </row>
    <row r="74" spans="1:12" x14ac:dyDescent="0.25">
      <c r="A74" s="3">
        <v>2003</v>
      </c>
      <c r="B74" s="3" t="s">
        <v>105</v>
      </c>
      <c r="C74" s="3" t="s">
        <v>13</v>
      </c>
      <c r="D74" s="3"/>
      <c r="E74" s="3" t="s">
        <v>106</v>
      </c>
      <c r="F74" s="3">
        <v>65</v>
      </c>
      <c r="G74" s="3">
        <v>8</v>
      </c>
      <c r="H74" s="3">
        <v>130.071</v>
      </c>
      <c r="I74" s="3"/>
      <c r="J74" s="3">
        <v>7.6749999999999998</v>
      </c>
      <c r="K74" s="3" t="s">
        <v>107</v>
      </c>
      <c r="L74" s="3" t="s">
        <v>21</v>
      </c>
    </row>
    <row r="75" spans="1:12" x14ac:dyDescent="0.25">
      <c r="A75" s="3">
        <v>2003</v>
      </c>
      <c r="B75" s="3" t="s">
        <v>105</v>
      </c>
      <c r="C75" s="3" t="s">
        <v>13</v>
      </c>
      <c r="D75" s="3"/>
      <c r="E75" s="3" t="s">
        <v>106</v>
      </c>
      <c r="F75" s="3">
        <v>65</v>
      </c>
      <c r="G75" s="3">
        <v>8</v>
      </c>
      <c r="H75" s="3">
        <v>130.071</v>
      </c>
      <c r="I75" s="3"/>
      <c r="J75" s="3">
        <v>7.8010000000000002</v>
      </c>
      <c r="K75" s="3" t="s">
        <v>107</v>
      </c>
      <c r="L75" s="3" t="s">
        <v>21</v>
      </c>
    </row>
    <row r="76" spans="1:12" x14ac:dyDescent="0.25">
      <c r="A76" s="3">
        <v>2003</v>
      </c>
      <c r="B76" s="3" t="s">
        <v>105</v>
      </c>
      <c r="C76" s="3" t="s">
        <v>13</v>
      </c>
      <c r="D76" s="3"/>
      <c r="E76" s="3" t="s">
        <v>106</v>
      </c>
      <c r="F76" s="3">
        <v>65</v>
      </c>
      <c r="G76" s="3">
        <v>8</v>
      </c>
      <c r="H76" s="3">
        <v>130.32499999999999</v>
      </c>
      <c r="I76" s="3"/>
      <c r="J76" s="3">
        <v>7.8470000000000004</v>
      </c>
      <c r="K76" s="3" t="s">
        <v>107</v>
      </c>
      <c r="L76" s="3" t="s">
        <v>21</v>
      </c>
    </row>
    <row r="77" spans="1:12" x14ac:dyDescent="0.25">
      <c r="A77" s="3">
        <v>2003</v>
      </c>
      <c r="B77" s="3" t="s">
        <v>105</v>
      </c>
      <c r="C77" s="3" t="s">
        <v>13</v>
      </c>
      <c r="D77" s="3"/>
      <c r="E77" s="3" t="s">
        <v>106</v>
      </c>
      <c r="F77" s="3">
        <v>65</v>
      </c>
      <c r="G77" s="3">
        <v>8</v>
      </c>
      <c r="H77" s="3">
        <v>141.48099999999999</v>
      </c>
      <c r="I77" s="3"/>
      <c r="J77" s="3">
        <v>7.6020000000000003</v>
      </c>
      <c r="K77" s="3" t="s">
        <v>107</v>
      </c>
      <c r="L77" s="3" t="s">
        <v>21</v>
      </c>
    </row>
    <row r="78" spans="1:12" x14ac:dyDescent="0.25">
      <c r="A78" s="3">
        <v>2003</v>
      </c>
      <c r="B78" s="3" t="s">
        <v>105</v>
      </c>
      <c r="C78" s="3" t="s">
        <v>13</v>
      </c>
      <c r="D78" s="3"/>
      <c r="E78" s="3" t="s">
        <v>106</v>
      </c>
      <c r="F78" s="3">
        <v>65</v>
      </c>
      <c r="G78" s="3">
        <v>8</v>
      </c>
      <c r="H78" s="3">
        <v>142.74799999999999</v>
      </c>
      <c r="I78" s="3"/>
      <c r="J78" s="3">
        <v>7.6859999999999999</v>
      </c>
      <c r="K78" s="3" t="s">
        <v>107</v>
      </c>
      <c r="L78" s="3" t="s">
        <v>21</v>
      </c>
    </row>
    <row r="79" spans="1:12" x14ac:dyDescent="0.25">
      <c r="A79" s="3">
        <v>2003</v>
      </c>
      <c r="B79" s="3" t="s">
        <v>105</v>
      </c>
      <c r="C79" s="3" t="s">
        <v>13</v>
      </c>
      <c r="D79" s="3"/>
      <c r="E79" s="3" t="s">
        <v>106</v>
      </c>
      <c r="F79" s="3">
        <v>65</v>
      </c>
      <c r="G79" s="3">
        <v>8</v>
      </c>
      <c r="H79" s="3">
        <v>143.00200000000001</v>
      </c>
      <c r="I79" s="3"/>
      <c r="J79" s="3">
        <v>7.7539999999999996</v>
      </c>
      <c r="K79" s="3" t="s">
        <v>107</v>
      </c>
      <c r="L79" s="3" t="s">
        <v>21</v>
      </c>
    </row>
    <row r="80" spans="1:12" x14ac:dyDescent="0.25">
      <c r="A80" s="3">
        <v>2003</v>
      </c>
      <c r="B80" s="3" t="s">
        <v>105</v>
      </c>
      <c r="C80" s="3" t="s">
        <v>13</v>
      </c>
      <c r="D80" s="3"/>
      <c r="E80" s="3" t="s">
        <v>106</v>
      </c>
      <c r="F80" s="3">
        <v>65</v>
      </c>
      <c r="G80" s="3">
        <v>8</v>
      </c>
      <c r="H80" s="3">
        <v>144.01599999999999</v>
      </c>
      <c r="I80" s="3"/>
      <c r="J80" s="3">
        <v>7.8739999999999997</v>
      </c>
      <c r="K80" s="3" t="s">
        <v>107</v>
      </c>
      <c r="L80" s="3" t="s">
        <v>21</v>
      </c>
    </row>
    <row r="81" spans="1:12" x14ac:dyDescent="0.25">
      <c r="A81" s="3">
        <v>2003</v>
      </c>
      <c r="B81" s="3" t="s">
        <v>105</v>
      </c>
      <c r="C81" s="3" t="s">
        <v>13</v>
      </c>
      <c r="D81" s="3"/>
      <c r="E81" s="3" t="s">
        <v>106</v>
      </c>
      <c r="F81" s="3">
        <v>65</v>
      </c>
      <c r="G81" s="3">
        <v>8</v>
      </c>
      <c r="H81" s="3">
        <v>147.31200000000001</v>
      </c>
      <c r="I81" s="3"/>
      <c r="J81" s="3">
        <v>7.8529999999999998</v>
      </c>
      <c r="K81" s="3" t="s">
        <v>107</v>
      </c>
      <c r="L81" s="3" t="s">
        <v>21</v>
      </c>
    </row>
    <row r="82" spans="1:12" x14ac:dyDescent="0.25">
      <c r="A82" s="3">
        <v>2003</v>
      </c>
      <c r="B82" s="3" t="s">
        <v>105</v>
      </c>
      <c r="C82" s="3" t="s">
        <v>13</v>
      </c>
      <c r="D82" s="3"/>
      <c r="E82" s="3" t="s">
        <v>106</v>
      </c>
      <c r="F82" s="3">
        <v>65</v>
      </c>
      <c r="G82" s="3">
        <v>8</v>
      </c>
      <c r="H82" s="3">
        <v>150.101</v>
      </c>
      <c r="I82" s="3"/>
      <c r="J82" s="3">
        <v>8.0299999999999994</v>
      </c>
      <c r="K82" s="3" t="s">
        <v>107</v>
      </c>
      <c r="L82" s="3" t="s">
        <v>21</v>
      </c>
    </row>
    <row r="83" spans="1:12" x14ac:dyDescent="0.25">
      <c r="A83" s="3">
        <v>2003</v>
      </c>
      <c r="B83" s="3" t="s">
        <v>105</v>
      </c>
      <c r="C83" s="3" t="s">
        <v>13</v>
      </c>
      <c r="D83" s="3"/>
      <c r="E83" s="3" t="s">
        <v>106</v>
      </c>
      <c r="F83" s="3">
        <v>65</v>
      </c>
      <c r="G83" s="3">
        <v>8</v>
      </c>
      <c r="H83" s="3">
        <v>142.74799999999999</v>
      </c>
      <c r="I83" s="3"/>
      <c r="J83" s="3">
        <v>8.0399999999999991</v>
      </c>
      <c r="K83" s="3" t="s">
        <v>107</v>
      </c>
      <c r="L83" s="3" t="s">
        <v>21</v>
      </c>
    </row>
    <row r="84" spans="1:12" x14ac:dyDescent="0.25">
      <c r="A84" s="3">
        <v>2003</v>
      </c>
      <c r="B84" s="3" t="s">
        <v>105</v>
      </c>
      <c r="C84" s="3" t="s">
        <v>13</v>
      </c>
      <c r="D84" s="3"/>
      <c r="E84" s="3" t="s">
        <v>106</v>
      </c>
      <c r="F84" s="3">
        <v>65</v>
      </c>
      <c r="G84" s="3">
        <v>8</v>
      </c>
      <c r="H84" s="3">
        <v>145.28399999999999</v>
      </c>
      <c r="I84" s="3"/>
      <c r="J84" s="3">
        <v>8.1969999999999992</v>
      </c>
      <c r="K84" s="3" t="s">
        <v>107</v>
      </c>
      <c r="L84" s="3" t="s">
        <v>21</v>
      </c>
    </row>
    <row r="85" spans="1:12" x14ac:dyDescent="0.25">
      <c r="A85" s="3">
        <v>2003</v>
      </c>
      <c r="B85" s="3" t="s">
        <v>105</v>
      </c>
      <c r="C85" s="3" t="s">
        <v>13</v>
      </c>
      <c r="D85" s="3"/>
      <c r="E85" s="3" t="s">
        <v>106</v>
      </c>
      <c r="F85" s="3">
        <v>65</v>
      </c>
      <c r="G85" s="3">
        <v>8</v>
      </c>
      <c r="H85" s="3">
        <v>149.84800000000001</v>
      </c>
      <c r="I85" s="3"/>
      <c r="J85" s="3">
        <v>7.8319999999999999</v>
      </c>
      <c r="K85" s="3" t="s">
        <v>107</v>
      </c>
      <c r="L85" s="3" t="s">
        <v>21</v>
      </c>
    </row>
    <row r="86" spans="1:12" x14ac:dyDescent="0.25">
      <c r="A86" s="3">
        <v>2003</v>
      </c>
      <c r="B86" s="3" t="s">
        <v>105</v>
      </c>
      <c r="C86" s="3" t="s">
        <v>13</v>
      </c>
      <c r="D86" s="3"/>
      <c r="E86" s="3" t="s">
        <v>106</v>
      </c>
      <c r="F86" s="3">
        <v>65</v>
      </c>
      <c r="G86" s="3">
        <v>8</v>
      </c>
      <c r="H86" s="3">
        <v>149.84800000000001</v>
      </c>
      <c r="I86" s="3"/>
      <c r="J86" s="3">
        <v>7.7539999999999996</v>
      </c>
      <c r="K86" s="3" t="s">
        <v>107</v>
      </c>
      <c r="L86" s="3" t="s">
        <v>21</v>
      </c>
    </row>
    <row r="87" spans="1:12" x14ac:dyDescent="0.25">
      <c r="A87" s="3">
        <v>2003</v>
      </c>
      <c r="B87" s="3" t="s">
        <v>105</v>
      </c>
      <c r="C87" s="3" t="s">
        <v>13</v>
      </c>
      <c r="D87" s="3"/>
      <c r="E87" s="3" t="s">
        <v>106</v>
      </c>
      <c r="F87" s="3">
        <v>65</v>
      </c>
      <c r="G87" s="3">
        <v>8</v>
      </c>
      <c r="H87" s="3">
        <v>150.101</v>
      </c>
      <c r="I87" s="3"/>
      <c r="J87" s="3">
        <v>7.6959999999999997</v>
      </c>
      <c r="K87" s="3" t="s">
        <v>107</v>
      </c>
      <c r="L87" s="3" t="s">
        <v>21</v>
      </c>
    </row>
    <row r="88" spans="1:12" x14ac:dyDescent="0.25">
      <c r="A88" s="3">
        <v>2003</v>
      </c>
      <c r="B88" s="3" t="s">
        <v>105</v>
      </c>
      <c r="C88" s="3" t="s">
        <v>13</v>
      </c>
      <c r="D88" s="3"/>
      <c r="E88" s="3" t="s">
        <v>106</v>
      </c>
      <c r="F88" s="3">
        <v>65</v>
      </c>
      <c r="G88" s="3">
        <v>8</v>
      </c>
      <c r="H88" s="3">
        <v>149.84800000000001</v>
      </c>
      <c r="I88" s="3"/>
      <c r="J88" s="3">
        <v>7.6340000000000003</v>
      </c>
      <c r="K88" s="3" t="s">
        <v>107</v>
      </c>
      <c r="L88" s="3" t="s">
        <v>21</v>
      </c>
    </row>
    <row r="89" spans="1:12" x14ac:dyDescent="0.25">
      <c r="A89" s="3">
        <v>2003</v>
      </c>
      <c r="B89" s="3" t="s">
        <v>105</v>
      </c>
      <c r="C89" s="3" t="s">
        <v>13</v>
      </c>
      <c r="D89" s="3"/>
      <c r="E89" s="3" t="s">
        <v>106</v>
      </c>
      <c r="F89" s="3">
        <v>65</v>
      </c>
      <c r="G89" s="3">
        <v>8</v>
      </c>
      <c r="H89" s="3">
        <v>163.286</v>
      </c>
      <c r="I89" s="3"/>
      <c r="J89" s="3">
        <v>7.5970000000000004</v>
      </c>
      <c r="K89" s="3" t="s">
        <v>107</v>
      </c>
      <c r="L89" s="3" t="s">
        <v>21</v>
      </c>
    </row>
    <row r="90" spans="1:12" x14ac:dyDescent="0.25">
      <c r="A90" s="3">
        <v>2003</v>
      </c>
      <c r="B90" s="3" t="s">
        <v>105</v>
      </c>
      <c r="C90" s="3" t="s">
        <v>13</v>
      </c>
      <c r="D90" s="3"/>
      <c r="E90" s="3" t="s">
        <v>106</v>
      </c>
      <c r="F90" s="3">
        <v>65</v>
      </c>
      <c r="G90" s="3">
        <v>8</v>
      </c>
      <c r="H90" s="3">
        <v>170.13200000000001</v>
      </c>
      <c r="I90" s="3"/>
      <c r="J90" s="3">
        <v>7.7169999999999996</v>
      </c>
      <c r="K90" s="3" t="s">
        <v>107</v>
      </c>
      <c r="L90" s="3" t="s">
        <v>21</v>
      </c>
    </row>
    <row r="91" spans="1:12" x14ac:dyDescent="0.25">
      <c r="A91" s="3">
        <v>2003</v>
      </c>
      <c r="B91" s="3" t="s">
        <v>105</v>
      </c>
      <c r="C91" s="3" t="s">
        <v>13</v>
      </c>
      <c r="D91" s="3"/>
      <c r="E91" s="3" t="s">
        <v>106</v>
      </c>
      <c r="F91" s="3">
        <v>65</v>
      </c>
      <c r="G91" s="3">
        <v>8</v>
      </c>
      <c r="H91" s="3">
        <v>170.13200000000001</v>
      </c>
      <c r="I91" s="3"/>
      <c r="J91" s="3">
        <v>7.8159999999999998</v>
      </c>
      <c r="K91" s="3" t="s">
        <v>107</v>
      </c>
      <c r="L91" s="3" t="s">
        <v>21</v>
      </c>
    </row>
    <row r="92" spans="1:12" x14ac:dyDescent="0.25">
      <c r="A92" s="3">
        <v>2003</v>
      </c>
      <c r="B92" s="3" t="s">
        <v>105</v>
      </c>
      <c r="C92" s="3" t="s">
        <v>13</v>
      </c>
      <c r="D92" s="3"/>
      <c r="E92" s="3" t="s">
        <v>106</v>
      </c>
      <c r="F92" s="3">
        <v>65</v>
      </c>
      <c r="G92" s="3">
        <v>8</v>
      </c>
      <c r="H92" s="3">
        <v>169.87799999999999</v>
      </c>
      <c r="I92" s="3"/>
      <c r="J92" s="3">
        <v>7.915</v>
      </c>
      <c r="K92" s="3" t="s">
        <v>107</v>
      </c>
      <c r="L92" s="3" t="s">
        <v>21</v>
      </c>
    </row>
    <row r="93" spans="1:12" x14ac:dyDescent="0.25">
      <c r="A93" s="3">
        <v>2003</v>
      </c>
      <c r="B93" s="3" t="s">
        <v>105</v>
      </c>
      <c r="C93" s="3" t="s">
        <v>13</v>
      </c>
      <c r="D93" s="3"/>
      <c r="E93" s="3" t="s">
        <v>106</v>
      </c>
      <c r="F93" s="3">
        <v>65</v>
      </c>
      <c r="G93" s="3">
        <v>8</v>
      </c>
      <c r="H93" s="3">
        <v>169.625</v>
      </c>
      <c r="I93" s="3"/>
      <c r="J93" s="3">
        <v>7.9930000000000003</v>
      </c>
      <c r="K93" s="3" t="s">
        <v>107</v>
      </c>
      <c r="L93" s="3" t="s">
        <v>21</v>
      </c>
    </row>
    <row r="94" spans="1:12" x14ac:dyDescent="0.25">
      <c r="A94" s="3">
        <v>2003</v>
      </c>
      <c r="B94" s="3" t="s">
        <v>105</v>
      </c>
      <c r="C94" s="3" t="s">
        <v>13</v>
      </c>
      <c r="D94" s="3"/>
      <c r="E94" s="3" t="s">
        <v>106</v>
      </c>
      <c r="F94" s="3">
        <v>65</v>
      </c>
      <c r="G94" s="3">
        <v>8</v>
      </c>
      <c r="H94" s="3">
        <v>164.80699999999999</v>
      </c>
      <c r="I94" s="3"/>
      <c r="J94" s="3">
        <v>7.8789999999999996</v>
      </c>
      <c r="K94" s="3" t="s">
        <v>107</v>
      </c>
      <c r="L94" s="3" t="s">
        <v>21</v>
      </c>
    </row>
    <row r="95" spans="1:12" x14ac:dyDescent="0.25">
      <c r="A95" s="3">
        <v>2003</v>
      </c>
      <c r="B95" s="3" t="s">
        <v>105</v>
      </c>
      <c r="C95" s="3" t="s">
        <v>13</v>
      </c>
      <c r="D95" s="3"/>
      <c r="E95" s="3" t="s">
        <v>106</v>
      </c>
      <c r="F95" s="3">
        <v>65</v>
      </c>
      <c r="G95" s="3">
        <v>8</v>
      </c>
      <c r="H95" s="3">
        <v>165.31399999999999</v>
      </c>
      <c r="I95" s="3"/>
      <c r="J95" s="3">
        <v>7.9260000000000002</v>
      </c>
      <c r="K95" s="3" t="s">
        <v>107</v>
      </c>
      <c r="L95" s="3" t="s">
        <v>21</v>
      </c>
    </row>
    <row r="96" spans="1:12" x14ac:dyDescent="0.25">
      <c r="A96" s="3">
        <v>2003</v>
      </c>
      <c r="B96" s="3" t="s">
        <v>105</v>
      </c>
      <c r="C96" s="3" t="s">
        <v>13</v>
      </c>
      <c r="D96" s="3"/>
      <c r="E96" s="3" t="s">
        <v>106</v>
      </c>
      <c r="F96" s="3">
        <v>65</v>
      </c>
      <c r="G96" s="3">
        <v>8</v>
      </c>
      <c r="H96" s="3">
        <v>166.83600000000001</v>
      </c>
      <c r="I96" s="3"/>
      <c r="J96" s="3">
        <v>7.9779999999999998</v>
      </c>
      <c r="K96" s="3" t="s">
        <v>107</v>
      </c>
      <c r="L96" s="3" t="s">
        <v>21</v>
      </c>
    </row>
    <row r="97" spans="1:12" x14ac:dyDescent="0.25">
      <c r="A97" s="3">
        <v>2003</v>
      </c>
      <c r="B97" s="3" t="s">
        <v>105</v>
      </c>
      <c r="C97" s="3" t="s">
        <v>13</v>
      </c>
      <c r="D97" s="3"/>
      <c r="E97" s="3" t="s">
        <v>106</v>
      </c>
      <c r="F97" s="3">
        <v>65</v>
      </c>
      <c r="G97" s="3">
        <v>8</v>
      </c>
      <c r="H97" s="3">
        <v>164.80699999999999</v>
      </c>
      <c r="I97" s="3"/>
      <c r="J97" s="3">
        <v>8.0350000000000001</v>
      </c>
      <c r="K97" s="3" t="s">
        <v>107</v>
      </c>
      <c r="L97" s="3" t="s">
        <v>21</v>
      </c>
    </row>
    <row r="98" spans="1:12" x14ac:dyDescent="0.25">
      <c r="A98" s="3">
        <v>2003</v>
      </c>
      <c r="B98" s="3" t="s">
        <v>105</v>
      </c>
      <c r="C98" s="3" t="s">
        <v>13</v>
      </c>
      <c r="D98" s="3"/>
      <c r="E98" s="3" t="s">
        <v>106</v>
      </c>
      <c r="F98" s="3">
        <v>65</v>
      </c>
      <c r="G98" s="3">
        <v>8</v>
      </c>
      <c r="H98" s="3">
        <v>164.80699999999999</v>
      </c>
      <c r="I98" s="3"/>
      <c r="J98" s="3">
        <v>8.0869999999999997</v>
      </c>
      <c r="K98" s="3" t="s">
        <v>107</v>
      </c>
      <c r="L98" s="3" t="s">
        <v>21</v>
      </c>
    </row>
    <row r="99" spans="1:12" x14ac:dyDescent="0.25">
      <c r="A99" s="3">
        <v>2003</v>
      </c>
      <c r="B99" s="3" t="s">
        <v>105</v>
      </c>
      <c r="C99" s="3" t="s">
        <v>13</v>
      </c>
      <c r="D99" s="3"/>
      <c r="E99" s="3" t="s">
        <v>106</v>
      </c>
      <c r="F99" s="3">
        <v>65</v>
      </c>
      <c r="G99" s="3">
        <v>8</v>
      </c>
      <c r="H99" s="3">
        <v>167.85</v>
      </c>
      <c r="I99" s="3"/>
      <c r="J99" s="3">
        <v>8.2439999999999998</v>
      </c>
      <c r="K99" s="3" t="s">
        <v>107</v>
      </c>
      <c r="L99" s="3" t="s">
        <v>21</v>
      </c>
    </row>
    <row r="100" spans="1:12" x14ac:dyDescent="0.25">
      <c r="A100" s="3">
        <v>2003</v>
      </c>
      <c r="B100" s="3" t="s">
        <v>105</v>
      </c>
      <c r="C100" s="3" t="s">
        <v>13</v>
      </c>
      <c r="D100" s="3"/>
      <c r="E100" s="3" t="s">
        <v>106</v>
      </c>
      <c r="F100" s="3">
        <v>65</v>
      </c>
      <c r="G100" s="3">
        <v>8</v>
      </c>
      <c r="H100" s="3">
        <v>186.613</v>
      </c>
      <c r="I100" s="3"/>
      <c r="J100" s="3">
        <v>8.1449999999999996</v>
      </c>
      <c r="K100" s="3" t="s">
        <v>107</v>
      </c>
      <c r="L100" s="3" t="s">
        <v>21</v>
      </c>
    </row>
    <row r="101" spans="1:12" x14ac:dyDescent="0.25">
      <c r="A101" s="3">
        <v>2003</v>
      </c>
      <c r="B101" s="3" t="s">
        <v>105</v>
      </c>
      <c r="C101" s="3" t="s">
        <v>13</v>
      </c>
      <c r="D101" s="3"/>
      <c r="E101" s="3" t="s">
        <v>106</v>
      </c>
      <c r="F101" s="3">
        <v>65</v>
      </c>
      <c r="G101" s="3">
        <v>8</v>
      </c>
      <c r="H101" s="3">
        <v>186.613</v>
      </c>
      <c r="I101" s="3"/>
      <c r="J101" s="3">
        <v>8.0980000000000008</v>
      </c>
      <c r="K101" s="3" t="s">
        <v>107</v>
      </c>
      <c r="L101" s="3" t="s">
        <v>21</v>
      </c>
    </row>
    <row r="102" spans="1:12" x14ac:dyDescent="0.25">
      <c r="A102" s="3">
        <v>2003</v>
      </c>
      <c r="B102" s="3" t="s">
        <v>105</v>
      </c>
      <c r="C102" s="3" t="s">
        <v>13</v>
      </c>
      <c r="D102" s="3"/>
      <c r="E102" s="3" t="s">
        <v>106</v>
      </c>
      <c r="F102" s="3">
        <v>65</v>
      </c>
      <c r="G102" s="3">
        <v>8</v>
      </c>
      <c r="H102" s="3">
        <v>186.613</v>
      </c>
      <c r="I102" s="3"/>
      <c r="J102" s="3">
        <v>8.0559999999999992</v>
      </c>
      <c r="K102" s="3" t="s">
        <v>107</v>
      </c>
      <c r="L102" s="3" t="s">
        <v>21</v>
      </c>
    </row>
    <row r="103" spans="1:12" x14ac:dyDescent="0.25">
      <c r="A103" s="3">
        <v>2003</v>
      </c>
      <c r="B103" s="3" t="s">
        <v>105</v>
      </c>
      <c r="C103" s="3" t="s">
        <v>13</v>
      </c>
      <c r="D103" s="3"/>
      <c r="E103" s="3" t="s">
        <v>106</v>
      </c>
      <c r="F103" s="3">
        <v>65</v>
      </c>
      <c r="G103" s="3">
        <v>8</v>
      </c>
      <c r="H103" s="3">
        <v>189.655</v>
      </c>
      <c r="I103" s="3"/>
      <c r="J103" s="3">
        <v>7.8940000000000001</v>
      </c>
      <c r="K103" s="3" t="s">
        <v>107</v>
      </c>
      <c r="L103" s="3" t="s">
        <v>21</v>
      </c>
    </row>
    <row r="104" spans="1:12" x14ac:dyDescent="0.25">
      <c r="A104" s="3">
        <v>2003</v>
      </c>
      <c r="B104" s="3" t="s">
        <v>105</v>
      </c>
      <c r="C104" s="3" t="s">
        <v>13</v>
      </c>
      <c r="D104" s="3"/>
      <c r="E104" s="3" t="s">
        <v>106</v>
      </c>
      <c r="F104" s="3">
        <v>65</v>
      </c>
      <c r="G104" s="3">
        <v>8</v>
      </c>
      <c r="H104" s="3">
        <v>191.93700000000001</v>
      </c>
      <c r="I104" s="3"/>
      <c r="J104" s="3">
        <v>8.0719999999999992</v>
      </c>
      <c r="K104" s="3" t="s">
        <v>107</v>
      </c>
      <c r="L104" s="3" t="s">
        <v>21</v>
      </c>
    </row>
    <row r="105" spans="1:12" x14ac:dyDescent="0.25">
      <c r="A105" s="3">
        <v>2003</v>
      </c>
      <c r="B105" s="3" t="s">
        <v>105</v>
      </c>
      <c r="C105" s="3" t="s">
        <v>13</v>
      </c>
      <c r="D105" s="3"/>
      <c r="E105" s="3" t="s">
        <v>106</v>
      </c>
      <c r="F105" s="3">
        <v>65</v>
      </c>
      <c r="G105" s="3">
        <v>8</v>
      </c>
      <c r="H105" s="3">
        <v>190.16200000000001</v>
      </c>
      <c r="I105" s="3"/>
      <c r="J105" s="3">
        <v>8.218</v>
      </c>
      <c r="K105" s="3" t="s">
        <v>107</v>
      </c>
      <c r="L105" s="3" t="s">
        <v>21</v>
      </c>
    </row>
    <row r="106" spans="1:12" x14ac:dyDescent="0.25">
      <c r="A106" s="3">
        <v>2003</v>
      </c>
      <c r="B106" s="3" t="s">
        <v>105</v>
      </c>
      <c r="C106" s="3" t="s">
        <v>13</v>
      </c>
      <c r="D106" s="3"/>
      <c r="E106" s="3" t="s">
        <v>106</v>
      </c>
      <c r="F106" s="3">
        <v>65</v>
      </c>
      <c r="G106" s="3">
        <v>8</v>
      </c>
      <c r="H106" s="3">
        <v>209.43199999999999</v>
      </c>
      <c r="I106" s="3"/>
      <c r="J106" s="3">
        <v>8.0250000000000004</v>
      </c>
      <c r="K106" s="3" t="s">
        <v>107</v>
      </c>
      <c r="L106" s="3" t="s">
        <v>21</v>
      </c>
    </row>
    <row r="107" spans="1:12" x14ac:dyDescent="0.25">
      <c r="A107" s="3">
        <v>2003</v>
      </c>
      <c r="B107" s="3" t="s">
        <v>105</v>
      </c>
      <c r="C107" s="3" t="s">
        <v>13</v>
      </c>
      <c r="D107" s="3"/>
      <c r="E107" s="3" t="s">
        <v>106</v>
      </c>
      <c r="F107" s="3">
        <v>65</v>
      </c>
      <c r="G107" s="3">
        <v>8</v>
      </c>
      <c r="H107" s="3">
        <v>214.75700000000001</v>
      </c>
      <c r="I107" s="3"/>
      <c r="J107" s="3">
        <v>7.9880000000000004</v>
      </c>
      <c r="K107" s="3" t="s">
        <v>107</v>
      </c>
      <c r="L107" s="3" t="s">
        <v>21</v>
      </c>
    </row>
    <row r="108" spans="1:12" x14ac:dyDescent="0.25">
      <c r="A108" s="3">
        <v>2003</v>
      </c>
      <c r="B108" s="3" t="s">
        <v>105</v>
      </c>
      <c r="C108" s="3" t="s">
        <v>13</v>
      </c>
      <c r="D108" s="3"/>
      <c r="E108" s="3" t="s">
        <v>106</v>
      </c>
      <c r="F108" s="3">
        <v>65</v>
      </c>
      <c r="G108" s="3">
        <v>8</v>
      </c>
      <c r="H108" s="3">
        <v>209.178</v>
      </c>
      <c r="I108" s="3"/>
      <c r="J108" s="3">
        <v>8.1660000000000004</v>
      </c>
      <c r="K108" s="3" t="s">
        <v>107</v>
      </c>
      <c r="L108" s="3" t="s">
        <v>21</v>
      </c>
    </row>
    <row r="109" spans="1:12" x14ac:dyDescent="0.25">
      <c r="A109" s="3">
        <v>2003</v>
      </c>
      <c r="B109" s="3" t="s">
        <v>105</v>
      </c>
      <c r="C109" s="3" t="s">
        <v>13</v>
      </c>
      <c r="D109" s="3"/>
      <c r="E109" s="3" t="s">
        <v>106</v>
      </c>
      <c r="F109" s="3">
        <v>65</v>
      </c>
      <c r="G109" s="3">
        <v>8</v>
      </c>
      <c r="H109" s="3">
        <v>212.982</v>
      </c>
      <c r="I109" s="3"/>
      <c r="J109" s="3">
        <v>8.218</v>
      </c>
      <c r="K109" s="3" t="s">
        <v>107</v>
      </c>
      <c r="L109" s="3" t="s">
        <v>21</v>
      </c>
    </row>
    <row r="110" spans="1:12" x14ac:dyDescent="0.25">
      <c r="A110" s="3">
        <v>2003</v>
      </c>
      <c r="B110" s="3" t="s">
        <v>105</v>
      </c>
      <c r="C110" s="3" t="s">
        <v>13</v>
      </c>
      <c r="D110" s="3"/>
      <c r="E110" s="3" t="s">
        <v>106</v>
      </c>
      <c r="F110" s="3">
        <v>65</v>
      </c>
      <c r="G110" s="3">
        <v>12.5</v>
      </c>
      <c r="H110" s="3">
        <v>29.457000000000001</v>
      </c>
      <c r="I110" s="3"/>
      <c r="J110" s="3">
        <v>5.9619999999999997</v>
      </c>
      <c r="K110" s="3" t="s">
        <v>107</v>
      </c>
      <c r="L110" s="3" t="s">
        <v>21</v>
      </c>
    </row>
    <row r="111" spans="1:12" x14ac:dyDescent="0.25">
      <c r="A111" s="3">
        <v>2003</v>
      </c>
      <c r="B111" s="3" t="s">
        <v>105</v>
      </c>
      <c r="C111" s="3" t="s">
        <v>13</v>
      </c>
      <c r="D111" s="3"/>
      <c r="E111" s="3" t="s">
        <v>106</v>
      </c>
      <c r="F111" s="3">
        <v>65</v>
      </c>
      <c r="G111" s="3">
        <v>12.5</v>
      </c>
      <c r="H111" s="3">
        <v>29.457000000000001</v>
      </c>
      <c r="I111" s="3"/>
      <c r="J111" s="3">
        <v>6.3079999999999998</v>
      </c>
      <c r="K111" s="3" t="s">
        <v>107</v>
      </c>
      <c r="L111" s="3" t="s">
        <v>21</v>
      </c>
    </row>
    <row r="112" spans="1:12" x14ac:dyDescent="0.25">
      <c r="A112" s="3">
        <v>2003</v>
      </c>
      <c r="B112" s="3" t="s">
        <v>105</v>
      </c>
      <c r="C112" s="3" t="s">
        <v>13</v>
      </c>
      <c r="D112" s="3"/>
      <c r="E112" s="3" t="s">
        <v>106</v>
      </c>
      <c r="F112" s="3">
        <v>65</v>
      </c>
      <c r="G112" s="3">
        <v>12.5</v>
      </c>
      <c r="H112" s="3">
        <v>29.457000000000001</v>
      </c>
      <c r="I112" s="3"/>
      <c r="J112" s="3">
        <v>6.3369999999999997</v>
      </c>
      <c r="K112" s="3" t="s">
        <v>107</v>
      </c>
      <c r="L112" s="3" t="s">
        <v>21</v>
      </c>
    </row>
    <row r="113" spans="1:12" x14ac:dyDescent="0.25">
      <c r="A113" s="3">
        <v>2003</v>
      </c>
      <c r="B113" s="3" t="s">
        <v>105</v>
      </c>
      <c r="C113" s="3" t="s">
        <v>13</v>
      </c>
      <c r="D113" s="3"/>
      <c r="E113" s="3" t="s">
        <v>106</v>
      </c>
      <c r="F113" s="3">
        <v>65</v>
      </c>
      <c r="G113" s="3">
        <v>12.5</v>
      </c>
      <c r="H113" s="3">
        <v>29.201000000000001</v>
      </c>
      <c r="I113" s="3"/>
      <c r="J113" s="3">
        <v>6.375</v>
      </c>
      <c r="K113" s="3" t="s">
        <v>107</v>
      </c>
      <c r="L113" s="3" t="s">
        <v>21</v>
      </c>
    </row>
    <row r="114" spans="1:12" x14ac:dyDescent="0.25">
      <c r="A114" s="3">
        <v>2003</v>
      </c>
      <c r="B114" s="3" t="s">
        <v>105</v>
      </c>
      <c r="C114" s="3" t="s">
        <v>13</v>
      </c>
      <c r="D114" s="3"/>
      <c r="E114" s="3" t="s">
        <v>106</v>
      </c>
      <c r="F114" s="3">
        <v>65</v>
      </c>
      <c r="G114" s="3">
        <v>12.5</v>
      </c>
      <c r="H114" s="3">
        <v>33.811</v>
      </c>
      <c r="I114" s="3"/>
      <c r="J114" s="3">
        <v>6.37</v>
      </c>
      <c r="K114" s="3" t="s">
        <v>107</v>
      </c>
      <c r="L114" s="3" t="s">
        <v>21</v>
      </c>
    </row>
    <row r="115" spans="1:12" x14ac:dyDescent="0.25">
      <c r="A115" s="3">
        <v>2003</v>
      </c>
      <c r="B115" s="3" t="s">
        <v>105</v>
      </c>
      <c r="C115" s="3" t="s">
        <v>13</v>
      </c>
      <c r="D115" s="3"/>
      <c r="E115" s="3" t="s">
        <v>106</v>
      </c>
      <c r="F115" s="3">
        <v>65</v>
      </c>
      <c r="G115" s="3">
        <v>12.5</v>
      </c>
      <c r="H115" s="3">
        <v>33.042999999999999</v>
      </c>
      <c r="I115" s="3"/>
      <c r="J115" s="3">
        <v>6.5049999999999999</v>
      </c>
      <c r="K115" s="3" t="s">
        <v>107</v>
      </c>
      <c r="L115" s="3" t="s">
        <v>21</v>
      </c>
    </row>
    <row r="116" spans="1:12" x14ac:dyDescent="0.25">
      <c r="A116" s="3">
        <v>2003</v>
      </c>
      <c r="B116" s="3" t="s">
        <v>105</v>
      </c>
      <c r="C116" s="3" t="s">
        <v>13</v>
      </c>
      <c r="D116" s="3"/>
      <c r="E116" s="3" t="s">
        <v>106</v>
      </c>
      <c r="F116" s="3">
        <v>65</v>
      </c>
      <c r="G116" s="3">
        <v>12.5</v>
      </c>
      <c r="H116" s="3">
        <v>28.689</v>
      </c>
      <c r="I116" s="3"/>
      <c r="J116" s="3">
        <v>6.5720000000000001</v>
      </c>
      <c r="K116" s="3" t="s">
        <v>107</v>
      </c>
      <c r="L116" s="3" t="s">
        <v>21</v>
      </c>
    </row>
    <row r="117" spans="1:12" x14ac:dyDescent="0.25">
      <c r="A117" s="3">
        <v>2003</v>
      </c>
      <c r="B117" s="3" t="s">
        <v>105</v>
      </c>
      <c r="C117" s="3" t="s">
        <v>13</v>
      </c>
      <c r="D117" s="3"/>
      <c r="E117" s="3" t="s">
        <v>106</v>
      </c>
      <c r="F117" s="3">
        <v>65</v>
      </c>
      <c r="G117" s="3">
        <v>12.5</v>
      </c>
      <c r="H117" s="3">
        <v>33.298999999999999</v>
      </c>
      <c r="I117" s="3"/>
      <c r="J117" s="3">
        <v>6.6390000000000002</v>
      </c>
      <c r="K117" s="3" t="s">
        <v>107</v>
      </c>
      <c r="L117" s="3" t="s">
        <v>21</v>
      </c>
    </row>
    <row r="118" spans="1:12" x14ac:dyDescent="0.25">
      <c r="A118" s="3">
        <v>2003</v>
      </c>
      <c r="B118" s="3" t="s">
        <v>105</v>
      </c>
      <c r="C118" s="3" t="s">
        <v>13</v>
      </c>
      <c r="D118" s="3"/>
      <c r="E118" s="3" t="s">
        <v>106</v>
      </c>
      <c r="F118" s="3">
        <v>65</v>
      </c>
      <c r="G118" s="3">
        <v>12.5</v>
      </c>
      <c r="H118" s="3">
        <v>33.298999999999999</v>
      </c>
      <c r="I118" s="3"/>
      <c r="J118" s="3">
        <v>6.7160000000000002</v>
      </c>
      <c r="K118" s="3" t="s">
        <v>107</v>
      </c>
      <c r="L118" s="3" t="s">
        <v>21</v>
      </c>
    </row>
    <row r="119" spans="1:12" x14ac:dyDescent="0.25">
      <c r="A119" s="3">
        <v>2003</v>
      </c>
      <c r="B119" s="3" t="s">
        <v>105</v>
      </c>
      <c r="C119" s="3" t="s">
        <v>13</v>
      </c>
      <c r="D119" s="3"/>
      <c r="E119" s="3" t="s">
        <v>106</v>
      </c>
      <c r="F119" s="3">
        <v>65</v>
      </c>
      <c r="G119" s="3">
        <v>12.5</v>
      </c>
      <c r="H119" s="3">
        <v>33.298999999999999</v>
      </c>
      <c r="I119" s="3"/>
      <c r="J119" s="3">
        <v>6.76</v>
      </c>
      <c r="K119" s="3" t="s">
        <v>107</v>
      </c>
      <c r="L119" s="3" t="s">
        <v>21</v>
      </c>
    </row>
    <row r="120" spans="1:12" x14ac:dyDescent="0.25">
      <c r="A120" s="3">
        <v>2003</v>
      </c>
      <c r="B120" s="3" t="s">
        <v>105</v>
      </c>
      <c r="C120" s="3" t="s">
        <v>13</v>
      </c>
      <c r="D120" s="3"/>
      <c r="E120" s="3" t="s">
        <v>106</v>
      </c>
      <c r="F120" s="3">
        <v>65</v>
      </c>
      <c r="G120" s="3">
        <v>12.5</v>
      </c>
      <c r="H120" s="3">
        <v>29.457000000000001</v>
      </c>
      <c r="I120" s="3"/>
      <c r="J120" s="3">
        <v>6.774</v>
      </c>
      <c r="K120" s="3" t="s">
        <v>107</v>
      </c>
      <c r="L120" s="3" t="s">
        <v>21</v>
      </c>
    </row>
    <row r="121" spans="1:12" x14ac:dyDescent="0.25">
      <c r="A121" s="3">
        <v>2003</v>
      </c>
      <c r="B121" s="3" t="s">
        <v>105</v>
      </c>
      <c r="C121" s="3" t="s">
        <v>13</v>
      </c>
      <c r="D121" s="3"/>
      <c r="E121" s="3" t="s">
        <v>106</v>
      </c>
      <c r="F121" s="3">
        <v>65</v>
      </c>
      <c r="G121" s="3">
        <v>12.5</v>
      </c>
      <c r="H121" s="3">
        <v>49.948999999999998</v>
      </c>
      <c r="I121" s="3"/>
      <c r="J121" s="3">
        <v>6.4809999999999999</v>
      </c>
      <c r="K121" s="3" t="s">
        <v>107</v>
      </c>
      <c r="L121" s="3" t="s">
        <v>21</v>
      </c>
    </row>
    <row r="122" spans="1:12" x14ac:dyDescent="0.25">
      <c r="A122" s="3">
        <v>2003</v>
      </c>
      <c r="B122" s="3" t="s">
        <v>105</v>
      </c>
      <c r="C122" s="3" t="s">
        <v>13</v>
      </c>
      <c r="D122" s="3"/>
      <c r="E122" s="3" t="s">
        <v>106</v>
      </c>
      <c r="F122" s="3">
        <v>65</v>
      </c>
      <c r="G122" s="3">
        <v>12.5</v>
      </c>
      <c r="H122" s="3">
        <v>49.948999999999998</v>
      </c>
      <c r="I122" s="3"/>
      <c r="J122" s="3">
        <v>6.5339999999999998</v>
      </c>
      <c r="K122" s="3" t="s">
        <v>107</v>
      </c>
      <c r="L122" s="3" t="s">
        <v>21</v>
      </c>
    </row>
    <row r="123" spans="1:12" x14ac:dyDescent="0.25">
      <c r="A123" s="3">
        <v>2003</v>
      </c>
      <c r="B123" s="3" t="s">
        <v>105</v>
      </c>
      <c r="C123" s="3" t="s">
        <v>13</v>
      </c>
      <c r="D123" s="3"/>
      <c r="E123" s="3" t="s">
        <v>106</v>
      </c>
      <c r="F123" s="3">
        <v>65</v>
      </c>
      <c r="G123" s="3">
        <v>12.5</v>
      </c>
      <c r="H123" s="3">
        <v>49.692999999999998</v>
      </c>
      <c r="I123" s="3"/>
      <c r="J123" s="3">
        <v>6.6059999999999999</v>
      </c>
      <c r="K123" s="3" t="s">
        <v>107</v>
      </c>
      <c r="L123" s="3" t="s">
        <v>21</v>
      </c>
    </row>
    <row r="124" spans="1:12" x14ac:dyDescent="0.25">
      <c r="A124" s="3">
        <v>2003</v>
      </c>
      <c r="B124" s="3" t="s">
        <v>105</v>
      </c>
      <c r="C124" s="3" t="s">
        <v>13</v>
      </c>
      <c r="D124" s="3"/>
      <c r="E124" s="3" t="s">
        <v>106</v>
      </c>
      <c r="F124" s="3">
        <v>65</v>
      </c>
      <c r="G124" s="3">
        <v>12.5</v>
      </c>
      <c r="H124" s="3">
        <v>49.948999999999998</v>
      </c>
      <c r="I124" s="3"/>
      <c r="J124" s="3">
        <v>6.6920000000000002</v>
      </c>
      <c r="K124" s="3" t="s">
        <v>107</v>
      </c>
      <c r="L124" s="3" t="s">
        <v>21</v>
      </c>
    </row>
    <row r="125" spans="1:12" x14ac:dyDescent="0.25">
      <c r="A125" s="3">
        <v>2003</v>
      </c>
      <c r="B125" s="3" t="s">
        <v>105</v>
      </c>
      <c r="C125" s="3" t="s">
        <v>13</v>
      </c>
      <c r="D125" s="3"/>
      <c r="E125" s="3" t="s">
        <v>106</v>
      </c>
      <c r="F125" s="3">
        <v>65</v>
      </c>
      <c r="G125" s="3">
        <v>12.5</v>
      </c>
      <c r="H125" s="3">
        <v>49.948999999999998</v>
      </c>
      <c r="I125" s="3"/>
      <c r="J125" s="3">
        <v>6.7549999999999999</v>
      </c>
      <c r="K125" s="3" t="s">
        <v>107</v>
      </c>
      <c r="L125" s="3" t="s">
        <v>21</v>
      </c>
    </row>
    <row r="126" spans="1:12" x14ac:dyDescent="0.25">
      <c r="A126" s="3">
        <v>2003</v>
      </c>
      <c r="B126" s="3" t="s">
        <v>105</v>
      </c>
      <c r="C126" s="3" t="s">
        <v>13</v>
      </c>
      <c r="D126" s="3"/>
      <c r="E126" s="3" t="s">
        <v>106</v>
      </c>
      <c r="F126" s="3">
        <v>65</v>
      </c>
      <c r="G126" s="3">
        <v>12.5</v>
      </c>
      <c r="H126" s="3">
        <v>55.328000000000003</v>
      </c>
      <c r="I126" s="3"/>
      <c r="J126" s="3">
        <v>6.6970000000000001</v>
      </c>
      <c r="K126" s="3" t="s">
        <v>107</v>
      </c>
      <c r="L126" s="3" t="s">
        <v>21</v>
      </c>
    </row>
    <row r="127" spans="1:12" x14ac:dyDescent="0.25">
      <c r="A127" s="3">
        <v>2003</v>
      </c>
      <c r="B127" s="3" t="s">
        <v>105</v>
      </c>
      <c r="C127" s="3" t="s">
        <v>13</v>
      </c>
      <c r="D127" s="3"/>
      <c r="E127" s="3" t="s">
        <v>106</v>
      </c>
      <c r="F127" s="3">
        <v>65</v>
      </c>
      <c r="G127" s="3">
        <v>12.5</v>
      </c>
      <c r="H127" s="3">
        <v>55.328000000000003</v>
      </c>
      <c r="I127" s="3"/>
      <c r="J127" s="3">
        <v>6.75</v>
      </c>
      <c r="K127" s="3" t="s">
        <v>107</v>
      </c>
      <c r="L127" s="3" t="s">
        <v>21</v>
      </c>
    </row>
    <row r="128" spans="1:12" x14ac:dyDescent="0.25">
      <c r="A128" s="3">
        <v>2003</v>
      </c>
      <c r="B128" s="3" t="s">
        <v>105</v>
      </c>
      <c r="C128" s="3" t="s">
        <v>13</v>
      </c>
      <c r="D128" s="3"/>
      <c r="E128" s="3" t="s">
        <v>106</v>
      </c>
      <c r="F128" s="3">
        <v>65</v>
      </c>
      <c r="G128" s="3">
        <v>12.5</v>
      </c>
      <c r="H128" s="3">
        <v>54.046999999999997</v>
      </c>
      <c r="I128" s="3"/>
      <c r="J128" s="3">
        <v>6.827</v>
      </c>
      <c r="K128" s="3" t="s">
        <v>107</v>
      </c>
      <c r="L128" s="3" t="s">
        <v>21</v>
      </c>
    </row>
    <row r="129" spans="1:12" x14ac:dyDescent="0.25">
      <c r="A129" s="3">
        <v>2003</v>
      </c>
      <c r="B129" s="3" t="s">
        <v>105</v>
      </c>
      <c r="C129" s="3" t="s">
        <v>13</v>
      </c>
      <c r="D129" s="3"/>
      <c r="E129" s="3" t="s">
        <v>106</v>
      </c>
      <c r="F129" s="3">
        <v>65</v>
      </c>
      <c r="G129" s="3">
        <v>12.5</v>
      </c>
      <c r="H129" s="3">
        <v>55.584000000000003</v>
      </c>
      <c r="I129" s="3"/>
      <c r="J129" s="3">
        <v>6.8460000000000001</v>
      </c>
      <c r="K129" s="3" t="s">
        <v>107</v>
      </c>
      <c r="L129" s="3" t="s">
        <v>21</v>
      </c>
    </row>
    <row r="130" spans="1:12" x14ac:dyDescent="0.25">
      <c r="A130" s="3">
        <v>2003</v>
      </c>
      <c r="B130" s="3" t="s">
        <v>105</v>
      </c>
      <c r="C130" s="3" t="s">
        <v>13</v>
      </c>
      <c r="D130" s="3"/>
      <c r="E130" s="3" t="s">
        <v>106</v>
      </c>
      <c r="F130" s="3">
        <v>65</v>
      </c>
      <c r="G130" s="3">
        <v>12.5</v>
      </c>
      <c r="H130" s="3">
        <v>55.584000000000003</v>
      </c>
      <c r="I130" s="3"/>
      <c r="J130" s="3">
        <v>6.9089999999999998</v>
      </c>
      <c r="K130" s="3" t="s">
        <v>107</v>
      </c>
      <c r="L130" s="3" t="s">
        <v>21</v>
      </c>
    </row>
    <row r="131" spans="1:12" x14ac:dyDescent="0.25">
      <c r="A131" s="3">
        <v>2003</v>
      </c>
      <c r="B131" s="3" t="s">
        <v>105</v>
      </c>
      <c r="C131" s="3" t="s">
        <v>13</v>
      </c>
      <c r="D131" s="3"/>
      <c r="E131" s="3" t="s">
        <v>106</v>
      </c>
      <c r="F131" s="3">
        <v>65</v>
      </c>
      <c r="G131" s="3">
        <v>12.5</v>
      </c>
      <c r="H131" s="3">
        <v>55.072000000000003</v>
      </c>
      <c r="I131" s="3"/>
      <c r="J131" s="3">
        <v>7.01</v>
      </c>
      <c r="K131" s="3" t="s">
        <v>107</v>
      </c>
      <c r="L131" s="3" t="s">
        <v>21</v>
      </c>
    </row>
    <row r="132" spans="1:12" x14ac:dyDescent="0.25">
      <c r="A132" s="3">
        <v>2003</v>
      </c>
      <c r="B132" s="3" t="s">
        <v>105</v>
      </c>
      <c r="C132" s="3" t="s">
        <v>13</v>
      </c>
      <c r="D132" s="3"/>
      <c r="E132" s="3" t="s">
        <v>106</v>
      </c>
      <c r="F132" s="3">
        <v>65</v>
      </c>
      <c r="G132" s="3">
        <v>12.5</v>
      </c>
      <c r="H132" s="3">
        <v>69.415999999999997</v>
      </c>
      <c r="I132" s="3"/>
      <c r="J132" s="3">
        <v>6.774</v>
      </c>
      <c r="K132" s="3" t="s">
        <v>107</v>
      </c>
      <c r="L132" s="3" t="s">
        <v>21</v>
      </c>
    </row>
    <row r="133" spans="1:12" x14ac:dyDescent="0.25">
      <c r="A133" s="3">
        <v>2003</v>
      </c>
      <c r="B133" s="3" t="s">
        <v>105</v>
      </c>
      <c r="C133" s="3" t="s">
        <v>13</v>
      </c>
      <c r="D133" s="3"/>
      <c r="E133" s="3" t="s">
        <v>106</v>
      </c>
      <c r="F133" s="3">
        <v>65</v>
      </c>
      <c r="G133" s="3">
        <v>12.5</v>
      </c>
      <c r="H133" s="3">
        <v>69.415999999999997</v>
      </c>
      <c r="I133" s="3"/>
      <c r="J133" s="3">
        <v>6.8170000000000002</v>
      </c>
      <c r="K133" s="3" t="s">
        <v>107</v>
      </c>
      <c r="L133" s="3" t="s">
        <v>21</v>
      </c>
    </row>
    <row r="134" spans="1:12" x14ac:dyDescent="0.25">
      <c r="A134" s="3">
        <v>2003</v>
      </c>
      <c r="B134" s="3" t="s">
        <v>105</v>
      </c>
      <c r="C134" s="3" t="s">
        <v>13</v>
      </c>
      <c r="D134" s="3"/>
      <c r="E134" s="3" t="s">
        <v>106</v>
      </c>
      <c r="F134" s="3">
        <v>65</v>
      </c>
      <c r="G134" s="3">
        <v>12.5</v>
      </c>
      <c r="H134" s="3">
        <v>69.671999999999997</v>
      </c>
      <c r="I134" s="3"/>
      <c r="J134" s="3">
        <v>6.9420000000000002</v>
      </c>
      <c r="K134" s="3" t="s">
        <v>107</v>
      </c>
      <c r="L134" s="3" t="s">
        <v>21</v>
      </c>
    </row>
    <row r="135" spans="1:12" x14ac:dyDescent="0.25">
      <c r="A135" s="3">
        <v>2003</v>
      </c>
      <c r="B135" s="3" t="s">
        <v>105</v>
      </c>
      <c r="C135" s="3" t="s">
        <v>13</v>
      </c>
      <c r="D135" s="3"/>
      <c r="E135" s="3" t="s">
        <v>106</v>
      </c>
      <c r="F135" s="3">
        <v>65</v>
      </c>
      <c r="G135" s="3">
        <v>12.5</v>
      </c>
      <c r="H135" s="3">
        <v>69.671999999999997</v>
      </c>
      <c r="I135" s="3"/>
      <c r="J135" s="3">
        <v>6.9809999999999999</v>
      </c>
      <c r="K135" s="3" t="s">
        <v>107</v>
      </c>
      <c r="L135" s="3" t="s">
        <v>21</v>
      </c>
    </row>
    <row r="136" spans="1:12" x14ac:dyDescent="0.25">
      <c r="A136" s="3">
        <v>2003</v>
      </c>
      <c r="B136" s="3" t="s">
        <v>105</v>
      </c>
      <c r="C136" s="3" t="s">
        <v>13</v>
      </c>
      <c r="D136" s="3"/>
      <c r="E136" s="3" t="s">
        <v>106</v>
      </c>
      <c r="F136" s="3">
        <v>65</v>
      </c>
      <c r="G136" s="3">
        <v>12.5</v>
      </c>
      <c r="H136" s="3">
        <v>77.613</v>
      </c>
      <c r="I136" s="3"/>
      <c r="J136" s="3">
        <v>6.976</v>
      </c>
      <c r="K136" s="3" t="s">
        <v>107</v>
      </c>
      <c r="L136" s="3" t="s">
        <v>21</v>
      </c>
    </row>
    <row r="137" spans="1:12" x14ac:dyDescent="0.25">
      <c r="A137" s="3">
        <v>2003</v>
      </c>
      <c r="B137" s="3" t="s">
        <v>105</v>
      </c>
      <c r="C137" s="3" t="s">
        <v>13</v>
      </c>
      <c r="D137" s="3"/>
      <c r="E137" s="3" t="s">
        <v>106</v>
      </c>
      <c r="F137" s="3">
        <v>65</v>
      </c>
      <c r="G137" s="3">
        <v>12.5</v>
      </c>
      <c r="H137" s="3">
        <v>76.587999999999994</v>
      </c>
      <c r="I137" s="3"/>
      <c r="J137" s="3">
        <v>7.0430000000000001</v>
      </c>
      <c r="K137" s="3" t="s">
        <v>107</v>
      </c>
      <c r="L137" s="3" t="s">
        <v>21</v>
      </c>
    </row>
    <row r="138" spans="1:12" x14ac:dyDescent="0.25">
      <c r="A138" s="3">
        <v>2003</v>
      </c>
      <c r="B138" s="3" t="s">
        <v>105</v>
      </c>
      <c r="C138" s="3" t="s">
        <v>13</v>
      </c>
      <c r="D138" s="3"/>
      <c r="E138" s="3" t="s">
        <v>106</v>
      </c>
      <c r="F138" s="3">
        <v>65</v>
      </c>
      <c r="G138" s="3">
        <v>12.5</v>
      </c>
      <c r="H138" s="3">
        <v>78.637</v>
      </c>
      <c r="I138" s="3"/>
      <c r="J138" s="3">
        <v>7.1589999999999998</v>
      </c>
      <c r="K138" s="3" t="s">
        <v>107</v>
      </c>
      <c r="L138" s="3" t="s">
        <v>21</v>
      </c>
    </row>
    <row r="139" spans="1:12" x14ac:dyDescent="0.25">
      <c r="A139" s="3">
        <v>2003</v>
      </c>
      <c r="B139" s="3" t="s">
        <v>105</v>
      </c>
      <c r="C139" s="3" t="s">
        <v>13</v>
      </c>
      <c r="D139" s="3"/>
      <c r="E139" s="3" t="s">
        <v>106</v>
      </c>
      <c r="F139" s="3">
        <v>65</v>
      </c>
      <c r="G139" s="3">
        <v>12.5</v>
      </c>
      <c r="H139" s="3">
        <v>77.099999999999994</v>
      </c>
      <c r="I139" s="3"/>
      <c r="J139" s="3">
        <v>7.2309999999999999</v>
      </c>
      <c r="K139" s="3" t="s">
        <v>107</v>
      </c>
      <c r="L139" s="3" t="s">
        <v>21</v>
      </c>
    </row>
    <row r="140" spans="1:12" x14ac:dyDescent="0.25">
      <c r="A140" s="3">
        <v>2003</v>
      </c>
      <c r="B140" s="3" t="s">
        <v>105</v>
      </c>
      <c r="C140" s="3" t="s">
        <v>13</v>
      </c>
      <c r="D140" s="3"/>
      <c r="E140" s="3" t="s">
        <v>106</v>
      </c>
      <c r="F140" s="3">
        <v>65</v>
      </c>
      <c r="G140" s="3">
        <v>12.5</v>
      </c>
      <c r="H140" s="3">
        <v>77.099999999999994</v>
      </c>
      <c r="I140" s="3"/>
      <c r="J140" s="3">
        <v>7.26</v>
      </c>
      <c r="K140" s="3" t="s">
        <v>107</v>
      </c>
      <c r="L140" s="3" t="s">
        <v>21</v>
      </c>
    </row>
    <row r="141" spans="1:12" x14ac:dyDescent="0.25">
      <c r="A141" s="3">
        <v>2003</v>
      </c>
      <c r="B141" s="3" t="s">
        <v>105</v>
      </c>
      <c r="C141" s="3" t="s">
        <v>13</v>
      </c>
      <c r="D141" s="3"/>
      <c r="E141" s="3" t="s">
        <v>106</v>
      </c>
      <c r="F141" s="3">
        <v>65</v>
      </c>
      <c r="G141" s="3">
        <v>12.5</v>
      </c>
      <c r="H141" s="3">
        <v>77.099999999999994</v>
      </c>
      <c r="I141" s="3"/>
      <c r="J141" s="3">
        <v>7.3029999999999999</v>
      </c>
      <c r="K141" s="3" t="s">
        <v>107</v>
      </c>
      <c r="L141" s="3" t="s">
        <v>21</v>
      </c>
    </row>
    <row r="142" spans="1:12" x14ac:dyDescent="0.25">
      <c r="A142" s="3">
        <v>2003</v>
      </c>
      <c r="B142" s="3" t="s">
        <v>105</v>
      </c>
      <c r="C142" s="3" t="s">
        <v>13</v>
      </c>
      <c r="D142" s="3"/>
      <c r="E142" s="3" t="s">
        <v>106</v>
      </c>
      <c r="F142" s="3">
        <v>65</v>
      </c>
      <c r="G142" s="3">
        <v>12.5</v>
      </c>
      <c r="H142" s="3">
        <v>77.099999999999994</v>
      </c>
      <c r="I142" s="3"/>
      <c r="J142" s="3">
        <v>7.375</v>
      </c>
      <c r="K142" s="3" t="s">
        <v>107</v>
      </c>
      <c r="L142" s="3" t="s">
        <v>21</v>
      </c>
    </row>
    <row r="143" spans="1:12" x14ac:dyDescent="0.25">
      <c r="A143" s="3">
        <v>2003</v>
      </c>
      <c r="B143" s="3" t="s">
        <v>105</v>
      </c>
      <c r="C143" s="3" t="s">
        <v>13</v>
      </c>
      <c r="D143" s="3"/>
      <c r="E143" s="3" t="s">
        <v>106</v>
      </c>
      <c r="F143" s="3">
        <v>65</v>
      </c>
      <c r="G143" s="3">
        <v>12.5</v>
      </c>
      <c r="H143" s="3">
        <v>89.652000000000001</v>
      </c>
      <c r="I143" s="3"/>
      <c r="J143" s="3">
        <v>7.0579999999999998</v>
      </c>
      <c r="K143" s="3" t="s">
        <v>107</v>
      </c>
      <c r="L143" s="3" t="s">
        <v>21</v>
      </c>
    </row>
    <row r="144" spans="1:12" x14ac:dyDescent="0.25">
      <c r="A144" s="3">
        <v>2003</v>
      </c>
      <c r="B144" s="3" t="s">
        <v>105</v>
      </c>
      <c r="C144" s="3" t="s">
        <v>13</v>
      </c>
      <c r="D144" s="3"/>
      <c r="E144" s="3" t="s">
        <v>106</v>
      </c>
      <c r="F144" s="3">
        <v>65</v>
      </c>
      <c r="G144" s="3">
        <v>12.5</v>
      </c>
      <c r="H144" s="3">
        <v>89.908000000000001</v>
      </c>
      <c r="I144" s="3"/>
      <c r="J144" s="3">
        <v>7.1109999999999998</v>
      </c>
      <c r="K144" s="3" t="s">
        <v>107</v>
      </c>
      <c r="L144" s="3" t="s">
        <v>21</v>
      </c>
    </row>
    <row r="145" spans="1:12" x14ac:dyDescent="0.25">
      <c r="A145" s="3">
        <v>2003</v>
      </c>
      <c r="B145" s="3" t="s">
        <v>105</v>
      </c>
      <c r="C145" s="3" t="s">
        <v>13</v>
      </c>
      <c r="D145" s="3"/>
      <c r="E145" s="3" t="s">
        <v>106</v>
      </c>
      <c r="F145" s="3">
        <v>65</v>
      </c>
      <c r="G145" s="3">
        <v>12.5</v>
      </c>
      <c r="H145" s="3">
        <v>89.908000000000001</v>
      </c>
      <c r="I145" s="3"/>
      <c r="J145" s="3">
        <v>7.1589999999999998</v>
      </c>
      <c r="K145" s="3" t="s">
        <v>107</v>
      </c>
      <c r="L145" s="3" t="s">
        <v>21</v>
      </c>
    </row>
    <row r="146" spans="1:12" x14ac:dyDescent="0.25">
      <c r="A146" s="3">
        <v>2003</v>
      </c>
      <c r="B146" s="3" t="s">
        <v>105</v>
      </c>
      <c r="C146" s="3" t="s">
        <v>13</v>
      </c>
      <c r="D146" s="3"/>
      <c r="E146" s="3" t="s">
        <v>106</v>
      </c>
      <c r="F146" s="3">
        <v>65</v>
      </c>
      <c r="G146" s="3">
        <v>12.5</v>
      </c>
      <c r="H146" s="3">
        <v>89.908000000000001</v>
      </c>
      <c r="I146" s="3"/>
      <c r="J146" s="3">
        <v>7.202</v>
      </c>
      <c r="K146" s="3" t="s">
        <v>107</v>
      </c>
      <c r="L146" s="3" t="s">
        <v>21</v>
      </c>
    </row>
    <row r="147" spans="1:12" x14ac:dyDescent="0.25">
      <c r="A147" s="3">
        <v>2003</v>
      </c>
      <c r="B147" s="3" t="s">
        <v>105</v>
      </c>
      <c r="C147" s="3" t="s">
        <v>13</v>
      </c>
      <c r="D147" s="3"/>
      <c r="E147" s="3" t="s">
        <v>106</v>
      </c>
      <c r="F147" s="3">
        <v>65</v>
      </c>
      <c r="G147" s="3">
        <v>12.5</v>
      </c>
      <c r="H147" s="3">
        <v>89.394999999999996</v>
      </c>
      <c r="I147" s="3"/>
      <c r="J147" s="3">
        <v>7.2880000000000003</v>
      </c>
      <c r="K147" s="3" t="s">
        <v>107</v>
      </c>
      <c r="L147" s="3" t="s">
        <v>21</v>
      </c>
    </row>
    <row r="148" spans="1:12" x14ac:dyDescent="0.25">
      <c r="A148" s="3">
        <v>2003</v>
      </c>
      <c r="B148" s="3" t="s">
        <v>105</v>
      </c>
      <c r="C148" s="3" t="s">
        <v>13</v>
      </c>
      <c r="D148" s="3"/>
      <c r="E148" s="3" t="s">
        <v>106</v>
      </c>
      <c r="F148" s="3">
        <v>65</v>
      </c>
      <c r="G148" s="3">
        <v>12.5</v>
      </c>
      <c r="H148" s="3">
        <v>89.394999999999996</v>
      </c>
      <c r="I148" s="3"/>
      <c r="J148" s="3">
        <v>7.351</v>
      </c>
      <c r="K148" s="3" t="s">
        <v>107</v>
      </c>
      <c r="L148" s="3" t="s">
        <v>21</v>
      </c>
    </row>
    <row r="149" spans="1:12" x14ac:dyDescent="0.25">
      <c r="A149" s="3">
        <v>2003</v>
      </c>
      <c r="B149" s="3" t="s">
        <v>105</v>
      </c>
      <c r="C149" s="3" t="s">
        <v>13</v>
      </c>
      <c r="D149" s="3"/>
      <c r="E149" s="3" t="s">
        <v>106</v>
      </c>
      <c r="F149" s="3">
        <v>65</v>
      </c>
      <c r="G149" s="3">
        <v>12.5</v>
      </c>
      <c r="H149" s="3">
        <v>99.897999999999996</v>
      </c>
      <c r="I149" s="3"/>
      <c r="J149" s="3">
        <v>7.3220000000000001</v>
      </c>
      <c r="K149" s="3" t="s">
        <v>107</v>
      </c>
      <c r="L149" s="3" t="s">
        <v>21</v>
      </c>
    </row>
    <row r="150" spans="1:12" x14ac:dyDescent="0.25">
      <c r="A150" s="3">
        <v>2003</v>
      </c>
      <c r="B150" s="3" t="s">
        <v>105</v>
      </c>
      <c r="C150" s="3" t="s">
        <v>13</v>
      </c>
      <c r="D150" s="3"/>
      <c r="E150" s="3" t="s">
        <v>106</v>
      </c>
      <c r="F150" s="3">
        <v>65</v>
      </c>
      <c r="G150" s="3">
        <v>12.5</v>
      </c>
      <c r="H150" s="3">
        <v>99.897999999999996</v>
      </c>
      <c r="I150" s="3"/>
      <c r="J150" s="3">
        <v>7.3890000000000002</v>
      </c>
      <c r="K150" s="3" t="s">
        <v>107</v>
      </c>
      <c r="L150" s="3" t="s">
        <v>21</v>
      </c>
    </row>
    <row r="151" spans="1:12" x14ac:dyDescent="0.25">
      <c r="A151" s="3">
        <v>2003</v>
      </c>
      <c r="B151" s="3" t="s">
        <v>105</v>
      </c>
      <c r="C151" s="3" t="s">
        <v>13</v>
      </c>
      <c r="D151" s="3"/>
      <c r="E151" s="3" t="s">
        <v>106</v>
      </c>
      <c r="F151" s="3">
        <v>65</v>
      </c>
      <c r="G151" s="3">
        <v>12.5</v>
      </c>
      <c r="H151" s="3">
        <v>97.847999999999999</v>
      </c>
      <c r="I151" s="3"/>
      <c r="J151" s="3">
        <v>7.4470000000000001</v>
      </c>
      <c r="K151" s="3" t="s">
        <v>107</v>
      </c>
      <c r="L151" s="3" t="s">
        <v>21</v>
      </c>
    </row>
    <row r="152" spans="1:12" x14ac:dyDescent="0.25">
      <c r="A152" s="3">
        <v>2003</v>
      </c>
      <c r="B152" s="3" t="s">
        <v>105</v>
      </c>
      <c r="C152" s="3" t="s">
        <v>13</v>
      </c>
      <c r="D152" s="3"/>
      <c r="E152" s="3" t="s">
        <v>106</v>
      </c>
      <c r="F152" s="3">
        <v>65</v>
      </c>
      <c r="G152" s="3">
        <v>12.5</v>
      </c>
      <c r="H152" s="3">
        <v>101.434</v>
      </c>
      <c r="I152" s="3"/>
      <c r="J152" s="3">
        <v>7.4710000000000001</v>
      </c>
      <c r="K152" s="3" t="s">
        <v>107</v>
      </c>
      <c r="L152" s="3" t="s">
        <v>21</v>
      </c>
    </row>
    <row r="153" spans="1:12" x14ac:dyDescent="0.25">
      <c r="A153" s="3">
        <v>2003</v>
      </c>
      <c r="B153" s="3" t="s">
        <v>105</v>
      </c>
      <c r="C153" s="3" t="s">
        <v>13</v>
      </c>
      <c r="D153" s="3"/>
      <c r="E153" s="3" t="s">
        <v>106</v>
      </c>
      <c r="F153" s="3">
        <v>65</v>
      </c>
      <c r="G153" s="3">
        <v>12.5</v>
      </c>
      <c r="H153" s="3">
        <v>99.385000000000005</v>
      </c>
      <c r="I153" s="3"/>
      <c r="J153" s="3">
        <v>7.548</v>
      </c>
      <c r="K153" s="3" t="s">
        <v>107</v>
      </c>
      <c r="L153" s="3" t="s">
        <v>21</v>
      </c>
    </row>
    <row r="154" spans="1:12" x14ac:dyDescent="0.25">
      <c r="A154" s="3">
        <v>2003</v>
      </c>
      <c r="B154" s="3" t="s">
        <v>105</v>
      </c>
      <c r="C154" s="3" t="s">
        <v>13</v>
      </c>
      <c r="D154" s="3"/>
      <c r="E154" s="3" t="s">
        <v>106</v>
      </c>
      <c r="F154" s="3">
        <v>65</v>
      </c>
      <c r="G154" s="3">
        <v>12.5</v>
      </c>
      <c r="H154" s="3">
        <v>109.631</v>
      </c>
      <c r="I154" s="3"/>
      <c r="J154" s="3">
        <v>7.4619999999999997</v>
      </c>
      <c r="K154" s="3" t="s">
        <v>107</v>
      </c>
      <c r="L154" s="3" t="s">
        <v>21</v>
      </c>
    </row>
    <row r="155" spans="1:12" x14ac:dyDescent="0.25">
      <c r="A155" s="3">
        <v>2003</v>
      </c>
      <c r="B155" s="3" t="s">
        <v>105</v>
      </c>
      <c r="C155" s="3" t="s">
        <v>13</v>
      </c>
      <c r="D155" s="3"/>
      <c r="E155" s="3" t="s">
        <v>106</v>
      </c>
      <c r="F155" s="3">
        <v>65</v>
      </c>
      <c r="G155" s="3">
        <v>12.5</v>
      </c>
      <c r="H155" s="3">
        <v>109.375</v>
      </c>
      <c r="I155" s="3"/>
      <c r="J155" s="3">
        <v>7.51</v>
      </c>
      <c r="K155" s="3" t="s">
        <v>107</v>
      </c>
      <c r="L155" s="3" t="s">
        <v>21</v>
      </c>
    </row>
    <row r="156" spans="1:12" x14ac:dyDescent="0.25">
      <c r="A156" s="3">
        <v>2003</v>
      </c>
      <c r="B156" s="3" t="s">
        <v>105</v>
      </c>
      <c r="C156" s="3" t="s">
        <v>13</v>
      </c>
      <c r="D156" s="3"/>
      <c r="E156" s="3" t="s">
        <v>106</v>
      </c>
      <c r="F156" s="3">
        <v>65</v>
      </c>
      <c r="G156" s="3">
        <v>12.5</v>
      </c>
      <c r="H156" s="3">
        <v>109.119</v>
      </c>
      <c r="I156" s="3"/>
      <c r="J156" s="3">
        <v>7.5819999999999999</v>
      </c>
      <c r="K156" s="3" t="s">
        <v>107</v>
      </c>
      <c r="L156" s="3" t="s">
        <v>21</v>
      </c>
    </row>
    <row r="157" spans="1:12" x14ac:dyDescent="0.25">
      <c r="A157" s="3">
        <v>2003</v>
      </c>
      <c r="B157" s="3" t="s">
        <v>105</v>
      </c>
      <c r="C157" s="3" t="s">
        <v>13</v>
      </c>
      <c r="D157" s="3"/>
      <c r="E157" s="3" t="s">
        <v>106</v>
      </c>
      <c r="F157" s="3">
        <v>65</v>
      </c>
      <c r="G157" s="3">
        <v>12.5</v>
      </c>
      <c r="H157" s="3">
        <v>108.607</v>
      </c>
      <c r="I157" s="3"/>
      <c r="J157" s="3">
        <v>7.6440000000000001</v>
      </c>
      <c r="K157" s="3" t="s">
        <v>107</v>
      </c>
      <c r="L157" s="3" t="s">
        <v>21</v>
      </c>
    </row>
    <row r="158" spans="1:12" x14ac:dyDescent="0.25">
      <c r="A158" s="3">
        <v>2003</v>
      </c>
      <c r="B158" s="3" t="s">
        <v>105</v>
      </c>
      <c r="C158" s="3" t="s">
        <v>13</v>
      </c>
      <c r="D158" s="3"/>
      <c r="E158" s="3" t="s">
        <v>106</v>
      </c>
      <c r="F158" s="3">
        <v>65</v>
      </c>
      <c r="G158" s="3">
        <v>12.5</v>
      </c>
      <c r="H158" s="3">
        <v>119.877</v>
      </c>
      <c r="I158" s="3"/>
      <c r="J158" s="3">
        <v>7.7930000000000001</v>
      </c>
      <c r="K158" s="3" t="s">
        <v>107</v>
      </c>
      <c r="L158" s="3" t="s">
        <v>21</v>
      </c>
    </row>
    <row r="159" spans="1:12" x14ac:dyDescent="0.25">
      <c r="A159" s="3">
        <v>2003</v>
      </c>
      <c r="B159" s="3" t="s">
        <v>105</v>
      </c>
      <c r="C159" s="3" t="s">
        <v>13</v>
      </c>
      <c r="D159" s="3"/>
      <c r="E159" s="3" t="s">
        <v>106</v>
      </c>
      <c r="F159" s="3">
        <v>65</v>
      </c>
      <c r="G159" s="3">
        <v>12.5</v>
      </c>
      <c r="H159" s="3">
        <v>122.95099999999999</v>
      </c>
      <c r="I159" s="3"/>
      <c r="J159" s="3">
        <v>7.798</v>
      </c>
      <c r="K159" s="3" t="s">
        <v>107</v>
      </c>
      <c r="L159" s="3" t="s">
        <v>21</v>
      </c>
    </row>
    <row r="160" spans="1:12" x14ac:dyDescent="0.25">
      <c r="A160" s="3">
        <v>2003</v>
      </c>
      <c r="B160" s="3" t="s">
        <v>105</v>
      </c>
      <c r="C160" s="3" t="s">
        <v>13</v>
      </c>
      <c r="D160" s="3"/>
      <c r="E160" s="3" t="s">
        <v>106</v>
      </c>
      <c r="F160" s="3">
        <v>65</v>
      </c>
      <c r="G160" s="3">
        <v>12.5</v>
      </c>
      <c r="H160" s="3">
        <v>121.414</v>
      </c>
      <c r="I160" s="3"/>
      <c r="J160" s="3">
        <v>7.875</v>
      </c>
      <c r="K160" s="3" t="s">
        <v>107</v>
      </c>
      <c r="L160" s="3" t="s">
        <v>21</v>
      </c>
    </row>
    <row r="161" spans="1:12" x14ac:dyDescent="0.25">
      <c r="A161" s="3">
        <v>2003</v>
      </c>
      <c r="B161" s="3" t="s">
        <v>105</v>
      </c>
      <c r="C161" s="3" t="s">
        <v>13</v>
      </c>
      <c r="D161" s="3"/>
      <c r="E161" s="3" t="s">
        <v>106</v>
      </c>
      <c r="F161" s="3">
        <v>65</v>
      </c>
      <c r="G161" s="3">
        <v>12.5</v>
      </c>
      <c r="H161" s="3">
        <v>121.414</v>
      </c>
      <c r="I161" s="3"/>
      <c r="J161" s="3">
        <v>7.9130000000000003</v>
      </c>
      <c r="K161" s="3" t="s">
        <v>107</v>
      </c>
      <c r="L161" s="3" t="s">
        <v>21</v>
      </c>
    </row>
    <row r="162" spans="1:12" x14ac:dyDescent="0.25">
      <c r="A162" s="3">
        <v>2003</v>
      </c>
      <c r="B162" s="3" t="s">
        <v>105</v>
      </c>
      <c r="C162" s="3" t="s">
        <v>13</v>
      </c>
      <c r="D162" s="3"/>
      <c r="E162" s="3" t="s">
        <v>106</v>
      </c>
      <c r="F162" s="3">
        <v>65</v>
      </c>
      <c r="G162" s="3">
        <v>12.5</v>
      </c>
      <c r="H162" s="3">
        <v>121.414</v>
      </c>
      <c r="I162" s="3"/>
      <c r="J162" s="3">
        <v>7.9569999999999999</v>
      </c>
      <c r="K162" s="3" t="s">
        <v>107</v>
      </c>
      <c r="L162" s="3" t="s">
        <v>21</v>
      </c>
    </row>
    <row r="163" spans="1:12" x14ac:dyDescent="0.25">
      <c r="A163" s="3">
        <v>2003</v>
      </c>
      <c r="B163" s="3" t="s">
        <v>105</v>
      </c>
      <c r="C163" s="3" t="s">
        <v>13</v>
      </c>
      <c r="D163" s="3"/>
      <c r="E163" s="3" t="s">
        <v>106</v>
      </c>
      <c r="F163" s="3">
        <v>65</v>
      </c>
      <c r="G163" s="3">
        <v>12.5</v>
      </c>
      <c r="H163" s="3">
        <v>123.71899999999999</v>
      </c>
      <c r="I163" s="3"/>
      <c r="J163" s="3">
        <v>8.0139999999999993</v>
      </c>
      <c r="K163" s="3" t="s">
        <v>107</v>
      </c>
      <c r="L163" s="3" t="s">
        <v>21</v>
      </c>
    </row>
    <row r="164" spans="1:12" x14ac:dyDescent="0.25">
      <c r="A164" s="3">
        <v>2003</v>
      </c>
      <c r="B164" s="3" t="s">
        <v>105</v>
      </c>
      <c r="C164" s="3" t="s">
        <v>13</v>
      </c>
      <c r="D164" s="3"/>
      <c r="E164" s="3" t="s">
        <v>106</v>
      </c>
      <c r="F164" s="3">
        <v>65</v>
      </c>
      <c r="G164" s="3">
        <v>12.5</v>
      </c>
      <c r="H164" s="3">
        <v>129.86699999999999</v>
      </c>
      <c r="I164" s="3"/>
      <c r="J164" s="3">
        <v>7.9859999999999998</v>
      </c>
      <c r="K164" s="3" t="s">
        <v>107</v>
      </c>
      <c r="L164" s="3" t="s">
        <v>21</v>
      </c>
    </row>
    <row r="165" spans="1:12" x14ac:dyDescent="0.25">
      <c r="A165" s="3">
        <v>2003</v>
      </c>
      <c r="B165" s="3" t="s">
        <v>105</v>
      </c>
      <c r="C165" s="3" t="s">
        <v>13</v>
      </c>
      <c r="D165" s="3"/>
      <c r="E165" s="3" t="s">
        <v>106</v>
      </c>
      <c r="F165" s="3">
        <v>65</v>
      </c>
      <c r="G165" s="3">
        <v>12.5</v>
      </c>
      <c r="H165" s="3">
        <v>130.12299999999999</v>
      </c>
      <c r="I165" s="3"/>
      <c r="J165" s="3">
        <v>7.9279999999999999</v>
      </c>
      <c r="K165" s="3" t="s">
        <v>107</v>
      </c>
      <c r="L165" s="3" t="s">
        <v>21</v>
      </c>
    </row>
    <row r="166" spans="1:12" x14ac:dyDescent="0.25">
      <c r="A166" s="3">
        <v>2003</v>
      </c>
      <c r="B166" s="3" t="s">
        <v>105</v>
      </c>
      <c r="C166" s="3" t="s">
        <v>13</v>
      </c>
      <c r="D166" s="3"/>
      <c r="E166" s="3" t="s">
        <v>106</v>
      </c>
      <c r="F166" s="3">
        <v>65</v>
      </c>
      <c r="G166" s="3">
        <v>12.5</v>
      </c>
      <c r="H166" s="3">
        <v>130.89099999999999</v>
      </c>
      <c r="I166" s="3"/>
      <c r="J166" s="3">
        <v>7.8410000000000002</v>
      </c>
      <c r="K166" s="3" t="s">
        <v>107</v>
      </c>
      <c r="L166" s="3" t="s">
        <v>21</v>
      </c>
    </row>
    <row r="167" spans="1:12" x14ac:dyDescent="0.25">
      <c r="A167" s="3">
        <v>2003</v>
      </c>
      <c r="B167" s="3" t="s">
        <v>105</v>
      </c>
      <c r="C167" s="3" t="s">
        <v>13</v>
      </c>
      <c r="D167" s="3"/>
      <c r="E167" s="3" t="s">
        <v>106</v>
      </c>
      <c r="F167" s="3">
        <v>65</v>
      </c>
      <c r="G167" s="3">
        <v>12.5</v>
      </c>
      <c r="H167" s="3">
        <v>130.12299999999999</v>
      </c>
      <c r="I167" s="3"/>
      <c r="J167" s="3">
        <v>7.8029999999999999</v>
      </c>
      <c r="K167" s="3" t="s">
        <v>107</v>
      </c>
      <c r="L167" s="3" t="s">
        <v>21</v>
      </c>
    </row>
    <row r="168" spans="1:12" x14ac:dyDescent="0.25">
      <c r="A168" s="3">
        <v>2003</v>
      </c>
      <c r="B168" s="3" t="s">
        <v>105</v>
      </c>
      <c r="C168" s="3" t="s">
        <v>13</v>
      </c>
      <c r="D168" s="3"/>
      <c r="E168" s="3" t="s">
        <v>106</v>
      </c>
      <c r="F168" s="3">
        <v>65</v>
      </c>
      <c r="G168" s="3">
        <v>12.5</v>
      </c>
      <c r="H168" s="3">
        <v>129.61099999999999</v>
      </c>
      <c r="I168" s="3"/>
      <c r="J168" s="3">
        <v>7.7640000000000002</v>
      </c>
      <c r="K168" s="3" t="s">
        <v>107</v>
      </c>
      <c r="L168" s="3" t="s">
        <v>21</v>
      </c>
    </row>
    <row r="169" spans="1:12" x14ac:dyDescent="0.25">
      <c r="A169" s="3">
        <v>2003</v>
      </c>
      <c r="B169" s="3" t="s">
        <v>105</v>
      </c>
      <c r="C169" s="3" t="s">
        <v>13</v>
      </c>
      <c r="D169" s="3"/>
      <c r="E169" s="3" t="s">
        <v>106</v>
      </c>
      <c r="F169" s="3">
        <v>65</v>
      </c>
      <c r="G169" s="3">
        <v>12.5</v>
      </c>
      <c r="H169" s="3">
        <v>143.95500000000001</v>
      </c>
      <c r="I169" s="3"/>
      <c r="J169" s="3">
        <v>7.9130000000000003</v>
      </c>
      <c r="K169" s="3" t="s">
        <v>107</v>
      </c>
      <c r="L169" s="3" t="s">
        <v>21</v>
      </c>
    </row>
    <row r="170" spans="1:12" x14ac:dyDescent="0.25">
      <c r="A170" s="3">
        <v>2003</v>
      </c>
      <c r="B170" s="3" t="s">
        <v>105</v>
      </c>
      <c r="C170" s="3" t="s">
        <v>13</v>
      </c>
      <c r="D170" s="3"/>
      <c r="E170" s="3" t="s">
        <v>106</v>
      </c>
      <c r="F170" s="3">
        <v>65</v>
      </c>
      <c r="G170" s="3">
        <v>12.5</v>
      </c>
      <c r="H170" s="3">
        <v>143.95500000000001</v>
      </c>
      <c r="I170" s="3"/>
      <c r="J170" s="3">
        <v>7.9710000000000001</v>
      </c>
      <c r="K170" s="3" t="s">
        <v>107</v>
      </c>
      <c r="L170" s="3" t="s">
        <v>21</v>
      </c>
    </row>
    <row r="171" spans="1:12" x14ac:dyDescent="0.25">
      <c r="A171" s="3">
        <v>2003</v>
      </c>
      <c r="B171" s="3" t="s">
        <v>105</v>
      </c>
      <c r="C171" s="3" t="s">
        <v>13</v>
      </c>
      <c r="D171" s="3"/>
      <c r="E171" s="3" t="s">
        <v>106</v>
      </c>
      <c r="F171" s="3">
        <v>65</v>
      </c>
      <c r="G171" s="3">
        <v>12.5</v>
      </c>
      <c r="H171" s="3">
        <v>143.95500000000001</v>
      </c>
      <c r="I171" s="3"/>
      <c r="J171" s="3">
        <v>8.0190000000000001</v>
      </c>
      <c r="K171" s="3" t="s">
        <v>107</v>
      </c>
      <c r="L171" s="3" t="s">
        <v>21</v>
      </c>
    </row>
    <row r="172" spans="1:12" x14ac:dyDescent="0.25">
      <c r="A172" s="3">
        <v>2003</v>
      </c>
      <c r="B172" s="3" t="s">
        <v>105</v>
      </c>
      <c r="C172" s="3" t="s">
        <v>13</v>
      </c>
      <c r="D172" s="3"/>
      <c r="E172" s="3" t="s">
        <v>106</v>
      </c>
      <c r="F172" s="3">
        <v>65</v>
      </c>
      <c r="G172" s="3">
        <v>12.5</v>
      </c>
      <c r="H172" s="3">
        <v>141.65</v>
      </c>
      <c r="I172" s="3"/>
      <c r="J172" s="3">
        <v>7.952</v>
      </c>
      <c r="K172" s="3" t="s">
        <v>107</v>
      </c>
      <c r="L172" s="3" t="s">
        <v>21</v>
      </c>
    </row>
    <row r="173" spans="1:12" x14ac:dyDescent="0.25">
      <c r="A173" s="3">
        <v>2003</v>
      </c>
      <c r="B173" s="3" t="s">
        <v>105</v>
      </c>
      <c r="C173" s="3" t="s">
        <v>13</v>
      </c>
      <c r="D173" s="3"/>
      <c r="E173" s="3" t="s">
        <v>106</v>
      </c>
      <c r="F173" s="3">
        <v>65</v>
      </c>
      <c r="G173" s="3">
        <v>12.5</v>
      </c>
      <c r="H173" s="3">
        <v>143.95500000000001</v>
      </c>
      <c r="I173" s="3"/>
      <c r="J173" s="3">
        <v>8.1110000000000007</v>
      </c>
      <c r="K173" s="3" t="s">
        <v>107</v>
      </c>
      <c r="L173" s="3" t="s">
        <v>21</v>
      </c>
    </row>
    <row r="174" spans="1:12" x14ac:dyDescent="0.25">
      <c r="A174" s="3">
        <v>2003</v>
      </c>
      <c r="B174" s="3" t="s">
        <v>105</v>
      </c>
      <c r="C174" s="3" t="s">
        <v>13</v>
      </c>
      <c r="D174" s="3"/>
      <c r="E174" s="3" t="s">
        <v>106</v>
      </c>
      <c r="F174" s="3">
        <v>65</v>
      </c>
      <c r="G174" s="3">
        <v>12.5</v>
      </c>
      <c r="H174" s="3">
        <v>144.21100000000001</v>
      </c>
      <c r="I174" s="3"/>
      <c r="J174" s="3">
        <v>7.7690000000000001</v>
      </c>
      <c r="K174" s="3" t="s">
        <v>107</v>
      </c>
      <c r="L174" s="3" t="s">
        <v>21</v>
      </c>
    </row>
    <row r="175" spans="1:12" x14ac:dyDescent="0.25">
      <c r="A175" s="3">
        <v>2003</v>
      </c>
      <c r="B175" s="3" t="s">
        <v>105</v>
      </c>
      <c r="C175" s="3" t="s">
        <v>13</v>
      </c>
      <c r="D175" s="3"/>
      <c r="E175" s="3" t="s">
        <v>106</v>
      </c>
      <c r="F175" s="3">
        <v>65</v>
      </c>
      <c r="G175" s="3">
        <v>12.5</v>
      </c>
      <c r="H175" s="3">
        <v>146.773</v>
      </c>
      <c r="I175" s="3"/>
      <c r="J175" s="3">
        <v>8.2360000000000007</v>
      </c>
      <c r="K175" s="3" t="s">
        <v>107</v>
      </c>
      <c r="L175" s="3" t="s">
        <v>21</v>
      </c>
    </row>
    <row r="176" spans="1:12" x14ac:dyDescent="0.25">
      <c r="A176" s="3">
        <v>2003</v>
      </c>
      <c r="B176" s="3" t="s">
        <v>105</v>
      </c>
      <c r="C176" s="3" t="s">
        <v>13</v>
      </c>
      <c r="D176" s="3"/>
      <c r="E176" s="3" t="s">
        <v>106</v>
      </c>
      <c r="F176" s="3">
        <v>65</v>
      </c>
      <c r="G176" s="3">
        <v>12.5</v>
      </c>
      <c r="H176" s="3">
        <v>149.846</v>
      </c>
      <c r="I176" s="3"/>
      <c r="J176" s="3">
        <v>8.1539999999999999</v>
      </c>
      <c r="K176" s="3" t="s">
        <v>107</v>
      </c>
      <c r="L176" s="3" t="s">
        <v>21</v>
      </c>
    </row>
    <row r="177" spans="1:12" x14ac:dyDescent="0.25">
      <c r="A177" s="3">
        <v>2003</v>
      </c>
      <c r="B177" s="3" t="s">
        <v>105</v>
      </c>
      <c r="C177" s="3" t="s">
        <v>13</v>
      </c>
      <c r="D177" s="3"/>
      <c r="E177" s="3" t="s">
        <v>106</v>
      </c>
      <c r="F177" s="3">
        <v>65</v>
      </c>
      <c r="G177" s="3">
        <v>12.5</v>
      </c>
      <c r="H177" s="3">
        <v>149.59</v>
      </c>
      <c r="I177" s="3"/>
      <c r="J177" s="3">
        <v>8.0619999999999994</v>
      </c>
      <c r="K177" s="3" t="s">
        <v>107</v>
      </c>
      <c r="L177" s="3" t="s">
        <v>21</v>
      </c>
    </row>
    <row r="178" spans="1:12" x14ac:dyDescent="0.25">
      <c r="A178" s="3">
        <v>2003</v>
      </c>
      <c r="B178" s="3" t="s">
        <v>105</v>
      </c>
      <c r="C178" s="3" t="s">
        <v>13</v>
      </c>
      <c r="D178" s="3"/>
      <c r="E178" s="3" t="s">
        <v>106</v>
      </c>
      <c r="F178" s="3">
        <v>65</v>
      </c>
      <c r="G178" s="3">
        <v>12.5</v>
      </c>
      <c r="H178" s="3">
        <v>149.334</v>
      </c>
      <c r="I178" s="3"/>
      <c r="J178" s="3">
        <v>8.0050000000000008</v>
      </c>
      <c r="K178" s="3" t="s">
        <v>107</v>
      </c>
      <c r="L178" s="3" t="s">
        <v>21</v>
      </c>
    </row>
    <row r="179" spans="1:12" x14ac:dyDescent="0.25">
      <c r="A179" s="3">
        <v>2003</v>
      </c>
      <c r="B179" s="3" t="s">
        <v>105</v>
      </c>
      <c r="C179" s="3" t="s">
        <v>13</v>
      </c>
      <c r="D179" s="3"/>
      <c r="E179" s="3" t="s">
        <v>106</v>
      </c>
      <c r="F179" s="3">
        <v>65</v>
      </c>
      <c r="G179" s="3">
        <v>12.5</v>
      </c>
      <c r="H179" s="3">
        <v>150.102</v>
      </c>
      <c r="I179" s="3"/>
      <c r="J179" s="3">
        <v>7.9180000000000001</v>
      </c>
      <c r="K179" s="3" t="s">
        <v>107</v>
      </c>
      <c r="L179" s="3" t="s">
        <v>21</v>
      </c>
    </row>
    <row r="180" spans="1:12" x14ac:dyDescent="0.25">
      <c r="A180" s="3">
        <v>2003</v>
      </c>
      <c r="B180" s="3" t="s">
        <v>105</v>
      </c>
      <c r="C180" s="3" t="s">
        <v>13</v>
      </c>
      <c r="D180" s="3"/>
      <c r="E180" s="3" t="s">
        <v>106</v>
      </c>
      <c r="F180" s="3">
        <v>65</v>
      </c>
      <c r="G180" s="3">
        <v>12.5</v>
      </c>
      <c r="H180" s="3">
        <v>150.102</v>
      </c>
      <c r="I180" s="3"/>
      <c r="J180" s="3">
        <v>7.8650000000000002</v>
      </c>
      <c r="K180" s="3" t="s">
        <v>107</v>
      </c>
      <c r="L180" s="3" t="s">
        <v>21</v>
      </c>
    </row>
    <row r="181" spans="1:12" x14ac:dyDescent="0.25">
      <c r="A181" s="3">
        <v>2003</v>
      </c>
      <c r="B181" s="3" t="s">
        <v>105</v>
      </c>
      <c r="C181" s="3" t="s">
        <v>13</v>
      </c>
      <c r="D181" s="3"/>
      <c r="E181" s="3" t="s">
        <v>106</v>
      </c>
      <c r="F181" s="3">
        <v>65</v>
      </c>
      <c r="G181" s="3">
        <v>12.5</v>
      </c>
      <c r="H181" s="3">
        <v>150.102</v>
      </c>
      <c r="I181" s="3"/>
      <c r="J181" s="3">
        <v>7.8079999999999998</v>
      </c>
      <c r="K181" s="3" t="s">
        <v>107</v>
      </c>
      <c r="L181" s="3" t="s">
        <v>21</v>
      </c>
    </row>
    <row r="182" spans="1:12" x14ac:dyDescent="0.25">
      <c r="A182" s="3">
        <v>2003</v>
      </c>
      <c r="B182" s="3" t="s">
        <v>105</v>
      </c>
      <c r="C182" s="3" t="s">
        <v>13</v>
      </c>
      <c r="D182" s="3"/>
      <c r="E182" s="3" t="s">
        <v>106</v>
      </c>
      <c r="F182" s="3">
        <v>65</v>
      </c>
      <c r="G182" s="3">
        <v>12.5</v>
      </c>
      <c r="H182" s="3">
        <v>169.57</v>
      </c>
      <c r="I182" s="3"/>
      <c r="J182" s="3">
        <v>7.8220000000000001</v>
      </c>
      <c r="K182" s="3" t="s">
        <v>107</v>
      </c>
      <c r="L182" s="3" t="s">
        <v>21</v>
      </c>
    </row>
    <row r="183" spans="1:12" x14ac:dyDescent="0.25">
      <c r="A183" s="3">
        <v>2003</v>
      </c>
      <c r="B183" s="3" t="s">
        <v>105</v>
      </c>
      <c r="C183" s="3" t="s">
        <v>13</v>
      </c>
      <c r="D183" s="3"/>
      <c r="E183" s="3" t="s">
        <v>106</v>
      </c>
      <c r="F183" s="3">
        <v>65</v>
      </c>
      <c r="G183" s="3">
        <v>12.5</v>
      </c>
      <c r="H183" s="3">
        <v>169.31399999999999</v>
      </c>
      <c r="I183" s="3"/>
      <c r="J183" s="3">
        <v>7.899</v>
      </c>
      <c r="K183" s="3" t="s">
        <v>107</v>
      </c>
      <c r="L183" s="3" t="s">
        <v>21</v>
      </c>
    </row>
    <row r="184" spans="1:12" x14ac:dyDescent="0.25">
      <c r="A184" s="3">
        <v>2003</v>
      </c>
      <c r="B184" s="3" t="s">
        <v>105</v>
      </c>
      <c r="C184" s="3" t="s">
        <v>13</v>
      </c>
      <c r="D184" s="3"/>
      <c r="E184" s="3" t="s">
        <v>106</v>
      </c>
      <c r="F184" s="3">
        <v>65</v>
      </c>
      <c r="G184" s="3">
        <v>12.5</v>
      </c>
      <c r="H184" s="3">
        <v>169.31399999999999</v>
      </c>
      <c r="I184" s="3"/>
      <c r="J184" s="3">
        <v>7.9420000000000002</v>
      </c>
      <c r="K184" s="3" t="s">
        <v>107</v>
      </c>
      <c r="L184" s="3" t="s">
        <v>21</v>
      </c>
    </row>
    <row r="185" spans="1:12" x14ac:dyDescent="0.25">
      <c r="A185" s="3">
        <v>2003</v>
      </c>
      <c r="B185" s="3" t="s">
        <v>105</v>
      </c>
      <c r="C185" s="3" t="s">
        <v>13</v>
      </c>
      <c r="D185" s="3"/>
      <c r="E185" s="3" t="s">
        <v>106</v>
      </c>
      <c r="F185" s="3">
        <v>65</v>
      </c>
      <c r="G185" s="3">
        <v>12.5</v>
      </c>
      <c r="H185" s="3">
        <v>169.31399999999999</v>
      </c>
      <c r="I185" s="3"/>
      <c r="J185" s="3">
        <v>8.0139999999999993</v>
      </c>
      <c r="K185" s="3" t="s">
        <v>107</v>
      </c>
      <c r="L185" s="3" t="s">
        <v>21</v>
      </c>
    </row>
    <row r="186" spans="1:12" x14ac:dyDescent="0.25">
      <c r="A186" s="3">
        <v>2003</v>
      </c>
      <c r="B186" s="3" t="s">
        <v>105</v>
      </c>
      <c r="C186" s="3" t="s">
        <v>13</v>
      </c>
      <c r="D186" s="3"/>
      <c r="E186" s="3" t="s">
        <v>106</v>
      </c>
      <c r="F186" s="3">
        <v>65</v>
      </c>
      <c r="G186" s="3">
        <v>12.5</v>
      </c>
      <c r="H186" s="3">
        <v>166.24</v>
      </c>
      <c r="I186" s="3"/>
      <c r="J186" s="3">
        <v>8.1010000000000009</v>
      </c>
      <c r="K186" s="3" t="s">
        <v>107</v>
      </c>
      <c r="L186" s="3" t="s">
        <v>21</v>
      </c>
    </row>
    <row r="187" spans="1:12" x14ac:dyDescent="0.25">
      <c r="A187" s="3">
        <v>2003</v>
      </c>
      <c r="B187" s="3" t="s">
        <v>105</v>
      </c>
      <c r="C187" s="3" t="s">
        <v>13</v>
      </c>
      <c r="D187" s="3"/>
      <c r="E187" s="3" t="s">
        <v>106</v>
      </c>
      <c r="F187" s="3">
        <v>65</v>
      </c>
      <c r="G187" s="3">
        <v>12.5</v>
      </c>
      <c r="H187" s="3">
        <v>164.959</v>
      </c>
      <c r="I187" s="3"/>
      <c r="J187" s="3">
        <v>8.1829999999999998</v>
      </c>
      <c r="K187" s="3" t="s">
        <v>107</v>
      </c>
      <c r="L187" s="3" t="s">
        <v>21</v>
      </c>
    </row>
    <row r="188" spans="1:12" x14ac:dyDescent="0.25">
      <c r="A188" s="3">
        <v>2003</v>
      </c>
      <c r="B188" s="3" t="s">
        <v>105</v>
      </c>
      <c r="C188" s="3" t="s">
        <v>13</v>
      </c>
      <c r="D188" s="3"/>
      <c r="E188" s="3" t="s">
        <v>106</v>
      </c>
      <c r="F188" s="3">
        <v>65</v>
      </c>
      <c r="G188" s="3">
        <v>12.5</v>
      </c>
      <c r="H188" s="3">
        <v>169.82599999999999</v>
      </c>
      <c r="I188" s="3"/>
      <c r="J188" s="3">
        <v>8.1780000000000008</v>
      </c>
      <c r="K188" s="3" t="s">
        <v>107</v>
      </c>
      <c r="L188" s="3" t="s">
        <v>21</v>
      </c>
    </row>
    <row r="189" spans="1:12" x14ac:dyDescent="0.25">
      <c r="A189" s="3">
        <v>2003</v>
      </c>
      <c r="B189" s="3" t="s">
        <v>105</v>
      </c>
      <c r="C189" s="3" t="s">
        <v>13</v>
      </c>
      <c r="D189" s="3"/>
      <c r="E189" s="3" t="s">
        <v>106</v>
      </c>
      <c r="F189" s="3">
        <v>65</v>
      </c>
      <c r="G189" s="3">
        <v>12.5</v>
      </c>
      <c r="H189" s="3">
        <v>170.08199999999999</v>
      </c>
      <c r="I189" s="3"/>
      <c r="J189" s="3">
        <v>8.1349999999999998</v>
      </c>
      <c r="K189" s="3" t="s">
        <v>107</v>
      </c>
      <c r="L189" s="3" t="s">
        <v>21</v>
      </c>
    </row>
    <row r="190" spans="1:12" x14ac:dyDescent="0.25">
      <c r="A190" s="3">
        <v>2003</v>
      </c>
      <c r="B190" s="3" t="s">
        <v>105</v>
      </c>
      <c r="C190" s="3" t="s">
        <v>13</v>
      </c>
      <c r="D190" s="3"/>
      <c r="E190" s="3" t="s">
        <v>106</v>
      </c>
      <c r="F190" s="3">
        <v>65</v>
      </c>
      <c r="G190" s="3">
        <v>12.5</v>
      </c>
      <c r="H190" s="3">
        <v>168.03299999999999</v>
      </c>
      <c r="I190" s="3"/>
      <c r="J190" s="3">
        <v>8.1489999999999991</v>
      </c>
      <c r="K190" s="3" t="s">
        <v>107</v>
      </c>
      <c r="L190" s="3" t="s">
        <v>21</v>
      </c>
    </row>
    <row r="191" spans="1:12" x14ac:dyDescent="0.25">
      <c r="A191" s="3">
        <v>2003</v>
      </c>
      <c r="B191" s="3" t="s">
        <v>105</v>
      </c>
      <c r="C191" s="3" t="s">
        <v>13</v>
      </c>
      <c r="D191" s="3"/>
      <c r="E191" s="3" t="s">
        <v>106</v>
      </c>
      <c r="F191" s="3">
        <v>65</v>
      </c>
      <c r="G191" s="3">
        <v>12.5</v>
      </c>
      <c r="H191" s="3">
        <v>165.215</v>
      </c>
      <c r="I191" s="3"/>
      <c r="J191" s="3">
        <v>8.3369999999999997</v>
      </c>
      <c r="K191" s="3" t="s">
        <v>107</v>
      </c>
      <c r="L191" s="3" t="s">
        <v>21</v>
      </c>
    </row>
    <row r="192" spans="1:12" x14ac:dyDescent="0.25">
      <c r="A192" s="3">
        <v>2003</v>
      </c>
      <c r="B192" s="3" t="s">
        <v>105</v>
      </c>
      <c r="C192" s="3" t="s">
        <v>13</v>
      </c>
      <c r="D192" s="3"/>
      <c r="E192" s="3" t="s">
        <v>106</v>
      </c>
      <c r="F192" s="3">
        <v>65</v>
      </c>
      <c r="G192" s="3">
        <v>12.5</v>
      </c>
      <c r="H192" s="3">
        <v>169.31399999999999</v>
      </c>
      <c r="I192" s="3"/>
      <c r="J192" s="3">
        <v>8.3219999999999992</v>
      </c>
      <c r="K192" s="3" t="s">
        <v>107</v>
      </c>
      <c r="L192" s="3" t="s">
        <v>21</v>
      </c>
    </row>
    <row r="193" spans="1:12" x14ac:dyDescent="0.25">
      <c r="A193" s="3">
        <v>2003</v>
      </c>
      <c r="B193" s="3" t="s">
        <v>105</v>
      </c>
      <c r="C193" s="3" t="s">
        <v>13</v>
      </c>
      <c r="D193" s="3"/>
      <c r="E193" s="3" t="s">
        <v>106</v>
      </c>
      <c r="F193" s="3">
        <v>65</v>
      </c>
      <c r="G193" s="3">
        <v>12.5</v>
      </c>
      <c r="H193" s="3">
        <v>189.54900000000001</v>
      </c>
      <c r="I193" s="3"/>
      <c r="J193" s="3">
        <v>8.1489999999999991</v>
      </c>
      <c r="K193" s="3" t="s">
        <v>107</v>
      </c>
      <c r="L193" s="3" t="s">
        <v>21</v>
      </c>
    </row>
    <row r="194" spans="1:12" x14ac:dyDescent="0.25">
      <c r="A194" s="3">
        <v>2003</v>
      </c>
      <c r="B194" s="3" t="s">
        <v>105</v>
      </c>
      <c r="C194" s="3" t="s">
        <v>13</v>
      </c>
      <c r="D194" s="3"/>
      <c r="E194" s="3" t="s">
        <v>106</v>
      </c>
      <c r="F194" s="3">
        <v>65</v>
      </c>
      <c r="G194" s="3">
        <v>12.5</v>
      </c>
      <c r="H194" s="3">
        <v>189.54900000000001</v>
      </c>
      <c r="I194" s="3"/>
      <c r="J194" s="3">
        <v>8.1880000000000006</v>
      </c>
      <c r="K194" s="3" t="s">
        <v>107</v>
      </c>
      <c r="L194" s="3" t="s">
        <v>21</v>
      </c>
    </row>
    <row r="195" spans="1:12" x14ac:dyDescent="0.25">
      <c r="A195" s="3">
        <v>2003</v>
      </c>
      <c r="B195" s="3" t="s">
        <v>105</v>
      </c>
      <c r="C195" s="3" t="s">
        <v>13</v>
      </c>
      <c r="D195" s="3"/>
      <c r="E195" s="3" t="s">
        <v>106</v>
      </c>
      <c r="F195" s="3">
        <v>65</v>
      </c>
      <c r="G195" s="3">
        <v>12.5</v>
      </c>
      <c r="H195" s="3">
        <v>188.52500000000001</v>
      </c>
      <c r="I195" s="3"/>
      <c r="J195" s="3">
        <v>8.2449999999999992</v>
      </c>
      <c r="K195" s="3" t="s">
        <v>107</v>
      </c>
      <c r="L195" s="3" t="s">
        <v>21</v>
      </c>
    </row>
    <row r="196" spans="1:12" x14ac:dyDescent="0.25">
      <c r="A196" s="3">
        <v>2003</v>
      </c>
      <c r="B196" s="3" t="s">
        <v>105</v>
      </c>
      <c r="C196" s="3" t="s">
        <v>13</v>
      </c>
      <c r="D196" s="3"/>
      <c r="E196" s="3" t="s">
        <v>106</v>
      </c>
      <c r="F196" s="3">
        <v>65</v>
      </c>
      <c r="G196" s="3">
        <v>12.5</v>
      </c>
      <c r="H196" s="3">
        <v>188.012</v>
      </c>
      <c r="I196" s="3"/>
      <c r="J196" s="3">
        <v>8.3030000000000008</v>
      </c>
      <c r="K196" s="3" t="s">
        <v>107</v>
      </c>
      <c r="L196" s="3" t="s">
        <v>21</v>
      </c>
    </row>
    <row r="197" spans="1:12" x14ac:dyDescent="0.25">
      <c r="A197" s="3">
        <v>2003</v>
      </c>
      <c r="B197" s="3" t="s">
        <v>105</v>
      </c>
      <c r="C197" s="3" t="s">
        <v>13</v>
      </c>
      <c r="D197" s="3"/>
      <c r="E197" s="3" t="s">
        <v>106</v>
      </c>
      <c r="F197" s="3">
        <v>65</v>
      </c>
      <c r="G197" s="3">
        <v>12.5</v>
      </c>
      <c r="H197" s="3">
        <v>191.59800000000001</v>
      </c>
      <c r="I197" s="3"/>
      <c r="J197" s="3">
        <v>8.3170000000000002</v>
      </c>
      <c r="K197" s="3" t="s">
        <v>107</v>
      </c>
      <c r="L197" s="3" t="s">
        <v>21</v>
      </c>
    </row>
    <row r="198" spans="1:12" x14ac:dyDescent="0.25">
      <c r="A198" s="3">
        <v>2003</v>
      </c>
      <c r="B198" s="3" t="s">
        <v>105</v>
      </c>
      <c r="C198" s="3" t="s">
        <v>13</v>
      </c>
      <c r="D198" s="3"/>
      <c r="E198" s="3" t="s">
        <v>106</v>
      </c>
      <c r="F198" s="3">
        <v>65</v>
      </c>
      <c r="G198" s="3">
        <v>12.5</v>
      </c>
      <c r="H198" s="3">
        <v>214.90799999999999</v>
      </c>
      <c r="I198" s="3"/>
      <c r="J198" s="3">
        <v>8.3940000000000001</v>
      </c>
      <c r="K198" s="3" t="s">
        <v>107</v>
      </c>
      <c r="L198" s="3" t="s">
        <v>21</v>
      </c>
    </row>
    <row r="199" spans="1:12" x14ac:dyDescent="0.25">
      <c r="A199" s="3">
        <v>2003</v>
      </c>
      <c r="B199" s="3" t="s">
        <v>105</v>
      </c>
      <c r="C199" s="3" t="s">
        <v>13</v>
      </c>
      <c r="D199" s="3"/>
      <c r="E199" s="3" t="s">
        <v>106</v>
      </c>
      <c r="F199" s="3">
        <v>65</v>
      </c>
      <c r="G199" s="3">
        <v>17</v>
      </c>
      <c r="H199" s="3">
        <v>28.885000000000002</v>
      </c>
      <c r="I199" s="3"/>
      <c r="J199" s="3">
        <v>6.1509999999999998</v>
      </c>
      <c r="K199" s="3" t="s">
        <v>107</v>
      </c>
      <c r="L199" s="3" t="s">
        <v>21</v>
      </c>
    </row>
    <row r="200" spans="1:12" x14ac:dyDescent="0.25">
      <c r="A200" s="3">
        <v>2003</v>
      </c>
      <c r="B200" s="3" t="s">
        <v>105</v>
      </c>
      <c r="C200" s="3" t="s">
        <v>13</v>
      </c>
      <c r="D200" s="3"/>
      <c r="E200" s="3" t="s">
        <v>106</v>
      </c>
      <c r="F200" s="3">
        <v>65</v>
      </c>
      <c r="G200" s="3">
        <v>17</v>
      </c>
      <c r="H200" s="3">
        <v>32.209000000000003</v>
      </c>
      <c r="I200" s="3"/>
      <c r="J200" s="3">
        <v>6.2030000000000003</v>
      </c>
      <c r="K200" s="3" t="s">
        <v>107</v>
      </c>
      <c r="L200" s="3" t="s">
        <v>21</v>
      </c>
    </row>
    <row r="201" spans="1:12" x14ac:dyDescent="0.25">
      <c r="A201" s="3">
        <v>2003</v>
      </c>
      <c r="B201" s="3" t="s">
        <v>105</v>
      </c>
      <c r="C201" s="3" t="s">
        <v>13</v>
      </c>
      <c r="D201" s="3"/>
      <c r="E201" s="3" t="s">
        <v>106</v>
      </c>
      <c r="F201" s="3">
        <v>65</v>
      </c>
      <c r="G201" s="3">
        <v>17</v>
      </c>
      <c r="H201" s="3">
        <v>28.63</v>
      </c>
      <c r="I201" s="3"/>
      <c r="J201" s="3">
        <v>6.306</v>
      </c>
      <c r="K201" s="3" t="s">
        <v>107</v>
      </c>
      <c r="L201" s="3" t="s">
        <v>21</v>
      </c>
    </row>
    <row r="202" spans="1:12" x14ac:dyDescent="0.25">
      <c r="A202" s="3">
        <v>2003</v>
      </c>
      <c r="B202" s="3" t="s">
        <v>105</v>
      </c>
      <c r="C202" s="3" t="s">
        <v>13</v>
      </c>
      <c r="D202" s="3"/>
      <c r="E202" s="3" t="s">
        <v>106</v>
      </c>
      <c r="F202" s="3">
        <v>65</v>
      </c>
      <c r="G202" s="3">
        <v>17</v>
      </c>
      <c r="H202" s="3">
        <v>33.231000000000002</v>
      </c>
      <c r="I202" s="3"/>
      <c r="J202" s="3">
        <v>6.3479999999999999</v>
      </c>
      <c r="K202" s="3" t="s">
        <v>107</v>
      </c>
      <c r="L202" s="3" t="s">
        <v>21</v>
      </c>
    </row>
    <row r="203" spans="1:12" x14ac:dyDescent="0.25">
      <c r="A203" s="3">
        <v>2003</v>
      </c>
      <c r="B203" s="3" t="s">
        <v>105</v>
      </c>
      <c r="C203" s="3" t="s">
        <v>13</v>
      </c>
      <c r="D203" s="3"/>
      <c r="E203" s="3" t="s">
        <v>106</v>
      </c>
      <c r="F203" s="3">
        <v>65</v>
      </c>
      <c r="G203" s="3">
        <v>17</v>
      </c>
      <c r="H203" s="3">
        <v>33.487000000000002</v>
      </c>
      <c r="I203" s="3"/>
      <c r="J203" s="3">
        <v>6.492</v>
      </c>
      <c r="K203" s="3" t="s">
        <v>107</v>
      </c>
      <c r="L203" s="3" t="s">
        <v>21</v>
      </c>
    </row>
    <row r="204" spans="1:12" x14ac:dyDescent="0.25">
      <c r="A204" s="3">
        <v>2003</v>
      </c>
      <c r="B204" s="3" t="s">
        <v>105</v>
      </c>
      <c r="C204" s="3" t="s">
        <v>13</v>
      </c>
      <c r="D204" s="3"/>
      <c r="E204" s="3" t="s">
        <v>106</v>
      </c>
      <c r="F204" s="3">
        <v>65</v>
      </c>
      <c r="G204" s="3">
        <v>17</v>
      </c>
      <c r="H204" s="3">
        <v>33.487000000000002</v>
      </c>
      <c r="I204" s="3"/>
      <c r="J204" s="3">
        <v>6.5540000000000003</v>
      </c>
      <c r="K204" s="3" t="s">
        <v>107</v>
      </c>
      <c r="L204" s="3" t="s">
        <v>21</v>
      </c>
    </row>
    <row r="205" spans="1:12" x14ac:dyDescent="0.25">
      <c r="A205" s="3">
        <v>2003</v>
      </c>
      <c r="B205" s="3" t="s">
        <v>105</v>
      </c>
      <c r="C205" s="3" t="s">
        <v>13</v>
      </c>
      <c r="D205" s="3"/>
      <c r="E205" s="3" t="s">
        <v>106</v>
      </c>
      <c r="F205" s="3">
        <v>65</v>
      </c>
      <c r="G205" s="3">
        <v>17</v>
      </c>
      <c r="H205" s="3">
        <v>28.119</v>
      </c>
      <c r="I205" s="3"/>
      <c r="J205" s="3">
        <v>6.5439999999999996</v>
      </c>
      <c r="K205" s="3" t="s">
        <v>107</v>
      </c>
      <c r="L205" s="3" t="s">
        <v>21</v>
      </c>
    </row>
    <row r="206" spans="1:12" x14ac:dyDescent="0.25">
      <c r="A206" s="3">
        <v>2003</v>
      </c>
      <c r="B206" s="3" t="s">
        <v>105</v>
      </c>
      <c r="C206" s="3" t="s">
        <v>13</v>
      </c>
      <c r="D206" s="3"/>
      <c r="E206" s="3" t="s">
        <v>106</v>
      </c>
      <c r="F206" s="3">
        <v>65</v>
      </c>
      <c r="G206" s="3">
        <v>17</v>
      </c>
      <c r="H206" s="3">
        <v>32.975000000000001</v>
      </c>
      <c r="I206" s="3"/>
      <c r="J206" s="3">
        <v>6.6420000000000003</v>
      </c>
      <c r="K206" s="3" t="s">
        <v>107</v>
      </c>
      <c r="L206" s="3" t="s">
        <v>21</v>
      </c>
    </row>
    <row r="207" spans="1:12" x14ac:dyDescent="0.25">
      <c r="A207" s="3">
        <v>2003</v>
      </c>
      <c r="B207" s="3" t="s">
        <v>105</v>
      </c>
      <c r="C207" s="3" t="s">
        <v>13</v>
      </c>
      <c r="D207" s="3"/>
      <c r="E207" s="3" t="s">
        <v>106</v>
      </c>
      <c r="F207" s="3">
        <v>65</v>
      </c>
      <c r="G207" s="3">
        <v>17</v>
      </c>
      <c r="H207" s="3">
        <v>28.885000000000002</v>
      </c>
      <c r="I207" s="3"/>
      <c r="J207" s="3">
        <v>6.657</v>
      </c>
      <c r="K207" s="3" t="s">
        <v>107</v>
      </c>
      <c r="L207" s="3" t="s">
        <v>21</v>
      </c>
    </row>
    <row r="208" spans="1:12" x14ac:dyDescent="0.25">
      <c r="A208" s="3">
        <v>2003</v>
      </c>
      <c r="B208" s="3" t="s">
        <v>105</v>
      </c>
      <c r="C208" s="3" t="s">
        <v>13</v>
      </c>
      <c r="D208" s="3"/>
      <c r="E208" s="3" t="s">
        <v>106</v>
      </c>
      <c r="F208" s="3">
        <v>65</v>
      </c>
      <c r="G208" s="3">
        <v>17</v>
      </c>
      <c r="H208" s="3">
        <v>29.140999999999998</v>
      </c>
      <c r="I208" s="3"/>
      <c r="J208" s="3">
        <v>6.6989999999999998</v>
      </c>
      <c r="K208" s="3" t="s">
        <v>107</v>
      </c>
      <c r="L208" s="3" t="s">
        <v>21</v>
      </c>
    </row>
    <row r="209" spans="1:12" x14ac:dyDescent="0.25">
      <c r="A209" s="3">
        <v>2003</v>
      </c>
      <c r="B209" s="3" t="s">
        <v>105</v>
      </c>
      <c r="C209" s="3" t="s">
        <v>13</v>
      </c>
      <c r="D209" s="3"/>
      <c r="E209" s="3" t="s">
        <v>106</v>
      </c>
      <c r="F209" s="3">
        <v>65</v>
      </c>
      <c r="G209" s="3">
        <v>17</v>
      </c>
      <c r="H209" s="3">
        <v>32.209000000000003</v>
      </c>
      <c r="I209" s="3"/>
      <c r="J209" s="3">
        <v>6.7039999999999997</v>
      </c>
      <c r="K209" s="3" t="s">
        <v>107</v>
      </c>
      <c r="L209" s="3" t="s">
        <v>21</v>
      </c>
    </row>
    <row r="210" spans="1:12" x14ac:dyDescent="0.25">
      <c r="A210" s="3">
        <v>2003</v>
      </c>
      <c r="B210" s="3" t="s">
        <v>105</v>
      </c>
      <c r="C210" s="3" t="s">
        <v>13</v>
      </c>
      <c r="D210" s="3"/>
      <c r="E210" s="3" t="s">
        <v>106</v>
      </c>
      <c r="F210" s="3">
        <v>65</v>
      </c>
      <c r="G210" s="3">
        <v>17</v>
      </c>
      <c r="H210" s="3">
        <v>29.140999999999998</v>
      </c>
      <c r="I210" s="3"/>
      <c r="J210" s="3">
        <v>6.8019999999999996</v>
      </c>
      <c r="K210" s="3" t="s">
        <v>107</v>
      </c>
      <c r="L210" s="3" t="s">
        <v>21</v>
      </c>
    </row>
    <row r="211" spans="1:12" x14ac:dyDescent="0.25">
      <c r="A211" s="3">
        <v>2003</v>
      </c>
      <c r="B211" s="3" t="s">
        <v>105</v>
      </c>
      <c r="C211" s="3" t="s">
        <v>13</v>
      </c>
      <c r="D211" s="3"/>
      <c r="E211" s="3" t="s">
        <v>106</v>
      </c>
      <c r="F211" s="3">
        <v>65</v>
      </c>
      <c r="G211" s="3">
        <v>17</v>
      </c>
      <c r="H211" s="3">
        <v>29.140999999999998</v>
      </c>
      <c r="I211" s="3"/>
      <c r="J211" s="3">
        <v>6.843</v>
      </c>
      <c r="K211" s="3" t="s">
        <v>107</v>
      </c>
      <c r="L211" s="3" t="s">
        <v>21</v>
      </c>
    </row>
    <row r="212" spans="1:12" x14ac:dyDescent="0.25">
      <c r="A212" s="3">
        <v>2003</v>
      </c>
      <c r="B212" s="3" t="s">
        <v>105</v>
      </c>
      <c r="C212" s="3" t="s">
        <v>13</v>
      </c>
      <c r="D212" s="3"/>
      <c r="E212" s="3" t="s">
        <v>106</v>
      </c>
      <c r="F212" s="3">
        <v>65</v>
      </c>
      <c r="G212" s="3">
        <v>17</v>
      </c>
      <c r="H212" s="3">
        <v>33.997999999999998</v>
      </c>
      <c r="I212" s="3"/>
      <c r="J212" s="3">
        <v>6.8689999999999998</v>
      </c>
      <c r="K212" s="3" t="s">
        <v>107</v>
      </c>
      <c r="L212" s="3" t="s">
        <v>21</v>
      </c>
    </row>
    <row r="213" spans="1:12" x14ac:dyDescent="0.25">
      <c r="A213" s="3">
        <v>2003</v>
      </c>
      <c r="B213" s="3" t="s">
        <v>105</v>
      </c>
      <c r="C213" s="3" t="s">
        <v>13</v>
      </c>
      <c r="D213" s="3"/>
      <c r="E213" s="3" t="s">
        <v>106</v>
      </c>
      <c r="F213" s="3">
        <v>65</v>
      </c>
      <c r="G213" s="3">
        <v>17</v>
      </c>
      <c r="H213" s="3">
        <v>49.847000000000001</v>
      </c>
      <c r="I213" s="3"/>
      <c r="J213" s="3">
        <v>6.43</v>
      </c>
      <c r="K213" s="3" t="s">
        <v>107</v>
      </c>
      <c r="L213" s="3" t="s">
        <v>21</v>
      </c>
    </row>
    <row r="214" spans="1:12" x14ac:dyDescent="0.25">
      <c r="A214" s="3">
        <v>2003</v>
      </c>
      <c r="B214" s="3" t="s">
        <v>105</v>
      </c>
      <c r="C214" s="3" t="s">
        <v>13</v>
      </c>
      <c r="D214" s="3"/>
      <c r="E214" s="3" t="s">
        <v>106</v>
      </c>
      <c r="F214" s="3">
        <v>65</v>
      </c>
      <c r="G214" s="3">
        <v>17</v>
      </c>
      <c r="H214" s="3">
        <v>54.448</v>
      </c>
      <c r="I214" s="3"/>
      <c r="J214" s="3">
        <v>6.4459999999999997</v>
      </c>
      <c r="K214" s="3" t="s">
        <v>107</v>
      </c>
      <c r="L214" s="3" t="s">
        <v>21</v>
      </c>
    </row>
    <row r="215" spans="1:12" x14ac:dyDescent="0.25">
      <c r="A215" s="3">
        <v>2003</v>
      </c>
      <c r="B215" s="3" t="s">
        <v>105</v>
      </c>
      <c r="C215" s="3" t="s">
        <v>13</v>
      </c>
      <c r="D215" s="3"/>
      <c r="E215" s="3" t="s">
        <v>106</v>
      </c>
      <c r="F215" s="3">
        <v>65</v>
      </c>
      <c r="G215" s="3">
        <v>17</v>
      </c>
      <c r="H215" s="3">
        <v>49.591000000000001</v>
      </c>
      <c r="I215" s="3"/>
      <c r="J215" s="3">
        <v>6.673</v>
      </c>
      <c r="K215" s="3" t="s">
        <v>107</v>
      </c>
      <c r="L215" s="3" t="s">
        <v>21</v>
      </c>
    </row>
    <row r="216" spans="1:12" x14ac:dyDescent="0.25">
      <c r="A216" s="3">
        <v>2003</v>
      </c>
      <c r="B216" s="3" t="s">
        <v>105</v>
      </c>
      <c r="C216" s="3" t="s">
        <v>13</v>
      </c>
      <c r="D216" s="3"/>
      <c r="E216" s="3" t="s">
        <v>106</v>
      </c>
      <c r="F216" s="3">
        <v>65</v>
      </c>
      <c r="G216" s="3">
        <v>17</v>
      </c>
      <c r="H216" s="3">
        <v>49.847000000000001</v>
      </c>
      <c r="I216" s="3"/>
      <c r="J216" s="3">
        <v>6.75</v>
      </c>
      <c r="K216" s="3" t="s">
        <v>107</v>
      </c>
      <c r="L216" s="3" t="s">
        <v>21</v>
      </c>
    </row>
    <row r="217" spans="1:12" x14ac:dyDescent="0.25">
      <c r="A217" s="3">
        <v>2003</v>
      </c>
      <c r="B217" s="3" t="s">
        <v>105</v>
      </c>
      <c r="C217" s="3" t="s">
        <v>13</v>
      </c>
      <c r="D217" s="3"/>
      <c r="E217" s="3" t="s">
        <v>106</v>
      </c>
      <c r="F217" s="3">
        <v>65</v>
      </c>
      <c r="G217" s="3">
        <v>17</v>
      </c>
      <c r="H217" s="3">
        <v>49.847000000000001</v>
      </c>
      <c r="I217" s="3"/>
      <c r="J217" s="3">
        <v>6.7809999999999997</v>
      </c>
      <c r="K217" s="3" t="s">
        <v>107</v>
      </c>
      <c r="L217" s="3" t="s">
        <v>21</v>
      </c>
    </row>
    <row r="218" spans="1:12" x14ac:dyDescent="0.25">
      <c r="A218" s="3">
        <v>2003</v>
      </c>
      <c r="B218" s="3" t="s">
        <v>105</v>
      </c>
      <c r="C218" s="3" t="s">
        <v>13</v>
      </c>
      <c r="D218" s="3"/>
      <c r="E218" s="3" t="s">
        <v>106</v>
      </c>
      <c r="F218" s="3">
        <v>65</v>
      </c>
      <c r="G218" s="3">
        <v>17</v>
      </c>
      <c r="H218" s="3">
        <v>54.959000000000003</v>
      </c>
      <c r="I218" s="3"/>
      <c r="J218" s="3">
        <v>6.7610000000000001</v>
      </c>
      <c r="K218" s="3" t="s">
        <v>107</v>
      </c>
      <c r="L218" s="3" t="s">
        <v>21</v>
      </c>
    </row>
    <row r="219" spans="1:12" x14ac:dyDescent="0.25">
      <c r="A219" s="3">
        <v>2003</v>
      </c>
      <c r="B219" s="3" t="s">
        <v>105</v>
      </c>
      <c r="C219" s="3" t="s">
        <v>13</v>
      </c>
      <c r="D219" s="3"/>
      <c r="E219" s="3" t="s">
        <v>106</v>
      </c>
      <c r="F219" s="3">
        <v>65</v>
      </c>
      <c r="G219" s="3">
        <v>17</v>
      </c>
      <c r="H219" s="3">
        <v>54.703000000000003</v>
      </c>
      <c r="I219" s="3"/>
      <c r="J219" s="3">
        <v>6.7969999999999997</v>
      </c>
      <c r="K219" s="3" t="s">
        <v>107</v>
      </c>
      <c r="L219" s="3" t="s">
        <v>21</v>
      </c>
    </row>
    <row r="220" spans="1:12" x14ac:dyDescent="0.25">
      <c r="A220" s="3">
        <v>2003</v>
      </c>
      <c r="B220" s="3" t="s">
        <v>105</v>
      </c>
      <c r="C220" s="3" t="s">
        <v>13</v>
      </c>
      <c r="D220" s="3"/>
      <c r="E220" s="3" t="s">
        <v>106</v>
      </c>
      <c r="F220" s="3">
        <v>65</v>
      </c>
      <c r="G220" s="3">
        <v>17</v>
      </c>
      <c r="H220" s="3">
        <v>56.237000000000002</v>
      </c>
      <c r="I220" s="3"/>
      <c r="J220" s="3">
        <v>6.8179999999999996</v>
      </c>
      <c r="K220" s="3" t="s">
        <v>107</v>
      </c>
      <c r="L220" s="3" t="s">
        <v>21</v>
      </c>
    </row>
    <row r="221" spans="1:12" x14ac:dyDescent="0.25">
      <c r="A221" s="3">
        <v>2003</v>
      </c>
      <c r="B221" s="3" t="s">
        <v>105</v>
      </c>
      <c r="C221" s="3" t="s">
        <v>13</v>
      </c>
      <c r="D221" s="3"/>
      <c r="E221" s="3" t="s">
        <v>106</v>
      </c>
      <c r="F221" s="3">
        <v>65</v>
      </c>
      <c r="G221" s="3">
        <v>17</v>
      </c>
      <c r="H221" s="3">
        <v>54.448</v>
      </c>
      <c r="I221" s="3"/>
      <c r="J221" s="3">
        <v>6.8490000000000002</v>
      </c>
      <c r="K221" s="3" t="s">
        <v>107</v>
      </c>
      <c r="L221" s="3" t="s">
        <v>21</v>
      </c>
    </row>
    <row r="222" spans="1:12" x14ac:dyDescent="0.25">
      <c r="A222" s="3">
        <v>2003</v>
      </c>
      <c r="B222" s="3" t="s">
        <v>105</v>
      </c>
      <c r="C222" s="3" t="s">
        <v>13</v>
      </c>
      <c r="D222" s="3"/>
      <c r="E222" s="3" t="s">
        <v>106</v>
      </c>
      <c r="F222" s="3">
        <v>65</v>
      </c>
      <c r="G222" s="3">
        <v>17</v>
      </c>
      <c r="H222" s="3">
        <v>49.847000000000001</v>
      </c>
      <c r="I222" s="3"/>
      <c r="J222" s="3">
        <v>6.9569999999999999</v>
      </c>
      <c r="K222" s="3" t="s">
        <v>107</v>
      </c>
      <c r="L222" s="3" t="s">
        <v>21</v>
      </c>
    </row>
    <row r="223" spans="1:12" x14ac:dyDescent="0.25">
      <c r="A223" s="3">
        <v>2003</v>
      </c>
      <c r="B223" s="3" t="s">
        <v>105</v>
      </c>
      <c r="C223" s="3" t="s">
        <v>13</v>
      </c>
      <c r="D223" s="3"/>
      <c r="E223" s="3" t="s">
        <v>106</v>
      </c>
      <c r="F223" s="3">
        <v>65</v>
      </c>
      <c r="G223" s="3">
        <v>17</v>
      </c>
      <c r="H223" s="3">
        <v>49.847000000000001</v>
      </c>
      <c r="I223" s="3"/>
      <c r="J223" s="3">
        <v>7.0910000000000002</v>
      </c>
      <c r="K223" s="3" t="s">
        <v>107</v>
      </c>
      <c r="L223" s="3" t="s">
        <v>21</v>
      </c>
    </row>
    <row r="224" spans="1:12" x14ac:dyDescent="0.25">
      <c r="A224" s="3">
        <v>2003</v>
      </c>
      <c r="B224" s="3" t="s">
        <v>105</v>
      </c>
      <c r="C224" s="3" t="s">
        <v>13</v>
      </c>
      <c r="D224" s="3"/>
      <c r="E224" s="3" t="s">
        <v>106</v>
      </c>
      <c r="F224" s="3">
        <v>65</v>
      </c>
      <c r="G224" s="3">
        <v>17</v>
      </c>
      <c r="H224" s="3">
        <v>55.725999999999999</v>
      </c>
      <c r="I224" s="3"/>
      <c r="J224" s="3">
        <v>7.0190000000000001</v>
      </c>
      <c r="K224" s="3" t="s">
        <v>107</v>
      </c>
      <c r="L224" s="3" t="s">
        <v>21</v>
      </c>
    </row>
    <row r="225" spans="1:12" x14ac:dyDescent="0.25">
      <c r="A225" s="3">
        <v>2003</v>
      </c>
      <c r="B225" s="3" t="s">
        <v>105</v>
      </c>
      <c r="C225" s="3" t="s">
        <v>13</v>
      </c>
      <c r="D225" s="3"/>
      <c r="E225" s="3" t="s">
        <v>106</v>
      </c>
      <c r="F225" s="3">
        <v>65</v>
      </c>
      <c r="G225" s="3">
        <v>17</v>
      </c>
      <c r="H225" s="3">
        <v>50.101999999999997</v>
      </c>
      <c r="I225" s="3"/>
      <c r="J225" s="3">
        <v>7.4109999999999996</v>
      </c>
      <c r="K225" s="3" t="s">
        <v>107</v>
      </c>
      <c r="L225" s="3" t="s">
        <v>21</v>
      </c>
    </row>
    <row r="226" spans="1:12" x14ac:dyDescent="0.25">
      <c r="A226" s="3">
        <v>2003</v>
      </c>
      <c r="B226" s="3" t="s">
        <v>105</v>
      </c>
      <c r="C226" s="3" t="s">
        <v>13</v>
      </c>
      <c r="D226" s="3"/>
      <c r="E226" s="3" t="s">
        <v>106</v>
      </c>
      <c r="F226" s="3">
        <v>65</v>
      </c>
      <c r="G226" s="3">
        <v>17</v>
      </c>
      <c r="H226" s="3">
        <v>54.192</v>
      </c>
      <c r="I226" s="3"/>
      <c r="J226" s="3">
        <v>7.3650000000000002</v>
      </c>
      <c r="K226" s="3" t="s">
        <v>107</v>
      </c>
      <c r="L226" s="3" t="s">
        <v>21</v>
      </c>
    </row>
    <row r="227" spans="1:12" x14ac:dyDescent="0.25">
      <c r="A227" s="3">
        <v>2003</v>
      </c>
      <c r="B227" s="3" t="s">
        <v>105</v>
      </c>
      <c r="C227" s="3" t="s">
        <v>13</v>
      </c>
      <c r="D227" s="3"/>
      <c r="E227" s="3" t="s">
        <v>106</v>
      </c>
      <c r="F227" s="3">
        <v>65</v>
      </c>
      <c r="G227" s="3">
        <v>17</v>
      </c>
      <c r="H227" s="3">
        <v>55.981999999999999</v>
      </c>
      <c r="I227" s="3"/>
      <c r="J227" s="3">
        <v>7.2670000000000003</v>
      </c>
      <c r="K227" s="3" t="s">
        <v>107</v>
      </c>
      <c r="L227" s="3" t="s">
        <v>21</v>
      </c>
    </row>
    <row r="228" spans="1:12" x14ac:dyDescent="0.25">
      <c r="A228" s="3">
        <v>2003</v>
      </c>
      <c r="B228" s="3" t="s">
        <v>105</v>
      </c>
      <c r="C228" s="3" t="s">
        <v>13</v>
      </c>
      <c r="D228" s="3"/>
      <c r="E228" s="3" t="s">
        <v>106</v>
      </c>
      <c r="F228" s="3">
        <v>65</v>
      </c>
      <c r="G228" s="3">
        <v>17</v>
      </c>
      <c r="H228" s="3">
        <v>69.784999999999997</v>
      </c>
      <c r="I228" s="3"/>
      <c r="J228" s="3">
        <v>6.766</v>
      </c>
      <c r="K228" s="3" t="s">
        <v>107</v>
      </c>
      <c r="L228" s="3" t="s">
        <v>21</v>
      </c>
    </row>
    <row r="229" spans="1:12" x14ac:dyDescent="0.25">
      <c r="A229" s="3">
        <v>2003</v>
      </c>
      <c r="B229" s="3" t="s">
        <v>105</v>
      </c>
      <c r="C229" s="3" t="s">
        <v>13</v>
      </c>
      <c r="D229" s="3"/>
      <c r="E229" s="3" t="s">
        <v>106</v>
      </c>
      <c r="F229" s="3">
        <v>65</v>
      </c>
      <c r="G229" s="3">
        <v>17</v>
      </c>
      <c r="H229" s="3">
        <v>69.784999999999997</v>
      </c>
      <c r="I229" s="3"/>
      <c r="J229" s="3">
        <v>6.9569999999999999</v>
      </c>
      <c r="K229" s="3" t="s">
        <v>107</v>
      </c>
      <c r="L229" s="3" t="s">
        <v>21</v>
      </c>
    </row>
    <row r="230" spans="1:12" x14ac:dyDescent="0.25">
      <c r="A230" s="3">
        <v>2003</v>
      </c>
      <c r="B230" s="3" t="s">
        <v>105</v>
      </c>
      <c r="C230" s="3" t="s">
        <v>13</v>
      </c>
      <c r="D230" s="3"/>
      <c r="E230" s="3" t="s">
        <v>106</v>
      </c>
      <c r="F230" s="3">
        <v>65</v>
      </c>
      <c r="G230" s="3">
        <v>17</v>
      </c>
      <c r="H230" s="3">
        <v>69.53</v>
      </c>
      <c r="I230" s="3"/>
      <c r="J230" s="3">
        <v>6.9930000000000003</v>
      </c>
      <c r="K230" s="3" t="s">
        <v>107</v>
      </c>
      <c r="L230" s="3" t="s">
        <v>21</v>
      </c>
    </row>
    <row r="231" spans="1:12" x14ac:dyDescent="0.25">
      <c r="A231" s="3">
        <v>2003</v>
      </c>
      <c r="B231" s="3" t="s">
        <v>105</v>
      </c>
      <c r="C231" s="3" t="s">
        <v>13</v>
      </c>
      <c r="D231" s="3"/>
      <c r="E231" s="3" t="s">
        <v>106</v>
      </c>
      <c r="F231" s="3">
        <v>65</v>
      </c>
      <c r="G231" s="3">
        <v>17</v>
      </c>
      <c r="H231" s="3">
        <v>70.040999999999997</v>
      </c>
      <c r="I231" s="3"/>
      <c r="J231" s="3">
        <v>7.1269999999999998</v>
      </c>
      <c r="K231" s="3" t="s">
        <v>107</v>
      </c>
      <c r="L231" s="3" t="s">
        <v>21</v>
      </c>
    </row>
    <row r="232" spans="1:12" x14ac:dyDescent="0.25">
      <c r="A232" s="3">
        <v>2003</v>
      </c>
      <c r="B232" s="3" t="s">
        <v>105</v>
      </c>
      <c r="C232" s="3" t="s">
        <v>13</v>
      </c>
      <c r="D232" s="3"/>
      <c r="E232" s="3" t="s">
        <v>106</v>
      </c>
      <c r="F232" s="3">
        <v>65</v>
      </c>
      <c r="G232" s="3">
        <v>17</v>
      </c>
      <c r="H232" s="3">
        <v>69.53</v>
      </c>
      <c r="I232" s="3"/>
      <c r="J232" s="3">
        <v>7.1790000000000003</v>
      </c>
      <c r="K232" s="3" t="s">
        <v>107</v>
      </c>
      <c r="L232" s="3" t="s">
        <v>21</v>
      </c>
    </row>
    <row r="233" spans="1:12" x14ac:dyDescent="0.25">
      <c r="A233" s="3">
        <v>2003</v>
      </c>
      <c r="B233" s="3" t="s">
        <v>105</v>
      </c>
      <c r="C233" s="3" t="s">
        <v>13</v>
      </c>
      <c r="D233" s="3"/>
      <c r="E233" s="3" t="s">
        <v>106</v>
      </c>
      <c r="F233" s="3">
        <v>65</v>
      </c>
      <c r="G233" s="3">
        <v>17</v>
      </c>
      <c r="H233" s="3">
        <v>69.784999999999997</v>
      </c>
      <c r="I233" s="3"/>
      <c r="J233" s="3">
        <v>7.4269999999999996</v>
      </c>
      <c r="K233" s="3" t="s">
        <v>107</v>
      </c>
      <c r="L233" s="3" t="s">
        <v>21</v>
      </c>
    </row>
    <row r="234" spans="1:12" x14ac:dyDescent="0.25">
      <c r="A234" s="3">
        <v>2003</v>
      </c>
      <c r="B234" s="3" t="s">
        <v>105</v>
      </c>
      <c r="C234" s="3" t="s">
        <v>13</v>
      </c>
      <c r="D234" s="3"/>
      <c r="E234" s="3" t="s">
        <v>106</v>
      </c>
      <c r="F234" s="3">
        <v>65</v>
      </c>
      <c r="G234" s="3">
        <v>17</v>
      </c>
      <c r="H234" s="3">
        <v>69.53</v>
      </c>
      <c r="I234" s="3"/>
      <c r="J234" s="3">
        <v>7.5609999999999999</v>
      </c>
      <c r="K234" s="3" t="s">
        <v>107</v>
      </c>
      <c r="L234" s="3" t="s">
        <v>21</v>
      </c>
    </row>
    <row r="235" spans="1:12" x14ac:dyDescent="0.25">
      <c r="A235" s="3">
        <v>2003</v>
      </c>
      <c r="B235" s="3" t="s">
        <v>105</v>
      </c>
      <c r="C235" s="3" t="s">
        <v>13</v>
      </c>
      <c r="D235" s="3"/>
      <c r="E235" s="3" t="s">
        <v>106</v>
      </c>
      <c r="F235" s="3">
        <v>65</v>
      </c>
      <c r="G235" s="3">
        <v>17</v>
      </c>
      <c r="H235" s="3">
        <v>76.430999999999997</v>
      </c>
      <c r="I235" s="3"/>
      <c r="J235" s="3">
        <v>7.5819999999999999</v>
      </c>
      <c r="K235" s="3" t="s">
        <v>107</v>
      </c>
      <c r="L235" s="3" t="s">
        <v>21</v>
      </c>
    </row>
    <row r="236" spans="1:12" x14ac:dyDescent="0.25">
      <c r="A236" s="3">
        <v>2003</v>
      </c>
      <c r="B236" s="3" t="s">
        <v>105</v>
      </c>
      <c r="C236" s="3" t="s">
        <v>13</v>
      </c>
      <c r="D236" s="3"/>
      <c r="E236" s="3" t="s">
        <v>106</v>
      </c>
      <c r="F236" s="3">
        <v>65</v>
      </c>
      <c r="G236" s="3">
        <v>17</v>
      </c>
      <c r="H236" s="3">
        <v>77.965000000000003</v>
      </c>
      <c r="I236" s="3"/>
      <c r="J236" s="3">
        <v>7.468</v>
      </c>
      <c r="K236" s="3" t="s">
        <v>107</v>
      </c>
      <c r="L236" s="3" t="s">
        <v>21</v>
      </c>
    </row>
    <row r="237" spans="1:12" x14ac:dyDescent="0.25">
      <c r="A237" s="3">
        <v>2003</v>
      </c>
      <c r="B237" s="3" t="s">
        <v>105</v>
      </c>
      <c r="C237" s="3" t="s">
        <v>13</v>
      </c>
      <c r="D237" s="3"/>
      <c r="E237" s="3" t="s">
        <v>106</v>
      </c>
      <c r="F237" s="3">
        <v>65</v>
      </c>
      <c r="G237" s="3">
        <v>17</v>
      </c>
      <c r="H237" s="3">
        <v>77.709999999999994</v>
      </c>
      <c r="I237" s="3"/>
      <c r="J237" s="3">
        <v>7.1740000000000004</v>
      </c>
      <c r="K237" s="3" t="s">
        <v>107</v>
      </c>
      <c r="L237" s="3" t="s">
        <v>21</v>
      </c>
    </row>
    <row r="238" spans="1:12" x14ac:dyDescent="0.25">
      <c r="A238" s="3">
        <v>2003</v>
      </c>
      <c r="B238" s="3" t="s">
        <v>105</v>
      </c>
      <c r="C238" s="3" t="s">
        <v>13</v>
      </c>
      <c r="D238" s="3"/>
      <c r="E238" s="3" t="s">
        <v>106</v>
      </c>
      <c r="F238" s="3">
        <v>65</v>
      </c>
      <c r="G238" s="3">
        <v>17</v>
      </c>
      <c r="H238" s="3">
        <v>75.665000000000006</v>
      </c>
      <c r="I238" s="3"/>
      <c r="J238" s="3">
        <v>7.1639999999999997</v>
      </c>
      <c r="K238" s="3" t="s">
        <v>107</v>
      </c>
      <c r="L238" s="3" t="s">
        <v>21</v>
      </c>
    </row>
    <row r="239" spans="1:12" x14ac:dyDescent="0.25">
      <c r="A239" s="3">
        <v>2003</v>
      </c>
      <c r="B239" s="3" t="s">
        <v>105</v>
      </c>
      <c r="C239" s="3" t="s">
        <v>13</v>
      </c>
      <c r="D239" s="3"/>
      <c r="E239" s="3" t="s">
        <v>106</v>
      </c>
      <c r="F239" s="3">
        <v>65</v>
      </c>
      <c r="G239" s="3">
        <v>17</v>
      </c>
      <c r="H239" s="3">
        <v>78.475999999999999</v>
      </c>
      <c r="I239" s="3"/>
      <c r="J239" s="3">
        <v>7.133</v>
      </c>
      <c r="K239" s="3" t="s">
        <v>107</v>
      </c>
      <c r="L239" s="3" t="s">
        <v>21</v>
      </c>
    </row>
    <row r="240" spans="1:12" x14ac:dyDescent="0.25">
      <c r="A240" s="3">
        <v>2003</v>
      </c>
      <c r="B240" s="3" t="s">
        <v>105</v>
      </c>
      <c r="C240" s="3" t="s">
        <v>13</v>
      </c>
      <c r="D240" s="3"/>
      <c r="E240" s="3" t="s">
        <v>106</v>
      </c>
      <c r="F240" s="3">
        <v>65</v>
      </c>
      <c r="G240" s="3">
        <v>17</v>
      </c>
      <c r="H240" s="3">
        <v>77.709999999999994</v>
      </c>
      <c r="I240" s="3"/>
      <c r="J240" s="3">
        <v>7.06</v>
      </c>
      <c r="K240" s="3" t="s">
        <v>107</v>
      </c>
      <c r="L240" s="3" t="s">
        <v>21</v>
      </c>
    </row>
    <row r="241" spans="1:12" x14ac:dyDescent="0.25">
      <c r="A241" s="3">
        <v>2003</v>
      </c>
      <c r="B241" s="3" t="s">
        <v>105</v>
      </c>
      <c r="C241" s="3" t="s">
        <v>13</v>
      </c>
      <c r="D241" s="3"/>
      <c r="E241" s="3" t="s">
        <v>106</v>
      </c>
      <c r="F241" s="3">
        <v>65</v>
      </c>
      <c r="G241" s="3">
        <v>17</v>
      </c>
      <c r="H241" s="3">
        <v>75.92</v>
      </c>
      <c r="I241" s="3"/>
      <c r="J241" s="3">
        <v>7.0339999999999998</v>
      </c>
      <c r="K241" s="3" t="s">
        <v>107</v>
      </c>
      <c r="L241" s="3" t="s">
        <v>21</v>
      </c>
    </row>
    <row r="242" spans="1:12" x14ac:dyDescent="0.25">
      <c r="A242" s="3">
        <v>2003</v>
      </c>
      <c r="B242" s="3" t="s">
        <v>105</v>
      </c>
      <c r="C242" s="3" t="s">
        <v>13</v>
      </c>
      <c r="D242" s="3"/>
      <c r="E242" s="3" t="s">
        <v>106</v>
      </c>
      <c r="F242" s="3">
        <v>65</v>
      </c>
      <c r="G242" s="3">
        <v>17</v>
      </c>
      <c r="H242" s="3">
        <v>75.665000000000006</v>
      </c>
      <c r="I242" s="3"/>
      <c r="J242" s="3">
        <v>7.0650000000000004</v>
      </c>
      <c r="K242" s="3" t="s">
        <v>107</v>
      </c>
      <c r="L242" s="3" t="s">
        <v>21</v>
      </c>
    </row>
    <row r="243" spans="1:12" x14ac:dyDescent="0.25">
      <c r="A243" s="3">
        <v>2003</v>
      </c>
      <c r="B243" s="3" t="s">
        <v>105</v>
      </c>
      <c r="C243" s="3" t="s">
        <v>13</v>
      </c>
      <c r="D243" s="3"/>
      <c r="E243" s="3" t="s">
        <v>106</v>
      </c>
      <c r="F243" s="3">
        <v>65</v>
      </c>
      <c r="G243" s="3">
        <v>17</v>
      </c>
      <c r="H243" s="3">
        <v>88.700999999999993</v>
      </c>
      <c r="I243" s="3"/>
      <c r="J243" s="3">
        <v>7.0759999999999996</v>
      </c>
      <c r="K243" s="3" t="s">
        <v>107</v>
      </c>
      <c r="L243" s="3" t="s">
        <v>21</v>
      </c>
    </row>
    <row r="244" spans="1:12" x14ac:dyDescent="0.25">
      <c r="A244" s="3">
        <v>2003</v>
      </c>
      <c r="B244" s="3" t="s">
        <v>105</v>
      </c>
      <c r="C244" s="3" t="s">
        <v>13</v>
      </c>
      <c r="D244" s="3"/>
      <c r="E244" s="3" t="s">
        <v>106</v>
      </c>
      <c r="F244" s="3">
        <v>65</v>
      </c>
      <c r="G244" s="3">
        <v>17</v>
      </c>
      <c r="H244" s="3">
        <v>88.700999999999993</v>
      </c>
      <c r="I244" s="3"/>
      <c r="J244" s="3">
        <v>7.2050000000000001</v>
      </c>
      <c r="K244" s="3" t="s">
        <v>107</v>
      </c>
      <c r="L244" s="3" t="s">
        <v>21</v>
      </c>
    </row>
    <row r="245" spans="1:12" x14ac:dyDescent="0.25">
      <c r="A245" s="3">
        <v>2003</v>
      </c>
      <c r="B245" s="3" t="s">
        <v>105</v>
      </c>
      <c r="C245" s="3" t="s">
        <v>13</v>
      </c>
      <c r="D245" s="3"/>
      <c r="E245" s="3" t="s">
        <v>106</v>
      </c>
      <c r="F245" s="3">
        <v>65</v>
      </c>
      <c r="G245" s="3">
        <v>17</v>
      </c>
      <c r="H245" s="3">
        <v>88.956999999999994</v>
      </c>
      <c r="I245" s="3"/>
      <c r="J245" s="3">
        <v>7.37</v>
      </c>
      <c r="K245" s="3" t="s">
        <v>107</v>
      </c>
      <c r="L245" s="3" t="s">
        <v>21</v>
      </c>
    </row>
    <row r="246" spans="1:12" x14ac:dyDescent="0.25">
      <c r="A246" s="3">
        <v>2003</v>
      </c>
      <c r="B246" s="3" t="s">
        <v>105</v>
      </c>
      <c r="C246" s="3" t="s">
        <v>13</v>
      </c>
      <c r="D246" s="3"/>
      <c r="E246" s="3" t="s">
        <v>106</v>
      </c>
      <c r="F246" s="3">
        <v>65</v>
      </c>
      <c r="G246" s="3">
        <v>17</v>
      </c>
      <c r="H246" s="3">
        <v>89.468000000000004</v>
      </c>
      <c r="I246" s="3"/>
      <c r="J246" s="3">
        <v>7.4219999999999997</v>
      </c>
      <c r="K246" s="3" t="s">
        <v>107</v>
      </c>
      <c r="L246" s="3" t="s">
        <v>21</v>
      </c>
    </row>
    <row r="247" spans="1:12" x14ac:dyDescent="0.25">
      <c r="A247" s="3">
        <v>2003</v>
      </c>
      <c r="B247" s="3" t="s">
        <v>105</v>
      </c>
      <c r="C247" s="3" t="s">
        <v>13</v>
      </c>
      <c r="D247" s="3"/>
      <c r="E247" s="3" t="s">
        <v>106</v>
      </c>
      <c r="F247" s="3">
        <v>65</v>
      </c>
      <c r="G247" s="3">
        <v>17</v>
      </c>
      <c r="H247" s="3">
        <v>88.956999999999994</v>
      </c>
      <c r="I247" s="3"/>
      <c r="J247" s="3">
        <v>7.484</v>
      </c>
      <c r="K247" s="3" t="s">
        <v>107</v>
      </c>
      <c r="L247" s="3" t="s">
        <v>21</v>
      </c>
    </row>
    <row r="248" spans="1:12" x14ac:dyDescent="0.25">
      <c r="A248" s="3">
        <v>2003</v>
      </c>
      <c r="B248" s="3" t="s">
        <v>105</v>
      </c>
      <c r="C248" s="3" t="s">
        <v>13</v>
      </c>
      <c r="D248" s="3"/>
      <c r="E248" s="3" t="s">
        <v>106</v>
      </c>
      <c r="F248" s="3">
        <v>65</v>
      </c>
      <c r="G248" s="3">
        <v>17</v>
      </c>
      <c r="H248" s="3">
        <v>88.956999999999994</v>
      </c>
      <c r="I248" s="3"/>
      <c r="J248" s="3">
        <v>7.53</v>
      </c>
      <c r="K248" s="3" t="s">
        <v>107</v>
      </c>
      <c r="L248" s="3" t="s">
        <v>21</v>
      </c>
    </row>
    <row r="249" spans="1:12" x14ac:dyDescent="0.25">
      <c r="A249" s="3">
        <v>2003</v>
      </c>
      <c r="B249" s="3" t="s">
        <v>105</v>
      </c>
      <c r="C249" s="3" t="s">
        <v>13</v>
      </c>
      <c r="D249" s="3"/>
      <c r="E249" s="3" t="s">
        <v>106</v>
      </c>
      <c r="F249" s="3">
        <v>65</v>
      </c>
      <c r="G249" s="3">
        <v>17</v>
      </c>
      <c r="H249" s="3">
        <v>89.212999999999994</v>
      </c>
      <c r="I249" s="3"/>
      <c r="J249" s="3">
        <v>7.5869999999999997</v>
      </c>
      <c r="K249" s="3" t="s">
        <v>107</v>
      </c>
      <c r="L249" s="3" t="s">
        <v>21</v>
      </c>
    </row>
    <row r="250" spans="1:12" x14ac:dyDescent="0.25">
      <c r="A250" s="3">
        <v>2003</v>
      </c>
      <c r="B250" s="3" t="s">
        <v>105</v>
      </c>
      <c r="C250" s="3" t="s">
        <v>13</v>
      </c>
      <c r="D250" s="3"/>
      <c r="E250" s="3" t="s">
        <v>106</v>
      </c>
      <c r="F250" s="3">
        <v>65</v>
      </c>
      <c r="G250" s="3">
        <v>17</v>
      </c>
      <c r="H250" s="3">
        <v>97.393000000000001</v>
      </c>
      <c r="I250" s="3"/>
      <c r="J250" s="3">
        <v>7.2460000000000004</v>
      </c>
      <c r="K250" s="3" t="s">
        <v>107</v>
      </c>
      <c r="L250" s="3" t="s">
        <v>21</v>
      </c>
    </row>
    <row r="251" spans="1:12" x14ac:dyDescent="0.25">
      <c r="A251" s="3">
        <v>2003</v>
      </c>
      <c r="B251" s="3" t="s">
        <v>105</v>
      </c>
      <c r="C251" s="3" t="s">
        <v>13</v>
      </c>
      <c r="D251" s="3"/>
      <c r="E251" s="3" t="s">
        <v>106</v>
      </c>
      <c r="F251" s="3">
        <v>65</v>
      </c>
      <c r="G251" s="3">
        <v>17</v>
      </c>
      <c r="H251" s="3">
        <v>109.91800000000001</v>
      </c>
      <c r="I251" s="3"/>
      <c r="J251" s="3">
        <v>7.2</v>
      </c>
      <c r="K251" s="3" t="s">
        <v>107</v>
      </c>
      <c r="L251" s="3" t="s">
        <v>21</v>
      </c>
    </row>
    <row r="252" spans="1:12" x14ac:dyDescent="0.25">
      <c r="A252" s="3">
        <v>2003</v>
      </c>
      <c r="B252" s="3" t="s">
        <v>105</v>
      </c>
      <c r="C252" s="3" t="s">
        <v>13</v>
      </c>
      <c r="D252" s="3"/>
      <c r="E252" s="3" t="s">
        <v>106</v>
      </c>
      <c r="F252" s="3">
        <v>65</v>
      </c>
      <c r="G252" s="3">
        <v>17</v>
      </c>
      <c r="H252" s="3">
        <v>109.91800000000001</v>
      </c>
      <c r="I252" s="3"/>
      <c r="J252" s="3">
        <v>7.375</v>
      </c>
      <c r="K252" s="3" t="s">
        <v>107</v>
      </c>
      <c r="L252" s="3" t="s">
        <v>21</v>
      </c>
    </row>
    <row r="253" spans="1:12" x14ac:dyDescent="0.25">
      <c r="A253" s="3">
        <v>2003</v>
      </c>
      <c r="B253" s="3" t="s">
        <v>105</v>
      </c>
      <c r="C253" s="3" t="s">
        <v>13</v>
      </c>
      <c r="D253" s="3"/>
      <c r="E253" s="3" t="s">
        <v>106</v>
      </c>
      <c r="F253" s="3">
        <v>65</v>
      </c>
      <c r="G253" s="3">
        <v>17</v>
      </c>
      <c r="H253" s="3">
        <v>99.182000000000002</v>
      </c>
      <c r="I253" s="3"/>
      <c r="J253" s="3">
        <v>7.36</v>
      </c>
      <c r="K253" s="3" t="s">
        <v>107</v>
      </c>
      <c r="L253" s="3" t="s">
        <v>21</v>
      </c>
    </row>
    <row r="254" spans="1:12" x14ac:dyDescent="0.25">
      <c r="A254" s="3">
        <v>2003</v>
      </c>
      <c r="B254" s="3" t="s">
        <v>105</v>
      </c>
      <c r="C254" s="3" t="s">
        <v>13</v>
      </c>
      <c r="D254" s="3"/>
      <c r="E254" s="3" t="s">
        <v>106</v>
      </c>
      <c r="F254" s="3">
        <v>65</v>
      </c>
      <c r="G254" s="3">
        <v>17</v>
      </c>
      <c r="H254" s="3">
        <v>99.182000000000002</v>
      </c>
      <c r="I254" s="3"/>
      <c r="J254" s="3">
        <v>7.4009999999999998</v>
      </c>
      <c r="K254" s="3" t="s">
        <v>107</v>
      </c>
      <c r="L254" s="3" t="s">
        <v>21</v>
      </c>
    </row>
    <row r="255" spans="1:12" x14ac:dyDescent="0.25">
      <c r="A255" s="3">
        <v>2003</v>
      </c>
      <c r="B255" s="3" t="s">
        <v>105</v>
      </c>
      <c r="C255" s="3" t="s">
        <v>13</v>
      </c>
      <c r="D255" s="3"/>
      <c r="E255" s="3" t="s">
        <v>106</v>
      </c>
      <c r="F255" s="3">
        <v>65</v>
      </c>
      <c r="G255" s="3">
        <v>17</v>
      </c>
      <c r="H255" s="3">
        <v>101.994</v>
      </c>
      <c r="I255" s="3"/>
      <c r="J255" s="3">
        <v>7.4889999999999999</v>
      </c>
      <c r="K255" s="3" t="s">
        <v>107</v>
      </c>
      <c r="L255" s="3" t="s">
        <v>21</v>
      </c>
    </row>
    <row r="256" spans="1:12" x14ac:dyDescent="0.25">
      <c r="A256" s="3">
        <v>2003</v>
      </c>
      <c r="B256" s="3" t="s">
        <v>105</v>
      </c>
      <c r="C256" s="3" t="s">
        <v>13</v>
      </c>
      <c r="D256" s="3"/>
      <c r="E256" s="3" t="s">
        <v>106</v>
      </c>
      <c r="F256" s="3">
        <v>65</v>
      </c>
      <c r="G256" s="3">
        <v>17</v>
      </c>
      <c r="H256" s="3">
        <v>100.20399999999999</v>
      </c>
      <c r="I256" s="3"/>
      <c r="J256" s="3">
        <v>7.52</v>
      </c>
      <c r="K256" s="3" t="s">
        <v>107</v>
      </c>
      <c r="L256" s="3" t="s">
        <v>21</v>
      </c>
    </row>
    <row r="257" spans="1:12" x14ac:dyDescent="0.25">
      <c r="A257" s="3">
        <v>2003</v>
      </c>
      <c r="B257" s="3" t="s">
        <v>105</v>
      </c>
      <c r="C257" s="3" t="s">
        <v>13</v>
      </c>
      <c r="D257" s="3"/>
      <c r="E257" s="3" t="s">
        <v>106</v>
      </c>
      <c r="F257" s="3">
        <v>65</v>
      </c>
      <c r="G257" s="3">
        <v>17</v>
      </c>
      <c r="H257" s="3">
        <v>97.903999999999996</v>
      </c>
      <c r="I257" s="3"/>
      <c r="J257" s="3">
        <v>7.5460000000000003</v>
      </c>
      <c r="K257" s="3" t="s">
        <v>107</v>
      </c>
      <c r="L257" s="3" t="s">
        <v>21</v>
      </c>
    </row>
    <row r="258" spans="1:12" x14ac:dyDescent="0.25">
      <c r="A258" s="3">
        <v>2003</v>
      </c>
      <c r="B258" s="3" t="s">
        <v>105</v>
      </c>
      <c r="C258" s="3" t="s">
        <v>13</v>
      </c>
      <c r="D258" s="3"/>
      <c r="E258" s="3" t="s">
        <v>106</v>
      </c>
      <c r="F258" s="3">
        <v>65</v>
      </c>
      <c r="G258" s="3">
        <v>17</v>
      </c>
      <c r="H258" s="3">
        <v>98.415000000000006</v>
      </c>
      <c r="I258" s="3"/>
      <c r="J258" s="3">
        <v>7.742</v>
      </c>
      <c r="K258" s="3" t="s">
        <v>107</v>
      </c>
      <c r="L258" s="3" t="s">
        <v>21</v>
      </c>
    </row>
    <row r="259" spans="1:12" x14ac:dyDescent="0.25">
      <c r="A259" s="3">
        <v>2003</v>
      </c>
      <c r="B259" s="3" t="s">
        <v>105</v>
      </c>
      <c r="C259" s="3" t="s">
        <v>13</v>
      </c>
      <c r="D259" s="3"/>
      <c r="E259" s="3" t="s">
        <v>106</v>
      </c>
      <c r="F259" s="3">
        <v>65</v>
      </c>
      <c r="G259" s="3">
        <v>17</v>
      </c>
      <c r="H259" s="3">
        <v>101.227</v>
      </c>
      <c r="I259" s="3"/>
      <c r="J259" s="3">
        <v>7.7519999999999998</v>
      </c>
      <c r="K259" s="3" t="s">
        <v>107</v>
      </c>
      <c r="L259" s="3" t="s">
        <v>21</v>
      </c>
    </row>
    <row r="260" spans="1:12" x14ac:dyDescent="0.25">
      <c r="A260" s="3">
        <v>2003</v>
      </c>
      <c r="B260" s="3" t="s">
        <v>105</v>
      </c>
      <c r="C260" s="3" t="s">
        <v>13</v>
      </c>
      <c r="D260" s="3"/>
      <c r="E260" s="3" t="s">
        <v>106</v>
      </c>
      <c r="F260" s="3">
        <v>65</v>
      </c>
      <c r="G260" s="3">
        <v>17</v>
      </c>
      <c r="H260" s="3">
        <v>109.663</v>
      </c>
      <c r="I260" s="3"/>
      <c r="J260" s="3">
        <v>7.9950000000000001</v>
      </c>
      <c r="K260" s="3" t="s">
        <v>107</v>
      </c>
      <c r="L260" s="3" t="s">
        <v>21</v>
      </c>
    </row>
    <row r="261" spans="1:12" x14ac:dyDescent="0.25">
      <c r="A261" s="3">
        <v>2003</v>
      </c>
      <c r="B261" s="3" t="s">
        <v>105</v>
      </c>
      <c r="C261" s="3" t="s">
        <v>13</v>
      </c>
      <c r="D261" s="3"/>
      <c r="E261" s="3" t="s">
        <v>106</v>
      </c>
      <c r="F261" s="3">
        <v>65</v>
      </c>
      <c r="G261" s="3">
        <v>17</v>
      </c>
      <c r="H261" s="3">
        <v>109.407</v>
      </c>
      <c r="I261" s="3"/>
      <c r="J261" s="3">
        <v>7.9329999999999998</v>
      </c>
      <c r="K261" s="3" t="s">
        <v>107</v>
      </c>
      <c r="L261" s="3" t="s">
        <v>21</v>
      </c>
    </row>
    <row r="262" spans="1:12" x14ac:dyDescent="0.25">
      <c r="A262" s="3">
        <v>2003</v>
      </c>
      <c r="B262" s="3" t="s">
        <v>105</v>
      </c>
      <c r="C262" s="3" t="s">
        <v>13</v>
      </c>
      <c r="D262" s="3"/>
      <c r="E262" s="3" t="s">
        <v>106</v>
      </c>
      <c r="F262" s="3">
        <v>65</v>
      </c>
      <c r="G262" s="3">
        <v>17</v>
      </c>
      <c r="H262" s="3">
        <v>110.17400000000001</v>
      </c>
      <c r="I262" s="3"/>
      <c r="J262" s="3">
        <v>7.7519999999999998</v>
      </c>
      <c r="K262" s="3" t="s">
        <v>107</v>
      </c>
      <c r="L262" s="3" t="s">
        <v>21</v>
      </c>
    </row>
    <row r="263" spans="1:12" x14ac:dyDescent="0.25">
      <c r="A263" s="3">
        <v>2003</v>
      </c>
      <c r="B263" s="3" t="s">
        <v>105</v>
      </c>
      <c r="C263" s="3" t="s">
        <v>13</v>
      </c>
      <c r="D263" s="3"/>
      <c r="E263" s="3" t="s">
        <v>106</v>
      </c>
      <c r="F263" s="3">
        <v>65</v>
      </c>
      <c r="G263" s="3">
        <v>17</v>
      </c>
      <c r="H263" s="3">
        <v>109.91800000000001</v>
      </c>
      <c r="I263" s="3"/>
      <c r="J263" s="3">
        <v>7.7160000000000002</v>
      </c>
      <c r="K263" s="3" t="s">
        <v>107</v>
      </c>
      <c r="L263" s="3" t="s">
        <v>21</v>
      </c>
    </row>
    <row r="264" spans="1:12" x14ac:dyDescent="0.25">
      <c r="A264" s="3">
        <v>2003</v>
      </c>
      <c r="B264" s="3" t="s">
        <v>105</v>
      </c>
      <c r="C264" s="3" t="s">
        <v>13</v>
      </c>
      <c r="D264" s="3"/>
      <c r="E264" s="3" t="s">
        <v>106</v>
      </c>
      <c r="F264" s="3">
        <v>65</v>
      </c>
      <c r="G264" s="3">
        <v>17</v>
      </c>
      <c r="H264" s="3">
        <v>120.143</v>
      </c>
      <c r="I264" s="3"/>
      <c r="J264" s="3">
        <v>7.5869999999999997</v>
      </c>
      <c r="K264" s="3" t="s">
        <v>107</v>
      </c>
      <c r="L264" s="3" t="s">
        <v>21</v>
      </c>
    </row>
    <row r="265" spans="1:12" x14ac:dyDescent="0.25">
      <c r="A265" s="3">
        <v>2003</v>
      </c>
      <c r="B265" s="3" t="s">
        <v>105</v>
      </c>
      <c r="C265" s="3" t="s">
        <v>13</v>
      </c>
      <c r="D265" s="3"/>
      <c r="E265" s="3" t="s">
        <v>106</v>
      </c>
      <c r="F265" s="3">
        <v>65</v>
      </c>
      <c r="G265" s="3">
        <v>17</v>
      </c>
      <c r="H265" s="3">
        <v>122.444</v>
      </c>
      <c r="I265" s="3"/>
      <c r="J265" s="3">
        <v>7.633</v>
      </c>
      <c r="K265" s="3" t="s">
        <v>107</v>
      </c>
      <c r="L265" s="3" t="s">
        <v>21</v>
      </c>
    </row>
    <row r="266" spans="1:12" x14ac:dyDescent="0.25">
      <c r="A266" s="3">
        <v>2003</v>
      </c>
      <c r="B266" s="3" t="s">
        <v>105</v>
      </c>
      <c r="C266" s="3" t="s">
        <v>13</v>
      </c>
      <c r="D266" s="3"/>
      <c r="E266" s="3" t="s">
        <v>106</v>
      </c>
      <c r="F266" s="3">
        <v>65</v>
      </c>
      <c r="G266" s="3">
        <v>17</v>
      </c>
      <c r="H266" s="3">
        <v>130.11199999999999</v>
      </c>
      <c r="I266" s="3"/>
      <c r="J266" s="3">
        <v>7.69</v>
      </c>
      <c r="K266" s="3" t="s">
        <v>107</v>
      </c>
      <c r="L266" s="3" t="s">
        <v>21</v>
      </c>
    </row>
    <row r="267" spans="1:12" x14ac:dyDescent="0.25">
      <c r="A267" s="3">
        <v>2003</v>
      </c>
      <c r="B267" s="3" t="s">
        <v>105</v>
      </c>
      <c r="C267" s="3" t="s">
        <v>13</v>
      </c>
      <c r="D267" s="3"/>
      <c r="E267" s="3" t="s">
        <v>106</v>
      </c>
      <c r="F267" s="3">
        <v>65</v>
      </c>
      <c r="G267" s="3">
        <v>17</v>
      </c>
      <c r="H267" s="3">
        <v>129.601</v>
      </c>
      <c r="I267" s="3"/>
      <c r="J267" s="3">
        <v>7.52</v>
      </c>
      <c r="K267" s="3" t="s">
        <v>107</v>
      </c>
      <c r="L267" s="3" t="s">
        <v>21</v>
      </c>
    </row>
    <row r="268" spans="1:12" x14ac:dyDescent="0.25">
      <c r="A268" s="3">
        <v>2003</v>
      </c>
      <c r="B268" s="3" t="s">
        <v>105</v>
      </c>
      <c r="C268" s="3" t="s">
        <v>13</v>
      </c>
      <c r="D268" s="3"/>
      <c r="E268" s="3" t="s">
        <v>106</v>
      </c>
      <c r="F268" s="3">
        <v>65</v>
      </c>
      <c r="G268" s="3">
        <v>17</v>
      </c>
      <c r="H268" s="3">
        <v>122.955</v>
      </c>
      <c r="I268" s="3"/>
      <c r="J268" s="3">
        <v>7.7469999999999999</v>
      </c>
      <c r="K268" s="3" t="s">
        <v>107</v>
      </c>
      <c r="L268" s="3" t="s">
        <v>21</v>
      </c>
    </row>
    <row r="269" spans="1:12" x14ac:dyDescent="0.25">
      <c r="A269" s="3">
        <v>2003</v>
      </c>
      <c r="B269" s="3" t="s">
        <v>105</v>
      </c>
      <c r="C269" s="3" t="s">
        <v>13</v>
      </c>
      <c r="D269" s="3"/>
      <c r="E269" s="3" t="s">
        <v>106</v>
      </c>
      <c r="F269" s="3">
        <v>65</v>
      </c>
      <c r="G269" s="3">
        <v>17</v>
      </c>
      <c r="H269" s="3">
        <v>120.143</v>
      </c>
      <c r="I269" s="3"/>
      <c r="J269" s="3">
        <v>7.7880000000000003</v>
      </c>
      <c r="K269" s="3" t="s">
        <v>107</v>
      </c>
      <c r="L269" s="3" t="s">
        <v>21</v>
      </c>
    </row>
    <row r="270" spans="1:12" x14ac:dyDescent="0.25">
      <c r="A270" s="3">
        <v>2003</v>
      </c>
      <c r="B270" s="3" t="s">
        <v>105</v>
      </c>
      <c r="C270" s="3" t="s">
        <v>13</v>
      </c>
      <c r="D270" s="3"/>
      <c r="E270" s="3" t="s">
        <v>106</v>
      </c>
      <c r="F270" s="3">
        <v>65</v>
      </c>
      <c r="G270" s="3">
        <v>17</v>
      </c>
      <c r="H270" s="3">
        <v>120.143</v>
      </c>
      <c r="I270" s="3"/>
      <c r="J270" s="3">
        <v>7.83</v>
      </c>
      <c r="K270" s="3" t="s">
        <v>107</v>
      </c>
      <c r="L270" s="3" t="s">
        <v>21</v>
      </c>
    </row>
    <row r="271" spans="1:12" x14ac:dyDescent="0.25">
      <c r="A271" s="3">
        <v>2003</v>
      </c>
      <c r="B271" s="3" t="s">
        <v>105</v>
      </c>
      <c r="C271" s="3" t="s">
        <v>13</v>
      </c>
      <c r="D271" s="3"/>
      <c r="E271" s="3" t="s">
        <v>106</v>
      </c>
      <c r="F271" s="3">
        <v>65</v>
      </c>
      <c r="G271" s="3">
        <v>17</v>
      </c>
      <c r="H271" s="3">
        <v>121.67700000000001</v>
      </c>
      <c r="I271" s="3"/>
      <c r="J271" s="3">
        <v>7.8760000000000003</v>
      </c>
      <c r="K271" s="3" t="s">
        <v>107</v>
      </c>
      <c r="L271" s="3" t="s">
        <v>21</v>
      </c>
    </row>
    <row r="272" spans="1:12" x14ac:dyDescent="0.25">
      <c r="A272" s="3">
        <v>2003</v>
      </c>
      <c r="B272" s="3" t="s">
        <v>105</v>
      </c>
      <c r="C272" s="3" t="s">
        <v>13</v>
      </c>
      <c r="D272" s="3"/>
      <c r="E272" s="3" t="s">
        <v>106</v>
      </c>
      <c r="F272" s="3">
        <v>65</v>
      </c>
      <c r="G272" s="3">
        <v>17</v>
      </c>
      <c r="H272" s="3">
        <v>129.601</v>
      </c>
      <c r="I272" s="3"/>
      <c r="J272" s="3">
        <v>7.9119999999999999</v>
      </c>
      <c r="K272" s="3" t="s">
        <v>107</v>
      </c>
      <c r="L272" s="3" t="s">
        <v>21</v>
      </c>
    </row>
    <row r="273" spans="1:12" x14ac:dyDescent="0.25">
      <c r="A273" s="3">
        <v>2003</v>
      </c>
      <c r="B273" s="3" t="s">
        <v>105</v>
      </c>
      <c r="C273" s="3" t="s">
        <v>13</v>
      </c>
      <c r="D273" s="3"/>
      <c r="E273" s="3" t="s">
        <v>106</v>
      </c>
      <c r="F273" s="3">
        <v>65</v>
      </c>
      <c r="G273" s="3">
        <v>17</v>
      </c>
      <c r="H273" s="3">
        <v>129.601</v>
      </c>
      <c r="I273" s="3"/>
      <c r="J273" s="3">
        <v>7.9950000000000001</v>
      </c>
      <c r="K273" s="3" t="s">
        <v>107</v>
      </c>
      <c r="L273" s="3" t="s">
        <v>21</v>
      </c>
    </row>
    <row r="274" spans="1:12" x14ac:dyDescent="0.25">
      <c r="A274" s="3">
        <v>2003</v>
      </c>
      <c r="B274" s="3" t="s">
        <v>105</v>
      </c>
      <c r="C274" s="3" t="s">
        <v>13</v>
      </c>
      <c r="D274" s="3"/>
      <c r="E274" s="3" t="s">
        <v>106</v>
      </c>
      <c r="F274" s="3">
        <v>65</v>
      </c>
      <c r="G274" s="3">
        <v>17</v>
      </c>
      <c r="H274" s="3">
        <v>129.857</v>
      </c>
      <c r="I274" s="3"/>
      <c r="J274" s="3">
        <v>8.1240000000000006</v>
      </c>
      <c r="K274" s="3" t="s">
        <v>107</v>
      </c>
      <c r="L274" s="3" t="s">
        <v>21</v>
      </c>
    </row>
    <row r="275" spans="1:12" x14ac:dyDescent="0.25">
      <c r="A275" s="3">
        <v>2003</v>
      </c>
      <c r="B275" s="3" t="s">
        <v>105</v>
      </c>
      <c r="C275" s="3" t="s">
        <v>13</v>
      </c>
      <c r="D275" s="3"/>
      <c r="E275" s="3" t="s">
        <v>106</v>
      </c>
      <c r="F275" s="3">
        <v>65</v>
      </c>
      <c r="G275" s="3">
        <v>17</v>
      </c>
      <c r="H275" s="3">
        <v>122.699</v>
      </c>
      <c r="I275" s="3"/>
      <c r="J275" s="3">
        <v>8.1189999999999998</v>
      </c>
      <c r="K275" s="3" t="s">
        <v>107</v>
      </c>
      <c r="L275" s="3" t="s">
        <v>21</v>
      </c>
    </row>
    <row r="276" spans="1:12" x14ac:dyDescent="0.25">
      <c r="A276" s="3">
        <v>2003</v>
      </c>
      <c r="B276" s="3" t="s">
        <v>105</v>
      </c>
      <c r="C276" s="3" t="s">
        <v>13</v>
      </c>
      <c r="D276" s="3"/>
      <c r="E276" s="3" t="s">
        <v>106</v>
      </c>
      <c r="F276" s="3">
        <v>65</v>
      </c>
      <c r="G276" s="3">
        <v>17</v>
      </c>
      <c r="H276" s="3">
        <v>140.84899999999999</v>
      </c>
      <c r="I276" s="3"/>
      <c r="J276" s="3">
        <v>7.6079999999999997</v>
      </c>
      <c r="K276" s="3" t="s">
        <v>107</v>
      </c>
      <c r="L276" s="3" t="s">
        <v>21</v>
      </c>
    </row>
    <row r="277" spans="1:12" x14ac:dyDescent="0.25">
      <c r="A277" s="3">
        <v>2003</v>
      </c>
      <c r="B277" s="3" t="s">
        <v>105</v>
      </c>
      <c r="C277" s="3" t="s">
        <v>13</v>
      </c>
      <c r="D277" s="3"/>
      <c r="E277" s="3" t="s">
        <v>106</v>
      </c>
      <c r="F277" s="3">
        <v>65</v>
      </c>
      <c r="G277" s="3">
        <v>17</v>
      </c>
      <c r="H277" s="3">
        <v>149.79599999999999</v>
      </c>
      <c r="I277" s="3"/>
      <c r="J277" s="3">
        <v>7.7060000000000004</v>
      </c>
      <c r="K277" s="3" t="s">
        <v>107</v>
      </c>
      <c r="L277" s="3" t="s">
        <v>21</v>
      </c>
    </row>
    <row r="278" spans="1:12" x14ac:dyDescent="0.25">
      <c r="A278" s="3">
        <v>2003</v>
      </c>
      <c r="B278" s="3" t="s">
        <v>105</v>
      </c>
      <c r="C278" s="3" t="s">
        <v>13</v>
      </c>
      <c r="D278" s="3"/>
      <c r="E278" s="3" t="s">
        <v>106</v>
      </c>
      <c r="F278" s="3">
        <v>65</v>
      </c>
      <c r="G278" s="3">
        <v>17</v>
      </c>
      <c r="H278" s="3">
        <v>149.79599999999999</v>
      </c>
      <c r="I278" s="3"/>
      <c r="J278" s="3">
        <v>7.7779999999999996</v>
      </c>
      <c r="K278" s="3" t="s">
        <v>107</v>
      </c>
      <c r="L278" s="3" t="s">
        <v>21</v>
      </c>
    </row>
    <row r="279" spans="1:12" x14ac:dyDescent="0.25">
      <c r="A279" s="3">
        <v>2003</v>
      </c>
      <c r="B279" s="3" t="s">
        <v>105</v>
      </c>
      <c r="C279" s="3" t="s">
        <v>13</v>
      </c>
      <c r="D279" s="3"/>
      <c r="E279" s="3" t="s">
        <v>106</v>
      </c>
      <c r="F279" s="3">
        <v>65</v>
      </c>
      <c r="G279" s="3">
        <v>17</v>
      </c>
      <c r="H279" s="3">
        <v>144.172</v>
      </c>
      <c r="I279" s="3"/>
      <c r="J279" s="3">
        <v>7.7990000000000004</v>
      </c>
      <c r="K279" s="3" t="s">
        <v>107</v>
      </c>
      <c r="L279" s="3" t="s">
        <v>21</v>
      </c>
    </row>
    <row r="280" spans="1:12" x14ac:dyDescent="0.25">
      <c r="A280" s="3">
        <v>2003</v>
      </c>
      <c r="B280" s="3" t="s">
        <v>105</v>
      </c>
      <c r="C280" s="3" t="s">
        <v>13</v>
      </c>
      <c r="D280" s="3"/>
      <c r="E280" s="3" t="s">
        <v>106</v>
      </c>
      <c r="F280" s="3">
        <v>65</v>
      </c>
      <c r="G280" s="3">
        <v>17</v>
      </c>
      <c r="H280" s="3">
        <v>144.172</v>
      </c>
      <c r="I280" s="3"/>
      <c r="J280" s="3">
        <v>7.8609999999999998</v>
      </c>
      <c r="K280" s="3" t="s">
        <v>107</v>
      </c>
      <c r="L280" s="3" t="s">
        <v>21</v>
      </c>
    </row>
    <row r="281" spans="1:12" x14ac:dyDescent="0.25">
      <c r="A281" s="3">
        <v>2003</v>
      </c>
      <c r="B281" s="3" t="s">
        <v>105</v>
      </c>
      <c r="C281" s="3" t="s">
        <v>13</v>
      </c>
      <c r="D281" s="3"/>
      <c r="E281" s="3" t="s">
        <v>106</v>
      </c>
      <c r="F281" s="3">
        <v>65</v>
      </c>
      <c r="G281" s="3">
        <v>17</v>
      </c>
      <c r="H281" s="3">
        <v>143.149</v>
      </c>
      <c r="I281" s="3"/>
      <c r="J281" s="3">
        <v>7.9379999999999997</v>
      </c>
      <c r="K281" s="3" t="s">
        <v>107</v>
      </c>
      <c r="L281" s="3" t="s">
        <v>21</v>
      </c>
    </row>
    <row r="282" spans="1:12" x14ac:dyDescent="0.25">
      <c r="A282" s="3">
        <v>2003</v>
      </c>
      <c r="B282" s="3" t="s">
        <v>105</v>
      </c>
      <c r="C282" s="3" t="s">
        <v>13</v>
      </c>
      <c r="D282" s="3"/>
      <c r="E282" s="3" t="s">
        <v>106</v>
      </c>
      <c r="F282" s="3">
        <v>65</v>
      </c>
      <c r="G282" s="3">
        <v>17</v>
      </c>
      <c r="H282" s="3">
        <v>142.38200000000001</v>
      </c>
      <c r="I282" s="3"/>
      <c r="J282" s="3">
        <v>8.0050000000000008</v>
      </c>
      <c r="K282" s="3" t="s">
        <v>107</v>
      </c>
      <c r="L282" s="3" t="s">
        <v>21</v>
      </c>
    </row>
    <row r="283" spans="1:12" x14ac:dyDescent="0.25">
      <c r="A283" s="3">
        <v>2003</v>
      </c>
      <c r="B283" s="3" t="s">
        <v>105</v>
      </c>
      <c r="C283" s="3" t="s">
        <v>13</v>
      </c>
      <c r="D283" s="3"/>
      <c r="E283" s="3" t="s">
        <v>106</v>
      </c>
      <c r="F283" s="3">
        <v>65</v>
      </c>
      <c r="G283" s="3">
        <v>17</v>
      </c>
      <c r="H283" s="3">
        <v>145.44999999999999</v>
      </c>
      <c r="I283" s="3"/>
      <c r="J283" s="3">
        <v>8.0259999999999998</v>
      </c>
      <c r="K283" s="3" t="s">
        <v>107</v>
      </c>
      <c r="L283" s="3" t="s">
        <v>21</v>
      </c>
    </row>
    <row r="284" spans="1:12" x14ac:dyDescent="0.25">
      <c r="A284" s="3">
        <v>2003</v>
      </c>
      <c r="B284" s="3" t="s">
        <v>105</v>
      </c>
      <c r="C284" s="3" t="s">
        <v>13</v>
      </c>
      <c r="D284" s="3"/>
      <c r="E284" s="3" t="s">
        <v>106</v>
      </c>
      <c r="F284" s="3">
        <v>65</v>
      </c>
      <c r="G284" s="3">
        <v>17</v>
      </c>
      <c r="H284" s="3">
        <v>149.79599999999999</v>
      </c>
      <c r="I284" s="3"/>
      <c r="J284" s="3">
        <v>8.0519999999999996</v>
      </c>
      <c r="K284" s="3" t="s">
        <v>107</v>
      </c>
      <c r="L284" s="3" t="s">
        <v>21</v>
      </c>
    </row>
    <row r="285" spans="1:12" x14ac:dyDescent="0.25">
      <c r="A285" s="3">
        <v>2003</v>
      </c>
      <c r="B285" s="3" t="s">
        <v>105</v>
      </c>
      <c r="C285" s="3" t="s">
        <v>13</v>
      </c>
      <c r="D285" s="3"/>
      <c r="E285" s="3" t="s">
        <v>106</v>
      </c>
      <c r="F285" s="3">
        <v>65</v>
      </c>
      <c r="G285" s="3">
        <v>17</v>
      </c>
      <c r="H285" s="3">
        <v>150.05099999999999</v>
      </c>
      <c r="I285" s="3"/>
      <c r="J285" s="3">
        <v>8.1080000000000005</v>
      </c>
      <c r="K285" s="3" t="s">
        <v>107</v>
      </c>
      <c r="L285" s="3" t="s">
        <v>21</v>
      </c>
    </row>
    <row r="286" spans="1:12" x14ac:dyDescent="0.25">
      <c r="A286" s="3">
        <v>2003</v>
      </c>
      <c r="B286" s="3" t="s">
        <v>105</v>
      </c>
      <c r="C286" s="3" t="s">
        <v>13</v>
      </c>
      <c r="D286" s="3"/>
      <c r="E286" s="3" t="s">
        <v>106</v>
      </c>
      <c r="F286" s="3">
        <v>65</v>
      </c>
      <c r="G286" s="3">
        <v>17</v>
      </c>
      <c r="H286" s="3">
        <v>144.172</v>
      </c>
      <c r="I286" s="3"/>
      <c r="J286" s="3">
        <v>8.1029999999999998</v>
      </c>
      <c r="K286" s="3" t="s">
        <v>107</v>
      </c>
      <c r="L286" s="3" t="s">
        <v>21</v>
      </c>
    </row>
    <row r="287" spans="1:12" x14ac:dyDescent="0.25">
      <c r="A287" s="3">
        <v>2003</v>
      </c>
      <c r="B287" s="3" t="s">
        <v>105</v>
      </c>
      <c r="C287" s="3" t="s">
        <v>13</v>
      </c>
      <c r="D287" s="3"/>
      <c r="E287" s="3" t="s">
        <v>106</v>
      </c>
      <c r="F287" s="3">
        <v>65</v>
      </c>
      <c r="G287" s="3">
        <v>17</v>
      </c>
      <c r="H287" s="3">
        <v>145.44999999999999</v>
      </c>
      <c r="I287" s="3"/>
      <c r="J287" s="3">
        <v>8.2479999999999993</v>
      </c>
      <c r="K287" s="3" t="s">
        <v>107</v>
      </c>
      <c r="L287" s="3" t="s">
        <v>21</v>
      </c>
    </row>
    <row r="288" spans="1:12" x14ac:dyDescent="0.25">
      <c r="A288" s="3">
        <v>2003</v>
      </c>
      <c r="B288" s="3" t="s">
        <v>105</v>
      </c>
      <c r="C288" s="3" t="s">
        <v>13</v>
      </c>
      <c r="D288" s="3"/>
      <c r="E288" s="3" t="s">
        <v>106</v>
      </c>
      <c r="F288" s="3">
        <v>65</v>
      </c>
      <c r="G288" s="3">
        <v>17</v>
      </c>
      <c r="H288" s="3">
        <v>148.773</v>
      </c>
      <c r="I288" s="3"/>
      <c r="J288" s="3">
        <v>8.2119999999999997</v>
      </c>
      <c r="K288" s="3" t="s">
        <v>107</v>
      </c>
      <c r="L288" s="3" t="s">
        <v>21</v>
      </c>
    </row>
    <row r="289" spans="1:12" x14ac:dyDescent="0.25">
      <c r="A289" s="3">
        <v>2003</v>
      </c>
      <c r="B289" s="3" t="s">
        <v>105</v>
      </c>
      <c r="C289" s="3" t="s">
        <v>13</v>
      </c>
      <c r="D289" s="3"/>
      <c r="E289" s="3" t="s">
        <v>106</v>
      </c>
      <c r="F289" s="3">
        <v>65</v>
      </c>
      <c r="G289" s="3">
        <v>17</v>
      </c>
      <c r="H289" s="3">
        <v>170.245</v>
      </c>
      <c r="I289" s="3"/>
      <c r="J289" s="3">
        <v>7.7930000000000001</v>
      </c>
      <c r="K289" s="3" t="s">
        <v>107</v>
      </c>
      <c r="L289" s="3" t="s">
        <v>21</v>
      </c>
    </row>
    <row r="290" spans="1:12" x14ac:dyDescent="0.25">
      <c r="A290" s="3">
        <v>2003</v>
      </c>
      <c r="B290" s="3" t="s">
        <v>105</v>
      </c>
      <c r="C290" s="3" t="s">
        <v>13</v>
      </c>
      <c r="D290" s="3"/>
      <c r="E290" s="3" t="s">
        <v>106</v>
      </c>
      <c r="F290" s="3">
        <v>65</v>
      </c>
      <c r="G290" s="3">
        <v>17</v>
      </c>
      <c r="H290" s="3">
        <v>163.59899999999999</v>
      </c>
      <c r="I290" s="3"/>
      <c r="J290" s="3">
        <v>7.9379999999999997</v>
      </c>
      <c r="K290" s="3" t="s">
        <v>107</v>
      </c>
      <c r="L290" s="3" t="s">
        <v>21</v>
      </c>
    </row>
    <row r="291" spans="1:12" x14ac:dyDescent="0.25">
      <c r="A291" s="3">
        <v>2003</v>
      </c>
      <c r="B291" s="3" t="s">
        <v>105</v>
      </c>
      <c r="C291" s="3" t="s">
        <v>13</v>
      </c>
      <c r="D291" s="3"/>
      <c r="E291" s="3" t="s">
        <v>106</v>
      </c>
      <c r="F291" s="3">
        <v>65</v>
      </c>
      <c r="G291" s="3">
        <v>17</v>
      </c>
      <c r="H291" s="3">
        <v>164.87700000000001</v>
      </c>
      <c r="I291" s="3"/>
      <c r="J291" s="3">
        <v>8.0150000000000006</v>
      </c>
      <c r="K291" s="3" t="s">
        <v>107</v>
      </c>
      <c r="L291" s="3" t="s">
        <v>21</v>
      </c>
    </row>
    <row r="292" spans="1:12" x14ac:dyDescent="0.25">
      <c r="A292" s="3">
        <v>2003</v>
      </c>
      <c r="B292" s="3" t="s">
        <v>105</v>
      </c>
      <c r="C292" s="3" t="s">
        <v>13</v>
      </c>
      <c r="D292" s="3"/>
      <c r="E292" s="3" t="s">
        <v>106</v>
      </c>
      <c r="F292" s="3">
        <v>65</v>
      </c>
      <c r="G292" s="3">
        <v>17</v>
      </c>
      <c r="H292" s="3">
        <v>166.411</v>
      </c>
      <c r="I292" s="3"/>
      <c r="J292" s="3">
        <v>8.0210000000000008</v>
      </c>
      <c r="K292" s="3" t="s">
        <v>107</v>
      </c>
      <c r="L292" s="3" t="s">
        <v>21</v>
      </c>
    </row>
    <row r="293" spans="1:12" x14ac:dyDescent="0.25">
      <c r="A293" s="3">
        <v>2003</v>
      </c>
      <c r="B293" s="3" t="s">
        <v>105</v>
      </c>
      <c r="C293" s="3" t="s">
        <v>13</v>
      </c>
      <c r="D293" s="3"/>
      <c r="E293" s="3" t="s">
        <v>106</v>
      </c>
      <c r="F293" s="3">
        <v>65</v>
      </c>
      <c r="G293" s="3">
        <v>17</v>
      </c>
      <c r="H293" s="3">
        <v>169.73400000000001</v>
      </c>
      <c r="I293" s="3"/>
      <c r="J293" s="3">
        <v>8</v>
      </c>
      <c r="K293" s="3" t="s">
        <v>107</v>
      </c>
      <c r="L293" s="3" t="s">
        <v>21</v>
      </c>
    </row>
    <row r="294" spans="1:12" x14ac:dyDescent="0.25">
      <c r="A294" s="3">
        <v>2003</v>
      </c>
      <c r="B294" s="3" t="s">
        <v>105</v>
      </c>
      <c r="C294" s="3" t="s">
        <v>13</v>
      </c>
      <c r="D294" s="3"/>
      <c r="E294" s="3" t="s">
        <v>106</v>
      </c>
      <c r="F294" s="3">
        <v>65</v>
      </c>
      <c r="G294" s="3">
        <v>17</v>
      </c>
      <c r="H294" s="3">
        <v>164.62200000000001</v>
      </c>
      <c r="I294" s="3"/>
      <c r="J294" s="3">
        <v>8.0519999999999996</v>
      </c>
      <c r="K294" s="3" t="s">
        <v>107</v>
      </c>
      <c r="L294" s="3" t="s">
        <v>21</v>
      </c>
    </row>
    <row r="295" spans="1:12" x14ac:dyDescent="0.25">
      <c r="A295" s="3">
        <v>2003</v>
      </c>
      <c r="B295" s="3" t="s">
        <v>105</v>
      </c>
      <c r="C295" s="3" t="s">
        <v>13</v>
      </c>
      <c r="D295" s="3"/>
      <c r="E295" s="3" t="s">
        <v>106</v>
      </c>
      <c r="F295" s="3">
        <v>65</v>
      </c>
      <c r="G295" s="3">
        <v>17</v>
      </c>
      <c r="H295" s="3">
        <v>170.75700000000001</v>
      </c>
      <c r="I295" s="3"/>
      <c r="J295" s="3">
        <v>8.1029999999999998</v>
      </c>
      <c r="K295" s="3" t="s">
        <v>107</v>
      </c>
      <c r="L295" s="3" t="s">
        <v>21</v>
      </c>
    </row>
    <row r="296" spans="1:12" x14ac:dyDescent="0.25">
      <c r="A296" s="3">
        <v>2003</v>
      </c>
      <c r="B296" s="3" t="s">
        <v>105</v>
      </c>
      <c r="C296" s="3" t="s">
        <v>13</v>
      </c>
      <c r="D296" s="3"/>
      <c r="E296" s="3" t="s">
        <v>106</v>
      </c>
      <c r="F296" s="3">
        <v>65</v>
      </c>
      <c r="G296" s="3">
        <v>17</v>
      </c>
      <c r="H296" s="3">
        <v>167.68899999999999</v>
      </c>
      <c r="I296" s="3"/>
      <c r="J296" s="3">
        <v>8.1859999999999999</v>
      </c>
      <c r="K296" s="3" t="s">
        <v>107</v>
      </c>
      <c r="L296" s="3" t="s">
        <v>21</v>
      </c>
    </row>
    <row r="297" spans="1:12" x14ac:dyDescent="0.25">
      <c r="A297" s="3">
        <v>2003</v>
      </c>
      <c r="B297" s="3" t="s">
        <v>105</v>
      </c>
      <c r="C297" s="3" t="s">
        <v>13</v>
      </c>
      <c r="D297" s="3"/>
      <c r="E297" s="3" t="s">
        <v>106</v>
      </c>
      <c r="F297" s="3">
        <v>65</v>
      </c>
      <c r="G297" s="3">
        <v>17</v>
      </c>
      <c r="H297" s="3">
        <v>170.501</v>
      </c>
      <c r="I297" s="3"/>
      <c r="J297" s="3">
        <v>8.2579999999999991</v>
      </c>
      <c r="K297" s="3" t="s">
        <v>107</v>
      </c>
      <c r="L297" s="3" t="s">
        <v>21</v>
      </c>
    </row>
    <row r="298" spans="1:12" x14ac:dyDescent="0.25">
      <c r="A298" s="3">
        <v>2003</v>
      </c>
      <c r="B298" s="3" t="s">
        <v>105</v>
      </c>
      <c r="C298" s="3" t="s">
        <v>13</v>
      </c>
      <c r="D298" s="3"/>
      <c r="E298" s="3" t="s">
        <v>106</v>
      </c>
      <c r="F298" s="3">
        <v>65</v>
      </c>
      <c r="G298" s="3">
        <v>17</v>
      </c>
      <c r="H298" s="3">
        <v>167.94499999999999</v>
      </c>
      <c r="I298" s="3"/>
      <c r="J298" s="3">
        <v>8.32</v>
      </c>
      <c r="K298" s="3" t="s">
        <v>107</v>
      </c>
      <c r="L298" s="3" t="s">
        <v>21</v>
      </c>
    </row>
    <row r="299" spans="1:12" x14ac:dyDescent="0.25">
      <c r="A299" s="3">
        <v>2003</v>
      </c>
      <c r="B299" s="3" t="s">
        <v>105</v>
      </c>
      <c r="C299" s="3" t="s">
        <v>13</v>
      </c>
      <c r="D299" s="3"/>
      <c r="E299" s="3" t="s">
        <v>106</v>
      </c>
      <c r="F299" s="3">
        <v>65</v>
      </c>
      <c r="G299" s="3">
        <v>17</v>
      </c>
      <c r="H299" s="3">
        <v>185.583</v>
      </c>
      <c r="I299" s="3"/>
      <c r="J299" s="3">
        <v>7.8810000000000002</v>
      </c>
      <c r="K299" s="3" t="s">
        <v>107</v>
      </c>
      <c r="L299" s="3" t="s">
        <v>21</v>
      </c>
    </row>
    <row r="300" spans="1:12" x14ac:dyDescent="0.25">
      <c r="A300" s="3">
        <v>2003</v>
      </c>
      <c r="B300" s="3" t="s">
        <v>105</v>
      </c>
      <c r="C300" s="3" t="s">
        <v>13</v>
      </c>
      <c r="D300" s="3"/>
      <c r="E300" s="3" t="s">
        <v>106</v>
      </c>
      <c r="F300" s="3">
        <v>65</v>
      </c>
      <c r="G300" s="3">
        <v>17</v>
      </c>
      <c r="H300" s="3">
        <v>189.417</v>
      </c>
      <c r="I300" s="3"/>
      <c r="J300" s="3">
        <v>7.9119999999999999</v>
      </c>
      <c r="K300" s="3" t="s">
        <v>107</v>
      </c>
      <c r="L300" s="3" t="s">
        <v>21</v>
      </c>
    </row>
    <row r="301" spans="1:12" x14ac:dyDescent="0.25">
      <c r="A301" s="3">
        <v>2003</v>
      </c>
      <c r="B301" s="3" t="s">
        <v>105</v>
      </c>
      <c r="C301" s="3" t="s">
        <v>13</v>
      </c>
      <c r="D301" s="3"/>
      <c r="E301" s="3" t="s">
        <v>106</v>
      </c>
      <c r="F301" s="3">
        <v>65</v>
      </c>
      <c r="G301" s="3">
        <v>17</v>
      </c>
      <c r="H301" s="3">
        <v>186.86099999999999</v>
      </c>
      <c r="I301" s="3"/>
      <c r="J301" s="3">
        <v>8.1760000000000002</v>
      </c>
      <c r="K301" s="3" t="s">
        <v>107</v>
      </c>
      <c r="L301" s="3" t="s">
        <v>21</v>
      </c>
    </row>
    <row r="302" spans="1:12" x14ac:dyDescent="0.25">
      <c r="A302" s="3">
        <v>2003</v>
      </c>
      <c r="B302" s="3" t="s">
        <v>105</v>
      </c>
      <c r="C302" s="3" t="s">
        <v>13</v>
      </c>
      <c r="D302" s="3"/>
      <c r="E302" s="3" t="s">
        <v>106</v>
      </c>
      <c r="F302" s="3">
        <v>65</v>
      </c>
      <c r="G302" s="3">
        <v>17</v>
      </c>
      <c r="H302" s="3">
        <v>190.44</v>
      </c>
      <c r="I302" s="3"/>
      <c r="J302" s="3">
        <v>8.15</v>
      </c>
      <c r="K302" s="3" t="s">
        <v>107</v>
      </c>
      <c r="L302" s="3" t="s">
        <v>21</v>
      </c>
    </row>
    <row r="303" spans="1:12" x14ac:dyDescent="0.25">
      <c r="A303" s="3">
        <v>2003</v>
      </c>
      <c r="B303" s="3" t="s">
        <v>105</v>
      </c>
      <c r="C303" s="3" t="s">
        <v>13</v>
      </c>
      <c r="D303" s="3"/>
      <c r="E303" s="3" t="s">
        <v>106</v>
      </c>
      <c r="F303" s="3">
        <v>65</v>
      </c>
      <c r="G303" s="3">
        <v>17</v>
      </c>
      <c r="H303" s="3">
        <v>190.69499999999999</v>
      </c>
      <c r="I303" s="3"/>
      <c r="J303" s="3">
        <v>8.1959999999999997</v>
      </c>
      <c r="K303" s="3" t="s">
        <v>107</v>
      </c>
      <c r="L303" s="3" t="s">
        <v>21</v>
      </c>
    </row>
    <row r="304" spans="1:12" x14ac:dyDescent="0.25">
      <c r="A304" s="3">
        <v>2003</v>
      </c>
      <c r="B304" s="3" t="s">
        <v>105</v>
      </c>
      <c r="C304" s="3" t="s">
        <v>13</v>
      </c>
      <c r="D304" s="3"/>
      <c r="E304" s="3" t="s">
        <v>106</v>
      </c>
      <c r="F304" s="3">
        <v>65</v>
      </c>
      <c r="G304" s="3">
        <v>17</v>
      </c>
      <c r="H304" s="3">
        <v>189.417</v>
      </c>
      <c r="I304" s="3"/>
      <c r="J304" s="3">
        <v>8.2530000000000001</v>
      </c>
      <c r="K304" s="3" t="s">
        <v>107</v>
      </c>
      <c r="L304" s="3" t="s">
        <v>21</v>
      </c>
    </row>
    <row r="305" spans="1:12" x14ac:dyDescent="0.25">
      <c r="A305" s="3">
        <v>2003</v>
      </c>
      <c r="B305" s="3" t="s">
        <v>105</v>
      </c>
      <c r="C305" s="3" t="s">
        <v>13</v>
      </c>
      <c r="D305" s="3"/>
      <c r="E305" s="3" t="s">
        <v>106</v>
      </c>
      <c r="F305" s="3">
        <v>65</v>
      </c>
      <c r="G305" s="3">
        <v>17</v>
      </c>
      <c r="H305" s="3">
        <v>208.589</v>
      </c>
      <c r="I305" s="3"/>
      <c r="J305" s="3">
        <v>8.2479999999999993</v>
      </c>
      <c r="K305" s="3" t="s">
        <v>107</v>
      </c>
      <c r="L305" s="3" t="s">
        <v>21</v>
      </c>
    </row>
    <row r="306" spans="1:12" x14ac:dyDescent="0.25">
      <c r="A306" s="3">
        <v>2003</v>
      </c>
      <c r="B306" s="3" t="s">
        <v>105</v>
      </c>
      <c r="C306" s="3" t="s">
        <v>13</v>
      </c>
      <c r="D306" s="3"/>
      <c r="E306" s="3" t="s">
        <v>106</v>
      </c>
      <c r="F306" s="3">
        <v>65</v>
      </c>
      <c r="G306" s="3">
        <v>17</v>
      </c>
      <c r="H306" s="3">
        <v>212.679</v>
      </c>
      <c r="I306" s="3"/>
      <c r="J306" s="3">
        <v>8.2889999999999997</v>
      </c>
      <c r="K306" s="3" t="s">
        <v>107</v>
      </c>
      <c r="L306" s="3" t="s">
        <v>21</v>
      </c>
    </row>
    <row r="307" spans="1:12" x14ac:dyDescent="0.25">
      <c r="A307" s="3">
        <v>2006</v>
      </c>
      <c r="B307" s="3" t="s">
        <v>101</v>
      </c>
      <c r="C307" s="3" t="s">
        <v>13</v>
      </c>
      <c r="D307" s="3"/>
      <c r="E307" s="3" t="s">
        <v>49</v>
      </c>
      <c r="F307" s="3">
        <v>11</v>
      </c>
      <c r="G307" s="3">
        <v>10</v>
      </c>
      <c r="H307" s="3">
        <v>10.037000000000001</v>
      </c>
      <c r="I307" s="3"/>
      <c r="J307" s="3">
        <v>3.2080723327364273</v>
      </c>
      <c r="K307" s="3" t="s">
        <v>102</v>
      </c>
      <c r="L307" s="3" t="s">
        <v>21</v>
      </c>
    </row>
    <row r="308" spans="1:12" x14ac:dyDescent="0.25">
      <c r="A308" s="3">
        <v>2006</v>
      </c>
      <c r="B308" s="3" t="s">
        <v>101</v>
      </c>
      <c r="C308" s="3" t="s">
        <v>13</v>
      </c>
      <c r="D308" s="3"/>
      <c r="E308" s="3" t="s">
        <v>49</v>
      </c>
      <c r="F308" s="3">
        <v>11</v>
      </c>
      <c r="G308" s="3">
        <v>10</v>
      </c>
      <c r="H308" s="3">
        <v>10.135</v>
      </c>
      <c r="I308" s="3"/>
      <c r="J308" s="3">
        <v>4.0393600848454811</v>
      </c>
      <c r="K308" s="3" t="s">
        <v>102</v>
      </c>
      <c r="L308" s="3" t="s">
        <v>21</v>
      </c>
    </row>
    <row r="309" spans="1:12" x14ac:dyDescent="0.25">
      <c r="A309" s="3">
        <v>2006</v>
      </c>
      <c r="B309" s="3" t="s">
        <v>101</v>
      </c>
      <c r="C309" s="3" t="s">
        <v>13</v>
      </c>
      <c r="D309" s="3"/>
      <c r="E309" s="3" t="s">
        <v>49</v>
      </c>
      <c r="F309" s="3">
        <v>11</v>
      </c>
      <c r="G309" s="3">
        <v>10</v>
      </c>
      <c r="H309" s="3">
        <v>24.207000000000001</v>
      </c>
      <c r="I309" s="3"/>
      <c r="J309" s="3">
        <v>3.8040384633556616</v>
      </c>
      <c r="K309" s="3" t="s">
        <v>102</v>
      </c>
      <c r="L309" s="3" t="s">
        <v>21</v>
      </c>
    </row>
    <row r="310" spans="1:12" x14ac:dyDescent="0.25">
      <c r="A310" s="3">
        <v>2006</v>
      </c>
      <c r="B310" s="3" t="s">
        <v>101</v>
      </c>
      <c r="C310" s="3" t="s">
        <v>13</v>
      </c>
      <c r="D310" s="3"/>
      <c r="E310" s="3" t="s">
        <v>49</v>
      </c>
      <c r="F310" s="3">
        <v>11</v>
      </c>
      <c r="G310" s="3">
        <v>10</v>
      </c>
      <c r="H310" s="3">
        <v>24.108000000000001</v>
      </c>
      <c r="I310" s="3"/>
      <c r="J310" s="3">
        <v>4.4817627872128245</v>
      </c>
      <c r="K310" s="3" t="s">
        <v>102</v>
      </c>
      <c r="L310" s="3" t="s">
        <v>21</v>
      </c>
    </row>
    <row r="311" spans="1:12" x14ac:dyDescent="0.25">
      <c r="A311" s="3">
        <v>2006</v>
      </c>
      <c r="B311" s="3" t="s">
        <v>101</v>
      </c>
      <c r="C311" s="3" t="s">
        <v>13</v>
      </c>
      <c r="D311" s="3"/>
      <c r="E311" s="3" t="s">
        <v>49</v>
      </c>
      <c r="F311" s="3">
        <v>11</v>
      </c>
      <c r="G311" s="3">
        <v>10</v>
      </c>
      <c r="H311" s="3">
        <v>32.177</v>
      </c>
      <c r="I311" s="3"/>
      <c r="J311" s="3">
        <v>4.3895585186881299</v>
      </c>
      <c r="K311" s="3" t="s">
        <v>102</v>
      </c>
      <c r="L311" s="3" t="s">
        <v>21</v>
      </c>
    </row>
    <row r="312" spans="1:12" x14ac:dyDescent="0.25">
      <c r="A312" s="3">
        <v>2006</v>
      </c>
      <c r="B312" s="3" t="s">
        <v>101</v>
      </c>
      <c r="C312" s="3" t="s">
        <v>13</v>
      </c>
      <c r="D312" s="3"/>
      <c r="E312" s="3" t="s">
        <v>49</v>
      </c>
      <c r="F312" s="3">
        <v>11</v>
      </c>
      <c r="G312" s="3">
        <v>10</v>
      </c>
      <c r="H312" s="3">
        <v>32.177</v>
      </c>
      <c r="I312" s="3"/>
      <c r="J312" s="3">
        <v>4.0230894767145866</v>
      </c>
      <c r="K312" s="3" t="s">
        <v>102</v>
      </c>
      <c r="L312" s="3" t="s">
        <v>21</v>
      </c>
    </row>
    <row r="313" spans="1:12" x14ac:dyDescent="0.25">
      <c r="A313" s="3">
        <v>2006</v>
      </c>
      <c r="B313" s="3" t="s">
        <v>101</v>
      </c>
      <c r="C313" s="3" t="s">
        <v>13</v>
      </c>
      <c r="D313" s="3"/>
      <c r="E313" s="3" t="s">
        <v>49</v>
      </c>
      <c r="F313" s="3">
        <v>11</v>
      </c>
      <c r="G313" s="3">
        <v>10</v>
      </c>
      <c r="H313" s="3">
        <v>39.164000000000001</v>
      </c>
      <c r="I313" s="3"/>
      <c r="J313" s="3">
        <v>4.0312578720011407</v>
      </c>
      <c r="K313" s="3" t="s">
        <v>102</v>
      </c>
      <c r="L313" s="3" t="s">
        <v>21</v>
      </c>
    </row>
    <row r="314" spans="1:12" x14ac:dyDescent="0.25">
      <c r="A314" s="3">
        <v>2006</v>
      </c>
      <c r="B314" s="3" t="s">
        <v>101</v>
      </c>
      <c r="C314" s="3" t="s">
        <v>13</v>
      </c>
      <c r="D314" s="3"/>
      <c r="E314" s="3" t="s">
        <v>49</v>
      </c>
      <c r="F314" s="3">
        <v>11</v>
      </c>
      <c r="G314" s="3">
        <v>10</v>
      </c>
      <c r="H314" s="3">
        <v>39.064999999999998</v>
      </c>
      <c r="I314" s="3"/>
      <c r="J314" s="3">
        <v>4.5223805409342761</v>
      </c>
      <c r="K314" s="3" t="s">
        <v>102</v>
      </c>
      <c r="L314" s="3" t="s">
        <v>21</v>
      </c>
    </row>
    <row r="315" spans="1:12" x14ac:dyDescent="0.25">
      <c r="A315" s="3">
        <v>2006</v>
      </c>
      <c r="B315" s="3" t="s">
        <v>101</v>
      </c>
      <c r="C315" s="3" t="s">
        <v>13</v>
      </c>
      <c r="D315" s="3"/>
      <c r="E315" s="3" t="s">
        <v>49</v>
      </c>
      <c r="F315" s="3">
        <v>11</v>
      </c>
      <c r="G315" s="3">
        <v>10</v>
      </c>
      <c r="H315" s="3">
        <v>45.953000000000003</v>
      </c>
      <c r="I315" s="3"/>
      <c r="J315" s="3">
        <v>4.466098335045058</v>
      </c>
      <c r="K315" s="3" t="s">
        <v>102</v>
      </c>
      <c r="L315" s="3" t="s">
        <v>21</v>
      </c>
    </row>
    <row r="316" spans="1:12" x14ac:dyDescent="0.25">
      <c r="A316" s="3">
        <v>2006</v>
      </c>
      <c r="B316" s="3" t="s">
        <v>101</v>
      </c>
      <c r="C316" s="3" t="s">
        <v>13</v>
      </c>
      <c r="D316" s="3"/>
      <c r="E316" s="3" t="s">
        <v>49</v>
      </c>
      <c r="F316" s="3">
        <v>11</v>
      </c>
      <c r="G316" s="3">
        <v>10</v>
      </c>
      <c r="H316" s="3">
        <v>46.052</v>
      </c>
      <c r="I316" s="3"/>
      <c r="J316" s="3">
        <v>4.752462935302554</v>
      </c>
      <c r="K316" s="3" t="s">
        <v>102</v>
      </c>
      <c r="L316" s="3" t="s">
        <v>21</v>
      </c>
    </row>
    <row r="317" spans="1:12" x14ac:dyDescent="0.25">
      <c r="A317" s="3">
        <v>2006</v>
      </c>
      <c r="B317" s="3" t="s">
        <v>101</v>
      </c>
      <c r="C317" s="3" t="s">
        <v>13</v>
      </c>
      <c r="D317" s="3"/>
      <c r="E317" s="3" t="s">
        <v>49</v>
      </c>
      <c r="F317" s="3">
        <v>11</v>
      </c>
      <c r="G317" s="3">
        <v>10</v>
      </c>
      <c r="H317" s="3">
        <v>48.02</v>
      </c>
      <c r="I317" s="3"/>
      <c r="J317" s="3">
        <v>4.5897133583306768</v>
      </c>
      <c r="K317" s="3" t="s">
        <v>102</v>
      </c>
      <c r="L317" s="3" t="s">
        <v>21</v>
      </c>
    </row>
    <row r="318" spans="1:12" x14ac:dyDescent="0.25">
      <c r="A318" s="3">
        <v>2006</v>
      </c>
      <c r="B318" s="3" t="s">
        <v>101</v>
      </c>
      <c r="C318" s="3" t="s">
        <v>13</v>
      </c>
      <c r="D318" s="3"/>
      <c r="E318" s="3" t="s">
        <v>49</v>
      </c>
      <c r="F318" s="3">
        <v>11</v>
      </c>
      <c r="G318" s="3">
        <v>10</v>
      </c>
      <c r="H318" s="3">
        <v>48.118000000000002</v>
      </c>
      <c r="I318" s="3"/>
      <c r="J318" s="3">
        <v>4.8923953220603433</v>
      </c>
      <c r="K318" s="3" t="s">
        <v>102</v>
      </c>
      <c r="L318" s="3" t="s">
        <v>21</v>
      </c>
    </row>
    <row r="319" spans="1:12" x14ac:dyDescent="0.25">
      <c r="A319" s="3">
        <v>2006</v>
      </c>
      <c r="B319" s="3" t="s">
        <v>101</v>
      </c>
      <c r="C319" s="3" t="s">
        <v>13</v>
      </c>
      <c r="D319" s="3"/>
      <c r="E319" s="3" t="s">
        <v>49</v>
      </c>
      <c r="F319" s="3">
        <v>11</v>
      </c>
      <c r="G319" s="3">
        <v>10</v>
      </c>
      <c r="H319" s="3">
        <v>54.121000000000002</v>
      </c>
      <c r="I319" s="3"/>
      <c r="J319" s="3">
        <v>4.752462935302554</v>
      </c>
      <c r="K319" s="3" t="s">
        <v>102</v>
      </c>
      <c r="L319" s="3" t="s">
        <v>21</v>
      </c>
    </row>
    <row r="320" spans="1:12" x14ac:dyDescent="0.25">
      <c r="A320" s="3">
        <v>2006</v>
      </c>
      <c r="B320" s="3" t="s">
        <v>101</v>
      </c>
      <c r="C320" s="3" t="s">
        <v>13</v>
      </c>
      <c r="D320" s="3"/>
      <c r="E320" s="3" t="s">
        <v>49</v>
      </c>
      <c r="F320" s="3">
        <v>11</v>
      </c>
      <c r="G320" s="3">
        <v>10</v>
      </c>
      <c r="H320" s="3">
        <v>54.121000000000002</v>
      </c>
      <c r="I320" s="3"/>
      <c r="J320" s="3">
        <v>5.2105370889391658</v>
      </c>
      <c r="K320" s="3" t="s">
        <v>102</v>
      </c>
      <c r="L320" s="3" t="s">
        <v>21</v>
      </c>
    </row>
    <row r="321" spans="1:12" x14ac:dyDescent="0.25">
      <c r="A321" s="3">
        <v>2006</v>
      </c>
      <c r="B321" s="3" t="s">
        <v>101</v>
      </c>
      <c r="C321" s="3" t="s">
        <v>13</v>
      </c>
      <c r="D321" s="3"/>
      <c r="E321" s="3" t="s">
        <v>49</v>
      </c>
      <c r="F321" s="3">
        <v>11</v>
      </c>
      <c r="G321" s="3">
        <v>10</v>
      </c>
      <c r="H321" s="3">
        <v>61.106999999999999</v>
      </c>
      <c r="I321" s="3"/>
      <c r="J321" s="3">
        <v>5.1162248523218308</v>
      </c>
      <c r="K321" s="3" t="s">
        <v>102</v>
      </c>
      <c r="L321" s="3" t="s">
        <v>21</v>
      </c>
    </row>
    <row r="322" spans="1:12" x14ac:dyDescent="0.25">
      <c r="A322" s="3">
        <v>2006</v>
      </c>
      <c r="B322" s="3" t="s">
        <v>101</v>
      </c>
      <c r="C322" s="3" t="s">
        <v>13</v>
      </c>
      <c r="D322" s="3"/>
      <c r="E322" s="3" t="s">
        <v>49</v>
      </c>
      <c r="F322" s="3">
        <v>11</v>
      </c>
      <c r="G322" s="3">
        <v>10</v>
      </c>
      <c r="H322" s="3">
        <v>60.122999999999998</v>
      </c>
      <c r="I322" s="3"/>
      <c r="J322" s="3">
        <v>5.1877825271364539</v>
      </c>
      <c r="K322" s="3" t="s">
        <v>102</v>
      </c>
      <c r="L322" s="3" t="s">
        <v>21</v>
      </c>
    </row>
    <row r="323" spans="1:12" x14ac:dyDescent="0.25">
      <c r="A323" s="3">
        <v>2006</v>
      </c>
      <c r="B323" s="3" t="s">
        <v>101</v>
      </c>
      <c r="C323" s="3" t="s">
        <v>13</v>
      </c>
      <c r="D323" s="3"/>
      <c r="E323" s="3" t="s">
        <v>49</v>
      </c>
      <c r="F323" s="3">
        <v>11</v>
      </c>
      <c r="G323" s="3">
        <v>10</v>
      </c>
      <c r="H323" s="3">
        <v>60.220999999999997</v>
      </c>
      <c r="I323" s="3"/>
      <c r="J323" s="3">
        <v>5.4032224441096766</v>
      </c>
      <c r="K323" s="3" t="s">
        <v>102</v>
      </c>
      <c r="L323" s="3" t="s">
        <v>21</v>
      </c>
    </row>
    <row r="324" spans="1:12" x14ac:dyDescent="0.25">
      <c r="A324" s="3">
        <v>2006</v>
      </c>
      <c r="B324" s="3" t="s">
        <v>101</v>
      </c>
      <c r="C324" s="3" t="s">
        <v>13</v>
      </c>
      <c r="D324" s="3"/>
      <c r="E324" s="3" t="s">
        <v>49</v>
      </c>
      <c r="F324" s="3">
        <v>11</v>
      </c>
      <c r="G324" s="3">
        <v>10</v>
      </c>
      <c r="H324" s="3">
        <v>65.141000000000005</v>
      </c>
      <c r="I324" s="3"/>
      <c r="J324" s="3">
        <v>5.3371716125604376</v>
      </c>
      <c r="K324" s="3" t="s">
        <v>102</v>
      </c>
      <c r="L324" s="3" t="s">
        <v>21</v>
      </c>
    </row>
    <row r="325" spans="1:12" x14ac:dyDescent="0.25">
      <c r="A325" s="3">
        <v>2006</v>
      </c>
      <c r="B325" s="3" t="s">
        <v>101</v>
      </c>
      <c r="C325" s="3" t="s">
        <v>13</v>
      </c>
      <c r="D325" s="3"/>
      <c r="E325" s="3" t="s">
        <v>49</v>
      </c>
      <c r="F325" s="3">
        <v>11</v>
      </c>
      <c r="G325" s="3">
        <v>10</v>
      </c>
      <c r="H325" s="3">
        <v>65.337999999999994</v>
      </c>
      <c r="I325" s="3"/>
      <c r="J325" s="3">
        <v>5.5069324391685335</v>
      </c>
      <c r="K325" s="3" t="s">
        <v>102</v>
      </c>
      <c r="L325" s="3" t="s">
        <v>21</v>
      </c>
    </row>
    <row r="326" spans="1:12" x14ac:dyDescent="0.25">
      <c r="A326" s="3">
        <v>2006</v>
      </c>
      <c r="B326" s="3" t="s">
        <v>101</v>
      </c>
      <c r="C326" s="3" t="s">
        <v>13</v>
      </c>
      <c r="D326" s="3"/>
      <c r="E326" s="3" t="s">
        <v>49</v>
      </c>
      <c r="F326" s="3">
        <v>11</v>
      </c>
      <c r="G326" s="3">
        <v>10</v>
      </c>
      <c r="H326" s="3">
        <v>66.125</v>
      </c>
      <c r="I326" s="3"/>
      <c r="J326" s="3">
        <v>5.3760539291118921</v>
      </c>
      <c r="K326" s="3" t="s">
        <v>102</v>
      </c>
      <c r="L326" s="3" t="s">
        <v>21</v>
      </c>
    </row>
    <row r="327" spans="1:12" x14ac:dyDescent="0.25">
      <c r="A327" s="3">
        <v>2006</v>
      </c>
      <c r="B327" s="3" t="s">
        <v>101</v>
      </c>
      <c r="C327" s="3" t="s">
        <v>13</v>
      </c>
      <c r="D327" s="3"/>
      <c r="E327" s="3" t="s">
        <v>49</v>
      </c>
      <c r="F327" s="3">
        <v>11</v>
      </c>
      <c r="G327" s="3">
        <v>10</v>
      </c>
      <c r="H327" s="3">
        <v>70.257999999999996</v>
      </c>
      <c r="I327" s="3"/>
      <c r="J327" s="3">
        <v>5.47865423515068</v>
      </c>
      <c r="K327" s="3" t="s">
        <v>102</v>
      </c>
      <c r="L327" s="3" t="s">
        <v>21</v>
      </c>
    </row>
    <row r="328" spans="1:12" x14ac:dyDescent="0.25">
      <c r="A328" s="3">
        <v>2006</v>
      </c>
      <c r="B328" s="3" t="s">
        <v>101</v>
      </c>
      <c r="C328" s="3" t="s">
        <v>13</v>
      </c>
      <c r="D328" s="3"/>
      <c r="E328" s="3" t="s">
        <v>49</v>
      </c>
      <c r="F328" s="3">
        <v>11</v>
      </c>
      <c r="G328" s="3">
        <v>10</v>
      </c>
      <c r="H328" s="3">
        <v>74.096000000000004</v>
      </c>
      <c r="I328" s="3"/>
      <c r="J328" s="3">
        <v>5.5032097939460023</v>
      </c>
      <c r="K328" s="3" t="s">
        <v>102</v>
      </c>
      <c r="L328" s="3" t="s">
        <v>21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29"/>
  <sheetViews>
    <sheetView topLeftCell="A16" workbookViewId="0">
      <selection activeCell="J23" sqref="J23:K28"/>
    </sheetView>
  </sheetViews>
  <sheetFormatPr defaultColWidth="8.85546875" defaultRowHeight="15" x14ac:dyDescent="0.25"/>
  <cols>
    <col min="1" max="13" width="8.85546875" style="1"/>
    <col min="14" max="39" width="8.85546875" style="12"/>
    <col min="40" max="16384" width="8.85546875" style="1"/>
  </cols>
  <sheetData>
    <row r="1" spans="1:13" ht="30" x14ac:dyDescent="0.25">
      <c r="A1" s="63" t="s">
        <v>0</v>
      </c>
      <c r="B1" s="63" t="s">
        <v>1</v>
      </c>
      <c r="C1" s="63" t="s">
        <v>3</v>
      </c>
      <c r="D1" s="63" t="s">
        <v>4</v>
      </c>
      <c r="E1" s="63" t="s">
        <v>5</v>
      </c>
      <c r="F1" s="63" t="s">
        <v>6</v>
      </c>
      <c r="G1" s="63" t="s">
        <v>7</v>
      </c>
      <c r="H1" s="63" t="s">
        <v>33</v>
      </c>
      <c r="I1" s="11" t="s">
        <v>30</v>
      </c>
      <c r="J1" s="11"/>
      <c r="K1" s="63" t="s">
        <v>31</v>
      </c>
      <c r="L1" s="63" t="s">
        <v>32</v>
      </c>
      <c r="M1" s="3" t="s">
        <v>8</v>
      </c>
    </row>
    <row r="2" spans="1:13" x14ac:dyDescent="0.25">
      <c r="A2" s="13">
        <v>1998</v>
      </c>
      <c r="B2" s="13" t="s">
        <v>44</v>
      </c>
      <c r="C2" s="13" t="s">
        <v>13</v>
      </c>
      <c r="D2" s="13" t="s">
        <v>42</v>
      </c>
      <c r="E2" s="13" t="s">
        <v>19</v>
      </c>
      <c r="F2" s="13" t="s">
        <v>12</v>
      </c>
      <c r="G2" s="13">
        <v>186</v>
      </c>
      <c r="H2" s="13" t="s">
        <v>34</v>
      </c>
      <c r="I2" s="13" t="s">
        <v>35</v>
      </c>
      <c r="J2" s="13"/>
      <c r="K2" s="13">
        <v>0.4</v>
      </c>
      <c r="L2" s="13" t="s">
        <v>39</v>
      </c>
      <c r="M2" s="13" t="s">
        <v>41</v>
      </c>
    </row>
    <row r="3" spans="1:13" x14ac:dyDescent="0.25">
      <c r="A3" s="13">
        <v>1998</v>
      </c>
      <c r="B3" s="13" t="s">
        <v>44</v>
      </c>
      <c r="C3" s="13" t="s">
        <v>13</v>
      </c>
      <c r="D3" s="13" t="s">
        <v>43</v>
      </c>
      <c r="E3" s="13" t="s">
        <v>19</v>
      </c>
      <c r="F3" s="13" t="s">
        <v>12</v>
      </c>
      <c r="G3" s="13">
        <v>218</v>
      </c>
      <c r="H3" s="13" t="s">
        <v>34</v>
      </c>
      <c r="I3" s="13" t="s">
        <v>35</v>
      </c>
      <c r="J3" s="13"/>
      <c r="K3" s="13">
        <v>0.7</v>
      </c>
      <c r="L3" s="13" t="s">
        <v>39</v>
      </c>
      <c r="M3" s="13" t="s">
        <v>41</v>
      </c>
    </row>
    <row r="4" spans="1:13" x14ac:dyDescent="0.25">
      <c r="A4" s="13">
        <v>1998</v>
      </c>
      <c r="B4" s="13" t="s">
        <v>44</v>
      </c>
      <c r="C4" s="13" t="s">
        <v>13</v>
      </c>
      <c r="D4" s="13" t="s">
        <v>42</v>
      </c>
      <c r="E4" s="13" t="s">
        <v>19</v>
      </c>
      <c r="F4" s="13" t="s">
        <v>12</v>
      </c>
      <c r="G4" s="13">
        <v>186</v>
      </c>
      <c r="H4" s="13" t="s">
        <v>34</v>
      </c>
      <c r="I4" s="13" t="s">
        <v>36</v>
      </c>
      <c r="J4" s="13"/>
      <c r="K4" s="13">
        <v>0.1</v>
      </c>
      <c r="L4" s="13" t="s">
        <v>39</v>
      </c>
      <c r="M4" s="13" t="s">
        <v>41</v>
      </c>
    </row>
    <row r="5" spans="1:13" x14ac:dyDescent="0.25">
      <c r="A5" s="13">
        <v>1998</v>
      </c>
      <c r="B5" s="13" t="s">
        <v>44</v>
      </c>
      <c r="C5" s="13" t="s">
        <v>13</v>
      </c>
      <c r="D5" s="13" t="s">
        <v>43</v>
      </c>
      <c r="E5" s="13" t="s">
        <v>19</v>
      </c>
      <c r="F5" s="13" t="s">
        <v>12</v>
      </c>
      <c r="G5" s="13">
        <v>218</v>
      </c>
      <c r="H5" s="13" t="s">
        <v>34</v>
      </c>
      <c r="I5" s="13" t="s">
        <v>36</v>
      </c>
      <c r="J5" s="13"/>
      <c r="K5" s="13">
        <v>0.2</v>
      </c>
      <c r="L5" s="13" t="s">
        <v>39</v>
      </c>
      <c r="M5" s="13" t="s">
        <v>41</v>
      </c>
    </row>
    <row r="6" spans="1:13" x14ac:dyDescent="0.25">
      <c r="A6" s="13">
        <v>1998</v>
      </c>
      <c r="B6" s="13" t="s">
        <v>44</v>
      </c>
      <c r="C6" s="13" t="s">
        <v>13</v>
      </c>
      <c r="D6" s="13" t="s">
        <v>42</v>
      </c>
      <c r="E6" s="13" t="s">
        <v>19</v>
      </c>
      <c r="F6" s="13" t="s">
        <v>12</v>
      </c>
      <c r="G6" s="13">
        <v>186</v>
      </c>
      <c r="H6" s="13" t="s">
        <v>34</v>
      </c>
      <c r="I6" s="13" t="s">
        <v>37</v>
      </c>
      <c r="J6" s="13"/>
      <c r="K6" s="13">
        <v>0.7</v>
      </c>
      <c r="L6" s="13" t="s">
        <v>39</v>
      </c>
      <c r="M6" s="13" t="s">
        <v>41</v>
      </c>
    </row>
    <row r="7" spans="1:13" x14ac:dyDescent="0.25">
      <c r="A7" s="13">
        <v>1998</v>
      </c>
      <c r="B7" s="13" t="s">
        <v>44</v>
      </c>
      <c r="C7" s="13" t="s">
        <v>13</v>
      </c>
      <c r="D7" s="13" t="s">
        <v>43</v>
      </c>
      <c r="E7" s="13" t="s">
        <v>19</v>
      </c>
      <c r="F7" s="13" t="s">
        <v>12</v>
      </c>
      <c r="G7" s="13">
        <v>218</v>
      </c>
      <c r="H7" s="13" t="s">
        <v>34</v>
      </c>
      <c r="I7" s="13" t="s">
        <v>37</v>
      </c>
      <c r="J7" s="13"/>
      <c r="K7" s="13">
        <v>1.8</v>
      </c>
      <c r="L7" s="13" t="s">
        <v>39</v>
      </c>
      <c r="M7" s="13" t="s">
        <v>41</v>
      </c>
    </row>
    <row r="8" spans="1:13" x14ac:dyDescent="0.25">
      <c r="A8" s="13">
        <v>1998</v>
      </c>
      <c r="B8" s="13" t="s">
        <v>44</v>
      </c>
      <c r="C8" s="13" t="s">
        <v>13</v>
      </c>
      <c r="D8" s="13" t="s">
        <v>42</v>
      </c>
      <c r="E8" s="13" t="s">
        <v>19</v>
      </c>
      <c r="F8" s="13" t="s">
        <v>12</v>
      </c>
      <c r="G8" s="13">
        <v>186</v>
      </c>
      <c r="H8" s="13" t="s">
        <v>34</v>
      </c>
      <c r="I8" s="13" t="s">
        <v>9</v>
      </c>
      <c r="J8" s="13"/>
      <c r="K8" s="13">
        <v>0.1</v>
      </c>
      <c r="L8" s="13" t="s">
        <v>39</v>
      </c>
      <c r="M8" s="13" t="s">
        <v>41</v>
      </c>
    </row>
    <row r="9" spans="1:13" x14ac:dyDescent="0.25">
      <c r="A9" s="13">
        <v>1998</v>
      </c>
      <c r="B9" s="13" t="s">
        <v>44</v>
      </c>
      <c r="C9" s="13" t="s">
        <v>13</v>
      </c>
      <c r="D9" s="13" t="s">
        <v>43</v>
      </c>
      <c r="E9" s="13" t="s">
        <v>19</v>
      </c>
      <c r="F9" s="13" t="s">
        <v>12</v>
      </c>
      <c r="G9" s="13">
        <v>218</v>
      </c>
      <c r="H9" s="13" t="s">
        <v>34</v>
      </c>
      <c r="I9" s="13" t="s">
        <v>9</v>
      </c>
      <c r="J9" s="13"/>
      <c r="K9" s="13">
        <v>0.3</v>
      </c>
      <c r="L9" s="13" t="s">
        <v>39</v>
      </c>
      <c r="M9" s="13" t="s">
        <v>41</v>
      </c>
    </row>
    <row r="10" spans="1:13" x14ac:dyDescent="0.25">
      <c r="A10" s="13">
        <v>1998</v>
      </c>
      <c r="B10" s="13" t="s">
        <v>44</v>
      </c>
      <c r="C10" s="13" t="s">
        <v>13</v>
      </c>
      <c r="D10" s="13" t="s">
        <v>42</v>
      </c>
      <c r="E10" s="13" t="s">
        <v>19</v>
      </c>
      <c r="F10" s="13" t="s">
        <v>12</v>
      </c>
      <c r="G10" s="13">
        <v>186</v>
      </c>
      <c r="H10" s="13" t="s">
        <v>38</v>
      </c>
      <c r="I10" s="13" t="s">
        <v>35</v>
      </c>
      <c r="J10" s="13"/>
      <c r="K10" s="13">
        <v>0.6</v>
      </c>
      <c r="L10" s="13" t="s">
        <v>40</v>
      </c>
      <c r="M10" s="13" t="s">
        <v>41</v>
      </c>
    </row>
    <row r="11" spans="1:13" x14ac:dyDescent="0.25">
      <c r="A11" s="13">
        <v>1998</v>
      </c>
      <c r="B11" s="13" t="s">
        <v>44</v>
      </c>
      <c r="C11" s="13" t="s">
        <v>13</v>
      </c>
      <c r="D11" s="13" t="s">
        <v>43</v>
      </c>
      <c r="E11" s="13" t="s">
        <v>19</v>
      </c>
      <c r="F11" s="13" t="s">
        <v>12</v>
      </c>
      <c r="G11" s="13">
        <v>218</v>
      </c>
      <c r="H11" s="13" t="s">
        <v>38</v>
      </c>
      <c r="I11" s="13" t="s">
        <v>35</v>
      </c>
      <c r="J11" s="13"/>
      <c r="K11" s="13">
        <v>0.7</v>
      </c>
      <c r="L11" s="13" t="s">
        <v>40</v>
      </c>
      <c r="M11" s="13" t="s">
        <v>41</v>
      </c>
    </row>
    <row r="12" spans="1:13" x14ac:dyDescent="0.25">
      <c r="A12" s="13">
        <v>1998</v>
      </c>
      <c r="B12" s="13" t="s">
        <v>44</v>
      </c>
      <c r="C12" s="13" t="s">
        <v>13</v>
      </c>
      <c r="D12" s="13" t="s">
        <v>42</v>
      </c>
      <c r="E12" s="13" t="s">
        <v>19</v>
      </c>
      <c r="F12" s="13" t="s">
        <v>12</v>
      </c>
      <c r="G12" s="13">
        <v>186</v>
      </c>
      <c r="H12" s="13" t="s">
        <v>38</v>
      </c>
      <c r="I12" s="13" t="s">
        <v>36</v>
      </c>
      <c r="J12" s="13"/>
      <c r="K12" s="13">
        <v>0.14000000000000001</v>
      </c>
      <c r="L12" s="13" t="s">
        <v>40</v>
      </c>
      <c r="M12" s="13" t="s">
        <v>41</v>
      </c>
    </row>
    <row r="13" spans="1:13" x14ac:dyDescent="0.25">
      <c r="A13" s="13">
        <v>1998</v>
      </c>
      <c r="B13" s="13" t="s">
        <v>44</v>
      </c>
      <c r="C13" s="13" t="s">
        <v>13</v>
      </c>
      <c r="D13" s="13" t="s">
        <v>43</v>
      </c>
      <c r="E13" s="13" t="s">
        <v>19</v>
      </c>
      <c r="F13" s="13" t="s">
        <v>12</v>
      </c>
      <c r="G13" s="13">
        <v>218</v>
      </c>
      <c r="H13" s="13" t="s">
        <v>38</v>
      </c>
      <c r="I13" s="13" t="s">
        <v>36</v>
      </c>
      <c r="J13" s="13"/>
      <c r="K13" s="13">
        <v>0.2</v>
      </c>
      <c r="L13" s="13" t="s">
        <v>40</v>
      </c>
      <c r="M13" s="13" t="s">
        <v>41</v>
      </c>
    </row>
    <row r="14" spans="1:13" x14ac:dyDescent="0.25">
      <c r="A14" s="13">
        <v>1998</v>
      </c>
      <c r="B14" s="13" t="s">
        <v>44</v>
      </c>
      <c r="C14" s="13" t="s">
        <v>13</v>
      </c>
      <c r="D14" s="13" t="s">
        <v>42</v>
      </c>
      <c r="E14" s="13" t="s">
        <v>19</v>
      </c>
      <c r="F14" s="13" t="s">
        <v>12</v>
      </c>
      <c r="G14" s="13">
        <v>186</v>
      </c>
      <c r="H14" s="13" t="s">
        <v>38</v>
      </c>
      <c r="I14" s="13" t="s">
        <v>37</v>
      </c>
      <c r="J14" s="13"/>
      <c r="K14" s="13">
        <v>1.26</v>
      </c>
      <c r="L14" s="13" t="s">
        <v>40</v>
      </c>
      <c r="M14" s="13" t="s">
        <v>41</v>
      </c>
    </row>
    <row r="15" spans="1:13" x14ac:dyDescent="0.25">
      <c r="A15" s="13">
        <v>1998</v>
      </c>
      <c r="B15" s="13" t="s">
        <v>44</v>
      </c>
      <c r="C15" s="13" t="s">
        <v>13</v>
      </c>
      <c r="D15" s="13" t="s">
        <v>43</v>
      </c>
      <c r="E15" s="13" t="s">
        <v>19</v>
      </c>
      <c r="F15" s="13" t="s">
        <v>12</v>
      </c>
      <c r="G15" s="13">
        <v>218</v>
      </c>
      <c r="H15" s="13" t="s">
        <v>38</v>
      </c>
      <c r="I15" s="13" t="s">
        <v>37</v>
      </c>
      <c r="J15" s="13"/>
      <c r="K15" s="13">
        <v>1.25</v>
      </c>
      <c r="L15" s="13" t="s">
        <v>40</v>
      </c>
      <c r="M15" s="13" t="s">
        <v>41</v>
      </c>
    </row>
    <row r="16" spans="1:13" x14ac:dyDescent="0.25">
      <c r="A16" s="13">
        <v>1998</v>
      </c>
      <c r="B16" s="13" t="s">
        <v>44</v>
      </c>
      <c r="C16" s="13" t="s">
        <v>13</v>
      </c>
      <c r="D16" s="13" t="s">
        <v>42</v>
      </c>
      <c r="E16" s="13" t="s">
        <v>19</v>
      </c>
      <c r="F16" s="13" t="s">
        <v>12</v>
      </c>
      <c r="G16" s="13">
        <v>186</v>
      </c>
      <c r="H16" s="13" t="s">
        <v>38</v>
      </c>
      <c r="I16" s="13" t="s">
        <v>9</v>
      </c>
      <c r="J16" s="13"/>
      <c r="K16" s="13">
        <v>0.14000000000000001</v>
      </c>
      <c r="L16" s="13" t="s">
        <v>40</v>
      </c>
      <c r="M16" s="13" t="s">
        <v>41</v>
      </c>
    </row>
    <row r="17" spans="1:13" x14ac:dyDescent="0.25">
      <c r="A17" s="13">
        <v>1998</v>
      </c>
      <c r="B17" s="13" t="s">
        <v>44</v>
      </c>
      <c r="C17" s="13" t="s">
        <v>13</v>
      </c>
      <c r="D17" s="13" t="s">
        <v>43</v>
      </c>
      <c r="E17" s="13" t="s">
        <v>19</v>
      </c>
      <c r="F17" s="13" t="s">
        <v>12</v>
      </c>
      <c r="G17" s="13">
        <v>218</v>
      </c>
      <c r="H17" s="13" t="s">
        <v>38</v>
      </c>
      <c r="I17" s="13" t="s">
        <v>9</v>
      </c>
      <c r="J17" s="13"/>
      <c r="K17" s="13">
        <v>0.15</v>
      </c>
      <c r="L17" s="13" t="s">
        <v>40</v>
      </c>
      <c r="M17" s="13" t="s">
        <v>41</v>
      </c>
    </row>
    <row r="18" spans="1:13" x14ac:dyDescent="0.25">
      <c r="A18" s="3">
        <v>2007</v>
      </c>
      <c r="B18" s="3" t="s">
        <v>57</v>
      </c>
      <c r="C18" s="3" t="s">
        <v>13</v>
      </c>
      <c r="D18" s="3" t="s">
        <v>59</v>
      </c>
      <c r="E18" s="3" t="s">
        <v>58</v>
      </c>
      <c r="F18" s="3" t="s">
        <v>12</v>
      </c>
      <c r="G18" s="3">
        <v>211</v>
      </c>
      <c r="H18" s="3" t="s">
        <v>34</v>
      </c>
      <c r="I18" s="3" t="s">
        <v>55</v>
      </c>
      <c r="J18" s="3">
        <v>0</v>
      </c>
      <c r="K18" s="3">
        <v>0.22738080000000002</v>
      </c>
      <c r="L18" s="3" t="s">
        <v>39</v>
      </c>
      <c r="M18" s="3" t="s">
        <v>56</v>
      </c>
    </row>
    <row r="19" spans="1:13" x14ac:dyDescent="0.25">
      <c r="A19" s="3">
        <v>2007</v>
      </c>
      <c r="B19" s="3" t="s">
        <v>57</v>
      </c>
      <c r="C19" s="3" t="s">
        <v>13</v>
      </c>
      <c r="D19" s="3" t="s">
        <v>59</v>
      </c>
      <c r="E19" s="3" t="s">
        <v>58</v>
      </c>
      <c r="F19" s="3" t="s">
        <v>12</v>
      </c>
      <c r="G19" s="3">
        <v>211</v>
      </c>
      <c r="H19" s="3" t="s">
        <v>34</v>
      </c>
      <c r="I19" s="3" t="s">
        <v>55</v>
      </c>
      <c r="J19" s="3">
        <v>0.36299999999999999</v>
      </c>
      <c r="K19" s="3">
        <v>0.63063120000000006</v>
      </c>
      <c r="L19" s="3" t="s">
        <v>39</v>
      </c>
      <c r="M19" s="3" t="s">
        <v>56</v>
      </c>
    </row>
    <row r="20" spans="1:13" x14ac:dyDescent="0.25">
      <c r="A20" s="3">
        <v>2007</v>
      </c>
      <c r="B20" s="3" t="s">
        <v>57</v>
      </c>
      <c r="C20" s="3" t="s">
        <v>13</v>
      </c>
      <c r="D20" s="3" t="s">
        <v>59</v>
      </c>
      <c r="E20" s="3" t="s">
        <v>58</v>
      </c>
      <c r="F20" s="3" t="s">
        <v>12</v>
      </c>
      <c r="G20" s="3">
        <v>211</v>
      </c>
      <c r="H20" s="3" t="s">
        <v>34</v>
      </c>
      <c r="I20" s="3" t="s">
        <v>55</v>
      </c>
      <c r="J20" s="3">
        <v>0.311</v>
      </c>
      <c r="K20" s="3">
        <v>0.99700080000000002</v>
      </c>
      <c r="L20" s="3" t="s">
        <v>39</v>
      </c>
      <c r="M20" s="3" t="s">
        <v>56</v>
      </c>
    </row>
    <row r="21" spans="1:13" x14ac:dyDescent="0.25">
      <c r="A21" s="3">
        <v>2007</v>
      </c>
      <c r="B21" s="3" t="s">
        <v>57</v>
      </c>
      <c r="C21" s="3" t="s">
        <v>13</v>
      </c>
      <c r="D21" s="3" t="s">
        <v>59</v>
      </c>
      <c r="E21" s="3" t="s">
        <v>58</v>
      </c>
      <c r="F21" s="3" t="s">
        <v>12</v>
      </c>
      <c r="G21" s="3">
        <v>211</v>
      </c>
      <c r="H21" s="3" t="s">
        <v>34</v>
      </c>
      <c r="I21" s="3" t="s">
        <v>55</v>
      </c>
      <c r="J21" s="3">
        <v>1</v>
      </c>
      <c r="K21" s="3">
        <v>1.8696432000000003</v>
      </c>
      <c r="L21" s="3" t="s">
        <v>39</v>
      </c>
      <c r="M21" s="3" t="s">
        <v>56</v>
      </c>
    </row>
    <row r="22" spans="1:13" x14ac:dyDescent="0.25">
      <c r="A22" s="3">
        <v>2007</v>
      </c>
      <c r="B22" s="3" t="s">
        <v>57</v>
      </c>
      <c r="C22" s="3" t="s">
        <v>13</v>
      </c>
      <c r="D22" s="3" t="s">
        <v>59</v>
      </c>
      <c r="E22" s="3" t="s">
        <v>58</v>
      </c>
      <c r="F22" s="3" t="s">
        <v>12</v>
      </c>
      <c r="G22" s="3">
        <v>211</v>
      </c>
      <c r="H22" s="3" t="s">
        <v>34</v>
      </c>
      <c r="I22" s="3" t="s">
        <v>55</v>
      </c>
      <c r="J22" s="3">
        <v>0</v>
      </c>
      <c r="K22" s="3">
        <v>2.1774912</v>
      </c>
      <c r="L22" s="3" t="s">
        <v>39</v>
      </c>
      <c r="M22" s="3" t="s">
        <v>56</v>
      </c>
    </row>
    <row r="23" spans="1:13" x14ac:dyDescent="0.25">
      <c r="A23" s="3">
        <v>2007</v>
      </c>
      <c r="B23" s="3" t="s">
        <v>57</v>
      </c>
      <c r="C23" s="3" t="s">
        <v>13</v>
      </c>
      <c r="D23" s="3" t="s">
        <v>59</v>
      </c>
      <c r="E23" s="3" t="s">
        <v>58</v>
      </c>
      <c r="F23" s="3" t="s">
        <v>12</v>
      </c>
      <c r="G23" s="3">
        <v>186</v>
      </c>
      <c r="H23" s="3" t="s">
        <v>38</v>
      </c>
      <c r="I23" s="3" t="s">
        <v>55</v>
      </c>
      <c r="J23" s="3">
        <v>0</v>
      </c>
      <c r="K23" s="3">
        <v>0.21396960000000001</v>
      </c>
      <c r="L23" s="3" t="s">
        <v>40</v>
      </c>
      <c r="M23" s="3" t="s">
        <v>56</v>
      </c>
    </row>
    <row r="24" spans="1:13" x14ac:dyDescent="0.25">
      <c r="A24" s="3">
        <v>2007</v>
      </c>
      <c r="B24" s="3" t="s">
        <v>57</v>
      </c>
      <c r="C24" s="3" t="s">
        <v>13</v>
      </c>
      <c r="D24" s="3" t="s">
        <v>59</v>
      </c>
      <c r="E24" s="3" t="s">
        <v>58</v>
      </c>
      <c r="F24" s="3" t="s">
        <v>12</v>
      </c>
      <c r="G24" s="3">
        <v>186</v>
      </c>
      <c r="H24" s="3" t="s">
        <v>38</v>
      </c>
      <c r="I24" s="3" t="s">
        <v>55</v>
      </c>
      <c r="J24" s="3">
        <v>0.55600000000000005</v>
      </c>
      <c r="K24" s="3">
        <v>0.5614416000000001</v>
      </c>
      <c r="L24" s="3" t="s">
        <v>40</v>
      </c>
      <c r="M24" s="3" t="s">
        <v>56</v>
      </c>
    </row>
    <row r="25" spans="1:13" x14ac:dyDescent="0.25">
      <c r="A25" s="3">
        <v>2007</v>
      </c>
      <c r="B25" s="3" t="s">
        <v>57</v>
      </c>
      <c r="C25" s="3" t="s">
        <v>13</v>
      </c>
      <c r="D25" s="3" t="s">
        <v>59</v>
      </c>
      <c r="E25" s="3" t="s">
        <v>58</v>
      </c>
      <c r="F25" s="3" t="s">
        <v>12</v>
      </c>
      <c r="G25" s="3">
        <v>186</v>
      </c>
      <c r="H25" s="3" t="s">
        <v>38</v>
      </c>
      <c r="I25" s="3" t="s">
        <v>55</v>
      </c>
      <c r="J25" s="3">
        <v>1</v>
      </c>
      <c r="K25" s="3">
        <v>0.91988639999999999</v>
      </c>
      <c r="L25" s="3" t="s">
        <v>40</v>
      </c>
      <c r="M25" s="3" t="s">
        <v>56</v>
      </c>
    </row>
    <row r="26" spans="1:13" x14ac:dyDescent="0.25">
      <c r="A26" s="3">
        <v>2007</v>
      </c>
      <c r="B26" s="3" t="s">
        <v>57</v>
      </c>
      <c r="C26" s="3" t="s">
        <v>13</v>
      </c>
      <c r="D26" s="3" t="s">
        <v>59</v>
      </c>
      <c r="E26" s="3" t="s">
        <v>58</v>
      </c>
      <c r="F26" s="3" t="s">
        <v>12</v>
      </c>
      <c r="G26" s="3">
        <v>186</v>
      </c>
      <c r="H26" s="3" t="s">
        <v>38</v>
      </c>
      <c r="I26" s="3" t="s">
        <v>55</v>
      </c>
      <c r="J26" s="3">
        <v>0.73299999999999998</v>
      </c>
      <c r="K26" s="3">
        <v>1.1951208</v>
      </c>
      <c r="L26" s="3" t="s">
        <v>40</v>
      </c>
      <c r="M26" s="3" t="s">
        <v>56</v>
      </c>
    </row>
    <row r="27" spans="1:13" x14ac:dyDescent="0.25">
      <c r="A27" s="3">
        <v>2007</v>
      </c>
      <c r="B27" s="3" t="s">
        <v>57</v>
      </c>
      <c r="C27" s="3" t="s">
        <v>13</v>
      </c>
      <c r="D27" s="3" t="s">
        <v>59</v>
      </c>
      <c r="E27" s="3" t="s">
        <v>58</v>
      </c>
      <c r="F27" s="3" t="s">
        <v>12</v>
      </c>
      <c r="G27" s="3">
        <v>186</v>
      </c>
      <c r="H27" s="3" t="s">
        <v>38</v>
      </c>
      <c r="I27" s="3" t="s">
        <v>55</v>
      </c>
      <c r="J27" s="3">
        <v>0.44400000000000001</v>
      </c>
      <c r="K27" s="3">
        <v>1.339596</v>
      </c>
      <c r="L27" s="3" t="s">
        <v>40</v>
      </c>
      <c r="M27" s="3" t="s">
        <v>56</v>
      </c>
    </row>
    <row r="28" spans="1:13" x14ac:dyDescent="0.25">
      <c r="A28" s="3">
        <v>2007</v>
      </c>
      <c r="B28" s="3" t="s">
        <v>57</v>
      </c>
      <c r="C28" s="3" t="s">
        <v>13</v>
      </c>
      <c r="D28" s="3" t="s">
        <v>59</v>
      </c>
      <c r="E28" s="3" t="s">
        <v>58</v>
      </c>
      <c r="F28" s="3" t="s">
        <v>12</v>
      </c>
      <c r="G28" s="3">
        <v>186</v>
      </c>
      <c r="H28" s="3" t="s">
        <v>38</v>
      </c>
      <c r="I28" s="3" t="s">
        <v>55</v>
      </c>
      <c r="J28" s="3">
        <v>0</v>
      </c>
      <c r="K28" s="3">
        <v>1.3530072000000002</v>
      </c>
      <c r="L28" s="3" t="s">
        <v>40</v>
      </c>
      <c r="M28" s="3" t="s">
        <v>56</v>
      </c>
    </row>
    <row r="29" spans="1:13" x14ac:dyDescent="0.25">
      <c r="A29" s="13">
        <v>1982</v>
      </c>
      <c r="B29" s="13" t="s">
        <v>85</v>
      </c>
      <c r="C29" s="13" t="s">
        <v>13</v>
      </c>
      <c r="D29" s="13" t="s">
        <v>86</v>
      </c>
      <c r="E29" s="13" t="s">
        <v>19</v>
      </c>
      <c r="F29" s="13" t="s">
        <v>12</v>
      </c>
      <c r="G29" s="13"/>
      <c r="H29" s="13" t="s">
        <v>87</v>
      </c>
      <c r="I29" s="13"/>
      <c r="J29" s="13" t="s">
        <v>88</v>
      </c>
      <c r="K29" s="13"/>
      <c r="L29" s="13"/>
      <c r="M29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selection activeCell="J31" sqref="J31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9" style="1" bestFit="1" customWidth="1"/>
    <col min="9" max="9" width="12" style="1" bestFit="1" customWidth="1"/>
    <col min="10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305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9.9999999999999603E-2</v>
      </c>
      <c r="I2" s="9">
        <v>0.252226453497915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0.19999999999999901</v>
      </c>
      <c r="I3" s="9">
        <v>0.27394734250352898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0.29999999999999799</v>
      </c>
      <c r="I4" s="9">
        <v>0.297904205377367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0.4</v>
      </c>
      <c r="I5" s="9">
        <v>0.333999212107284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0.4</v>
      </c>
      <c r="I6" s="9">
        <v>0.31483372180821301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0.499999999999999</v>
      </c>
      <c r="I7" s="9">
        <v>0.34294310758018398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0.59999999999999798</v>
      </c>
      <c r="I8" s="9">
        <v>0.36849709464561198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0.7</v>
      </c>
      <c r="I9" s="9">
        <v>0.39437050654935801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0.79999999999999805</v>
      </c>
      <c r="I10" s="9">
        <v>0.41992449361478601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0.9</v>
      </c>
      <c r="I11" s="9">
        <v>0.45697777485965602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1</v>
      </c>
      <c r="I12" s="9">
        <v>0.47390729129050202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1.0999999999999901</v>
      </c>
      <c r="I13" s="9">
        <v>0.50010012803256598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1.19999999999999</v>
      </c>
      <c r="I14" s="9">
        <v>0.534917435409211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1.19999999999999</v>
      </c>
      <c r="I15" s="9">
        <v>0.51415482091855103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1.2999999999999901</v>
      </c>
      <c r="I16" s="9">
        <v>0.55184695184005705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1.3999999999999899</v>
      </c>
      <c r="I17" s="9">
        <v>0.57772036374380298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1.5</v>
      </c>
      <c r="I18" s="9">
        <v>0.60359377564754901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1.6</v>
      </c>
      <c r="I19" s="9">
        <v>0.63042546206624805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1.7</v>
      </c>
      <c r="I20" s="9">
        <v>0.65629887396999398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1.7999999999999901</v>
      </c>
      <c r="I21" s="9">
        <v>0.67865861265224303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1.8999999999999899</v>
      </c>
      <c r="I22" s="9">
        <v>0.70229605068776402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1.99999999999999</v>
      </c>
      <c r="I23" s="9">
        <v>0.725933488723285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2.1</v>
      </c>
      <c r="I24" s="9">
        <v>0.74957092675880599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2.2000000000000002</v>
      </c>
      <c r="I25" s="9">
        <v>0.76809756738124102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2.2000000000000002</v>
      </c>
      <c r="I26" s="9">
        <v>0.75595942352516299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2.2999999999999998</v>
      </c>
      <c r="I27" s="9">
        <v>0.790776730901808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2.3999999999999901</v>
      </c>
      <c r="I28" s="9">
        <v>0.810900495715833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2.5</v>
      </c>
      <c r="I29" s="9">
        <v>0.82719116247004298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2.6</v>
      </c>
      <c r="I30" s="9">
        <v>0.84507895341584305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2.7</v>
      </c>
      <c r="I31" s="9">
        <v>0.86264731952332496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2.8</v>
      </c>
      <c r="I32" s="9">
        <v>0.87797971176258105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2.9</v>
      </c>
      <c r="I33" s="9">
        <v>0.89171497981024905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3</v>
      </c>
      <c r="I34" s="9">
        <v>0.90545024785791595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3.1</v>
      </c>
      <c r="I35" s="9">
        <v>0.92014379042053696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3.2</v>
      </c>
      <c r="I36" s="9">
        <v>0.93100423492334405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3.3</v>
      </c>
      <c r="I37" s="9">
        <v>0.94218410426446897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3.4</v>
      </c>
      <c r="I38" s="9">
        <v>0.95240569909063999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3.5</v>
      </c>
      <c r="I39" s="9">
        <v>0.96166901940185801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3.6</v>
      </c>
      <c r="I40" s="9">
        <v>0.96965464035980398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3.7</v>
      </c>
      <c r="I41" s="9">
        <v>0.97700141164111398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3.8</v>
      </c>
      <c r="I42" s="9">
        <v>0.98275105873083601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3.9</v>
      </c>
      <c r="I43" s="9">
        <v>0.987223006467286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4</v>
      </c>
      <c r="I44" s="9">
        <v>0.99169495420373499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4.0999999999999996</v>
      </c>
      <c r="I45" s="9">
        <v>0.99552805226355001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4.2</v>
      </c>
      <c r="I46" s="9">
        <v>0.99776402613177495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4.3</v>
      </c>
      <c r="I47" s="9">
        <v>0.99840287580841003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4.4000000000000004</v>
      </c>
      <c r="I48" s="9">
        <v>0.99840287580841003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4.5</v>
      </c>
      <c r="I49" s="9">
        <v>0.99808345097009199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4.5999999999999996</v>
      </c>
      <c r="I50" s="9">
        <v>0.99776402613177495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4.6999999999999904</v>
      </c>
      <c r="I51" s="9">
        <v>0.99616690194018498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4.7999999999999901</v>
      </c>
      <c r="I52" s="9">
        <v>0.99297265355700703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4.8999999999999897</v>
      </c>
      <c r="I53" s="9">
        <v>0.98913955549719301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4.9999999999999902</v>
      </c>
      <c r="I54" s="9">
        <v>0.98402875808410695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5.0999999999999899</v>
      </c>
      <c r="I55" s="9">
        <v>0.97764026131774995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5.1999999999999904</v>
      </c>
      <c r="I56" s="9">
        <v>0.97157118938971099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5.2999999999999901</v>
      </c>
      <c r="I57" s="9">
        <v>0.96422441810839998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5.3999999999999897</v>
      </c>
      <c r="I58" s="9">
        <v>0.95559994747381904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5.4999999999999902</v>
      </c>
      <c r="I59" s="9">
        <v>0.94537835264764702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5.5999999999999899</v>
      </c>
      <c r="I60" s="9">
        <v>0.93483733298315796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5.6999999999999904</v>
      </c>
      <c r="I61" s="9">
        <v>0.92333803880371601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5.7999999999999901</v>
      </c>
      <c r="I62" s="9">
        <v>0.91024162043268397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5.8999999999999897</v>
      </c>
      <c r="I63" s="9">
        <v>0.89810347657660605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5.9999999999999902</v>
      </c>
      <c r="I64" s="9">
        <v>0.88372935885230297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6.0999999999999899</v>
      </c>
      <c r="I65" s="9">
        <v>0.86807754177472796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6.1999999999999904</v>
      </c>
      <c r="I66" s="9">
        <v>0.85146745018220005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6.2999999999999901</v>
      </c>
      <c r="I67" s="9">
        <v>0.83453793375135399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6.3999999999999897</v>
      </c>
      <c r="I68" s="9">
        <v>0.81537244345228299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6.4999999999999902</v>
      </c>
      <c r="I69" s="9">
        <v>0.79556810347657603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6.5999999999999899</v>
      </c>
      <c r="I70" s="9">
        <v>0.77768031253077696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6.6999999999999904</v>
      </c>
      <c r="I71" s="9">
        <v>0.75595942352516299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6.7999999999999901</v>
      </c>
      <c r="I72" s="9">
        <v>0.73519680903450302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6.8999999999999897</v>
      </c>
      <c r="I73" s="9">
        <v>0.71379534486720697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6.9999999999999796</v>
      </c>
      <c r="I74" s="9">
        <v>0.68856078264009701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7.0999999999999801</v>
      </c>
      <c r="I75" s="9">
        <v>0.66204852105971501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7.1999999999999797</v>
      </c>
      <c r="I76" s="9">
        <v>0.63649453399428702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7.2999999999999803</v>
      </c>
      <c r="I77" s="9">
        <v>0.613495945635402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7.3999999999999799</v>
      </c>
      <c r="I78" s="9">
        <v>0.587941958569974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7.4999999999999796</v>
      </c>
      <c r="I79" s="9">
        <v>0.57133186697744598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7.5999999999999801</v>
      </c>
      <c r="I80" s="9">
        <v>0.53427858573257603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7.6999999999999797</v>
      </c>
      <c r="I81" s="9">
        <v>0.50776632415219403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7.7999999999999803</v>
      </c>
      <c r="I82" s="9">
        <v>0.49083680772134802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7.8999999999999799</v>
      </c>
      <c r="I83" s="9">
        <v>0.45601950034470301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7.9999999999999796</v>
      </c>
      <c r="I84" s="9">
        <v>0.43014608844095698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8.0999999999999801</v>
      </c>
      <c r="I85" s="9">
        <v>0.40459210137552898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8.1999999999999797</v>
      </c>
      <c r="I86" s="9">
        <v>0.37935753914841902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8.2999999999999794</v>
      </c>
      <c r="I87" s="9">
        <v>0.353164702406355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8.3999999999999808</v>
      </c>
      <c r="I88" s="9">
        <v>0.32856898985588101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8.4999999999999805</v>
      </c>
      <c r="I89" s="9">
        <v>0.30716752568858502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8.5999999999999801</v>
      </c>
      <c r="I90" s="9">
        <v>0.28672433603624298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8.6999999999999797</v>
      </c>
      <c r="I91" s="9">
        <v>0.25989264961754299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8.7999999999999794</v>
      </c>
      <c r="I92" s="9">
        <v>0.23913003512688299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8.8999999999999808</v>
      </c>
      <c r="I93" s="9">
        <v>0.21868684547454101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8.9999999999999805</v>
      </c>
      <c r="I94" s="9">
        <v>0.19888250549883399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9.0999999999999801</v>
      </c>
      <c r="I95" s="9">
        <v>0.18131413939135299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9.1999999999999797</v>
      </c>
      <c r="I96" s="9">
        <v>0.16438462296050599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9.2999999999999794</v>
      </c>
      <c r="I97" s="9">
        <v>0.14969108039788501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9.3999999999999808</v>
      </c>
      <c r="I98" s="9">
        <v>0.13531696267358201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6"/>
  <sheetViews>
    <sheetView topLeftCell="H1" zoomScale="130" zoomScaleNormal="130" workbookViewId="0">
      <selection activeCell="Z5" sqref="Z5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85546875" style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42578125" style="65" customWidth="1"/>
    <col min="14" max="38" width="8.85546875" style="12"/>
    <col min="39" max="16384" width="8.85546875" style="1"/>
  </cols>
  <sheetData>
    <row r="1" spans="1:12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2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</v>
      </c>
      <c r="K2" s="3" t="s">
        <v>39</v>
      </c>
      <c r="L2" s="3" t="s">
        <v>56</v>
      </c>
    </row>
    <row r="3" spans="1:12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2.7</v>
      </c>
      <c r="J3" s="3">
        <v>0.85</v>
      </c>
      <c r="K3" s="3" t="s">
        <v>39</v>
      </c>
      <c r="L3" s="3" t="s">
        <v>56</v>
      </c>
    </row>
    <row r="4" spans="1:12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5</v>
      </c>
      <c r="J4" s="3">
        <v>1</v>
      </c>
      <c r="K4" s="3" t="s">
        <v>39</v>
      </c>
      <c r="L4" s="3" t="s">
        <v>56</v>
      </c>
    </row>
    <row r="5" spans="1:12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7.3</v>
      </c>
      <c r="J5" s="3">
        <v>0.8</v>
      </c>
      <c r="K5" s="3" t="s">
        <v>39</v>
      </c>
      <c r="L5" s="3" t="s">
        <v>56</v>
      </c>
    </row>
    <row r="6" spans="1:12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9</v>
      </c>
      <c r="J6" s="3">
        <v>0</v>
      </c>
      <c r="K6" s="3" t="s">
        <v>39</v>
      </c>
      <c r="L6" s="3" t="s">
        <v>56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7"/>
  <sheetViews>
    <sheetView workbookViewId="0">
      <selection activeCell="D25" sqref="D25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5" style="1" bestFit="1" customWidth="1"/>
    <col min="5" max="8" width="8.85546875" style="1"/>
    <col min="9" max="10" width="10" style="1" customWidth="1"/>
    <col min="11" max="11" width="17.7109375" style="1" bestFit="1" customWidth="1"/>
    <col min="12" max="12" width="8.85546875" style="1"/>
    <col min="13" max="13" width="1.7109375" style="66" customWidth="1"/>
    <col min="14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6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609.20000000000005</v>
      </c>
      <c r="J2" s="3">
        <f>LN(I2)</f>
        <v>6.412146621021007</v>
      </c>
      <c r="K2" s="3" t="s">
        <v>107</v>
      </c>
      <c r="L2" s="3" t="s">
        <v>7</v>
      </c>
    </row>
    <row r="3" spans="1:16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708.6</v>
      </c>
      <c r="J3" s="3">
        <f t="shared" ref="J3:J7" si="0">LN(I3)</f>
        <v>6.5632911924313717</v>
      </c>
      <c r="K3" s="3" t="s">
        <v>107</v>
      </c>
      <c r="L3" s="3" t="s">
        <v>7</v>
      </c>
    </row>
    <row r="4" spans="1:16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720.2</v>
      </c>
      <c r="J4" s="3">
        <f t="shared" si="0"/>
        <v>6.5795289512147752</v>
      </c>
      <c r="K4" s="3" t="s">
        <v>107</v>
      </c>
      <c r="L4" s="3" t="s">
        <v>7</v>
      </c>
    </row>
    <row r="5" spans="1:16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2869.8</v>
      </c>
      <c r="J5" s="3">
        <f t="shared" si="0"/>
        <v>7.9619976199143059</v>
      </c>
      <c r="K5" s="3" t="s">
        <v>107</v>
      </c>
      <c r="L5" s="3" t="s">
        <v>7</v>
      </c>
    </row>
    <row r="6" spans="1:16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3346.5</v>
      </c>
      <c r="J6" s="3">
        <f t="shared" si="0"/>
        <v>8.1156703025406962</v>
      </c>
      <c r="K6" s="3" t="s">
        <v>107</v>
      </c>
      <c r="L6" s="3" t="s">
        <v>7</v>
      </c>
    </row>
    <row r="7" spans="1:16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3268.2</v>
      </c>
      <c r="J7" s="3">
        <f t="shared" si="0"/>
        <v>8.0919946536176841</v>
      </c>
      <c r="K7" s="3" t="s">
        <v>107</v>
      </c>
      <c r="L7" s="3" t="s">
        <v>7</v>
      </c>
    </row>
    <row r="15" spans="1:16" x14ac:dyDescent="0.25">
      <c r="O15" s="9" t="s">
        <v>219</v>
      </c>
      <c r="P15" s="9">
        <v>1.44E-2</v>
      </c>
    </row>
    <row r="16" spans="1:16" x14ac:dyDescent="0.25">
      <c r="O16" s="9" t="s">
        <v>220</v>
      </c>
      <c r="P16" s="9">
        <v>1.8599999999999998E-2</v>
      </c>
    </row>
    <row r="17" spans="15:16" x14ac:dyDescent="0.25">
      <c r="O17" s="9" t="s">
        <v>95</v>
      </c>
      <c r="P17" s="9">
        <f>AVERAGE(P15:P16)</f>
        <v>1.6500000000000001E-2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7"/>
  <sheetViews>
    <sheetView zoomScale="130" zoomScaleNormal="130" workbookViewId="0">
      <selection activeCell="J12" sqref="J12"/>
    </sheetView>
  </sheetViews>
  <sheetFormatPr defaultColWidth="8.85546875" defaultRowHeight="15" x14ac:dyDescent="0.25"/>
  <cols>
    <col min="1" max="1" width="5" style="1" bestFit="1" customWidth="1"/>
    <col min="2" max="2" width="8.85546875" style="1"/>
    <col min="3" max="3" width="7.7109375" style="1" bestFit="1" customWidth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140625" style="1" bestFit="1" customWidth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28515625" style="65" customWidth="1"/>
    <col min="14" max="38" width="8.85546875" style="12"/>
    <col min="39" max="16384" width="8.85546875" style="1"/>
  </cols>
  <sheetData>
    <row r="1" spans="1:13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3" s="12" customFormat="1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0.1</v>
      </c>
      <c r="K2" s="3" t="s">
        <v>40</v>
      </c>
      <c r="L2" s="3" t="s">
        <v>56</v>
      </c>
      <c r="M2" s="65"/>
    </row>
    <row r="3" spans="1:13" s="12" customFormat="1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0.6</v>
      </c>
      <c r="J3" s="3">
        <v>0.7</v>
      </c>
      <c r="K3" s="3" t="s">
        <v>40</v>
      </c>
      <c r="L3" s="3" t="s">
        <v>56</v>
      </c>
      <c r="M3" s="65"/>
    </row>
    <row r="4" spans="1:13" s="12" customFormat="1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1.2</v>
      </c>
      <c r="J4" s="3">
        <v>1</v>
      </c>
      <c r="K4" s="3" t="s">
        <v>40</v>
      </c>
      <c r="L4" s="3" t="s">
        <v>56</v>
      </c>
      <c r="M4" s="65"/>
    </row>
    <row r="5" spans="1:13" s="12" customFormat="1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1.6</v>
      </c>
      <c r="J5" s="3">
        <v>1</v>
      </c>
      <c r="K5" s="3" t="s">
        <v>40</v>
      </c>
      <c r="L5" s="3" t="s">
        <v>56</v>
      </c>
      <c r="M5" s="65"/>
    </row>
    <row r="6" spans="1:13" s="12" customFormat="1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2.1</v>
      </c>
      <c r="J6" s="3">
        <v>0.7</v>
      </c>
      <c r="K6" s="3" t="s">
        <v>40</v>
      </c>
      <c r="L6" s="3" t="s">
        <v>56</v>
      </c>
      <c r="M6" s="65"/>
    </row>
    <row r="7" spans="1:13" s="12" customFormat="1" x14ac:dyDescent="0.25">
      <c r="A7" s="3">
        <v>2018</v>
      </c>
      <c r="B7" s="3" t="s">
        <v>218</v>
      </c>
      <c r="C7" s="3" t="s">
        <v>13</v>
      </c>
      <c r="D7" s="3" t="s">
        <v>10</v>
      </c>
      <c r="E7" s="3" t="s">
        <v>128</v>
      </c>
      <c r="F7" s="3" t="s">
        <v>12</v>
      </c>
      <c r="G7" s="3">
        <v>2074</v>
      </c>
      <c r="H7" s="3" t="s">
        <v>55</v>
      </c>
      <c r="I7" s="3">
        <v>2.8</v>
      </c>
      <c r="J7" s="3">
        <v>0</v>
      </c>
      <c r="K7" s="3" t="s">
        <v>40</v>
      </c>
      <c r="L7" s="3" t="s">
        <v>56</v>
      </c>
      <c r="M7" s="6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4"/>
  <sheetViews>
    <sheetView workbookViewId="0">
      <selection activeCell="C2" sqref="C2"/>
    </sheetView>
  </sheetViews>
  <sheetFormatPr defaultColWidth="8.85546875" defaultRowHeight="15" x14ac:dyDescent="0.25"/>
  <cols>
    <col min="1" max="4" width="8.85546875" style="1"/>
    <col min="5" max="5" width="10.7109375" style="1" bestFit="1" customWidth="1"/>
    <col min="6" max="6" width="8.85546875" style="1"/>
    <col min="7" max="7" width="10.28515625" style="1" bestFit="1" customWidth="1"/>
    <col min="8" max="8" width="8.85546875" style="1"/>
    <col min="9" max="9" width="10.5703125" style="1" bestFit="1" customWidth="1"/>
    <col min="10" max="16384" width="8.85546875" style="1"/>
  </cols>
  <sheetData>
    <row r="1" spans="1:11" x14ac:dyDescent="0.25">
      <c r="A1" s="10" t="s">
        <v>0</v>
      </c>
      <c r="B1" s="10" t="s">
        <v>267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260</v>
      </c>
      <c r="H1" s="10" t="s">
        <v>7</v>
      </c>
      <c r="I1" s="11" t="s">
        <v>265</v>
      </c>
      <c r="J1" s="10" t="s">
        <v>266</v>
      </c>
      <c r="K1" s="3" t="s">
        <v>8</v>
      </c>
    </row>
    <row r="2" spans="1:11" x14ac:dyDescent="0.25">
      <c r="A2" s="3">
        <v>2009</v>
      </c>
      <c r="B2" s="3" t="s">
        <v>22</v>
      </c>
      <c r="C2" s="3" t="s">
        <v>23</v>
      </c>
      <c r="D2" s="3" t="s">
        <v>13</v>
      </c>
      <c r="E2" s="3" t="s">
        <v>20</v>
      </c>
      <c r="F2" s="3" t="s">
        <v>19</v>
      </c>
      <c r="G2" s="3" t="s">
        <v>12</v>
      </c>
      <c r="H2" s="3">
        <v>1</v>
      </c>
      <c r="I2" s="3">
        <v>77</v>
      </c>
      <c r="J2" s="3">
        <v>4666</v>
      </c>
      <c r="K2" s="3" t="s">
        <v>7</v>
      </c>
    </row>
    <row r="3" spans="1:11" x14ac:dyDescent="0.25">
      <c r="A3" s="3">
        <v>2009</v>
      </c>
      <c r="B3" s="3" t="s">
        <v>22</v>
      </c>
      <c r="C3" s="3" t="s">
        <v>23</v>
      </c>
      <c r="D3" s="3" t="s">
        <v>13</v>
      </c>
      <c r="E3" s="3" t="s">
        <v>20</v>
      </c>
      <c r="F3" s="3" t="s">
        <v>19</v>
      </c>
      <c r="G3" s="3" t="s">
        <v>12</v>
      </c>
      <c r="H3" s="3">
        <v>1</v>
      </c>
      <c r="I3" s="3">
        <v>76</v>
      </c>
      <c r="J3" s="3">
        <v>7025</v>
      </c>
      <c r="K3" s="3" t="s">
        <v>7</v>
      </c>
    </row>
    <row r="4" spans="1:11" x14ac:dyDescent="0.25">
      <c r="A4" s="3">
        <v>2009</v>
      </c>
      <c r="B4" s="3" t="s">
        <v>22</v>
      </c>
      <c r="C4" s="3" t="s">
        <v>23</v>
      </c>
      <c r="D4" s="3" t="s">
        <v>13</v>
      </c>
      <c r="E4" s="3" t="s">
        <v>20</v>
      </c>
      <c r="F4" s="3" t="s">
        <v>19</v>
      </c>
      <c r="G4" s="3" t="s">
        <v>12</v>
      </c>
      <c r="H4" s="3">
        <v>1</v>
      </c>
      <c r="I4" s="3">
        <v>72.900000000000006</v>
      </c>
      <c r="J4" s="3">
        <v>4463</v>
      </c>
      <c r="K4" s="3" t="s">
        <v>7</v>
      </c>
    </row>
    <row r="5" spans="1:11" x14ac:dyDescent="0.25">
      <c r="A5" s="3">
        <v>2009</v>
      </c>
      <c r="B5" s="3" t="s">
        <v>22</v>
      </c>
      <c r="C5" s="3" t="s">
        <v>23</v>
      </c>
      <c r="D5" s="3" t="s">
        <v>13</v>
      </c>
      <c r="E5" s="3" t="s">
        <v>20</v>
      </c>
      <c r="F5" s="3" t="s">
        <v>19</v>
      </c>
      <c r="G5" s="3" t="s">
        <v>12</v>
      </c>
      <c r="H5" s="3">
        <v>1</v>
      </c>
      <c r="I5" s="3">
        <v>57.8</v>
      </c>
      <c r="J5" s="3">
        <v>2233</v>
      </c>
      <c r="K5" s="3" t="s">
        <v>7</v>
      </c>
    </row>
    <row r="6" spans="1:11" x14ac:dyDescent="0.25">
      <c r="A6" s="3">
        <v>2009</v>
      </c>
      <c r="B6" s="3" t="s">
        <v>22</v>
      </c>
      <c r="C6" s="3" t="s">
        <v>23</v>
      </c>
      <c r="D6" s="3" t="s">
        <v>13</v>
      </c>
      <c r="E6" s="3" t="s">
        <v>20</v>
      </c>
      <c r="F6" s="3" t="s">
        <v>19</v>
      </c>
      <c r="G6" s="3" t="s">
        <v>12</v>
      </c>
      <c r="H6" s="3">
        <v>1</v>
      </c>
      <c r="I6" s="3">
        <v>75.099999999999994</v>
      </c>
      <c r="J6" s="3">
        <v>3973</v>
      </c>
      <c r="K6" s="3" t="s">
        <v>7</v>
      </c>
    </row>
    <row r="7" spans="1:11" x14ac:dyDescent="0.25">
      <c r="A7" s="3">
        <v>2009</v>
      </c>
      <c r="B7" s="3" t="s">
        <v>22</v>
      </c>
      <c r="C7" s="3" t="s">
        <v>23</v>
      </c>
      <c r="D7" s="3" t="s">
        <v>13</v>
      </c>
      <c r="E7" s="3" t="s">
        <v>20</v>
      </c>
      <c r="F7" s="3" t="s">
        <v>19</v>
      </c>
      <c r="G7" s="3" t="s">
        <v>12</v>
      </c>
      <c r="H7" s="3">
        <v>1</v>
      </c>
      <c r="I7" s="3">
        <v>97.3</v>
      </c>
      <c r="J7" s="3">
        <v>7126</v>
      </c>
      <c r="K7" s="3" t="s">
        <v>7</v>
      </c>
    </row>
    <row r="8" spans="1:11" x14ac:dyDescent="0.25">
      <c r="A8" s="3">
        <v>2009</v>
      </c>
      <c r="B8" s="3" t="s">
        <v>22</v>
      </c>
      <c r="C8" s="3" t="s">
        <v>23</v>
      </c>
      <c r="D8" s="3" t="s">
        <v>13</v>
      </c>
      <c r="E8" s="3" t="s">
        <v>20</v>
      </c>
      <c r="F8" s="3" t="s">
        <v>19</v>
      </c>
      <c r="G8" s="3" t="s">
        <v>12</v>
      </c>
      <c r="H8" s="3">
        <v>1</v>
      </c>
      <c r="I8" s="3">
        <v>89.2</v>
      </c>
      <c r="J8" s="3">
        <v>5380</v>
      </c>
      <c r="K8" s="3" t="s">
        <v>7</v>
      </c>
    </row>
    <row r="9" spans="1:11" x14ac:dyDescent="0.25">
      <c r="A9" s="3">
        <v>2009</v>
      </c>
      <c r="B9" s="3" t="s">
        <v>22</v>
      </c>
      <c r="C9" s="3" t="s">
        <v>23</v>
      </c>
      <c r="D9" s="3" t="s">
        <v>13</v>
      </c>
      <c r="E9" s="3" t="s">
        <v>20</v>
      </c>
      <c r="F9" s="3" t="s">
        <v>19</v>
      </c>
      <c r="G9" s="3" t="s">
        <v>12</v>
      </c>
      <c r="H9" s="3">
        <v>1</v>
      </c>
      <c r="I9" s="3">
        <v>71.8</v>
      </c>
      <c r="J9" s="3">
        <v>4837</v>
      </c>
      <c r="K9" s="3" t="s">
        <v>7</v>
      </c>
    </row>
    <row r="10" spans="1:11" x14ac:dyDescent="0.25">
      <c r="A10" s="3">
        <v>2009</v>
      </c>
      <c r="B10" s="3" t="s">
        <v>22</v>
      </c>
      <c r="C10" s="3" t="s">
        <v>23</v>
      </c>
      <c r="D10" s="3" t="s">
        <v>13</v>
      </c>
      <c r="E10" s="3" t="s">
        <v>20</v>
      </c>
      <c r="F10" s="3" t="s">
        <v>19</v>
      </c>
      <c r="G10" s="3" t="s">
        <v>12</v>
      </c>
      <c r="H10" s="3">
        <v>1</v>
      </c>
      <c r="I10" s="3">
        <v>60.5</v>
      </c>
      <c r="J10" s="3">
        <v>3955</v>
      </c>
      <c r="K10" s="3" t="s">
        <v>7</v>
      </c>
    </row>
    <row r="11" spans="1:11" x14ac:dyDescent="0.25">
      <c r="A11" s="3">
        <v>2009</v>
      </c>
      <c r="B11" s="3" t="s">
        <v>22</v>
      </c>
      <c r="C11" s="3" t="s">
        <v>23</v>
      </c>
      <c r="D11" s="3" t="s">
        <v>13</v>
      </c>
      <c r="E11" s="3" t="s">
        <v>20</v>
      </c>
      <c r="F11" s="3" t="s">
        <v>19</v>
      </c>
      <c r="G11" s="3" t="s">
        <v>12</v>
      </c>
      <c r="H11" s="3">
        <v>1</v>
      </c>
      <c r="I11" s="3">
        <v>57</v>
      </c>
      <c r="J11" s="3">
        <v>3978</v>
      </c>
      <c r="K11" s="3" t="s">
        <v>7</v>
      </c>
    </row>
    <row r="12" spans="1:11" x14ac:dyDescent="0.25">
      <c r="A12" s="3">
        <v>2009</v>
      </c>
      <c r="B12" s="3" t="s">
        <v>22</v>
      </c>
      <c r="C12" s="3" t="s">
        <v>23</v>
      </c>
      <c r="D12" s="3" t="s">
        <v>13</v>
      </c>
      <c r="E12" s="3" t="s">
        <v>20</v>
      </c>
      <c r="F12" s="3" t="s">
        <v>19</v>
      </c>
      <c r="G12" s="3" t="s">
        <v>12</v>
      </c>
      <c r="H12" s="3">
        <v>1</v>
      </c>
      <c r="I12" s="3">
        <v>82.9</v>
      </c>
      <c r="J12" s="3">
        <v>7686</v>
      </c>
      <c r="K12" s="3" t="s">
        <v>7</v>
      </c>
    </row>
    <row r="13" spans="1:11" x14ac:dyDescent="0.25">
      <c r="A13" s="3">
        <v>2009</v>
      </c>
      <c r="B13" s="3" t="s">
        <v>22</v>
      </c>
      <c r="C13" s="3" t="s">
        <v>23</v>
      </c>
      <c r="D13" s="3" t="s">
        <v>13</v>
      </c>
      <c r="E13" s="3" t="s">
        <v>20</v>
      </c>
      <c r="F13" s="3" t="s">
        <v>19</v>
      </c>
      <c r="G13" s="3" t="s">
        <v>12</v>
      </c>
      <c r="H13" s="3">
        <v>1</v>
      </c>
      <c r="I13" s="3">
        <v>59.2</v>
      </c>
      <c r="J13" s="3">
        <v>3227</v>
      </c>
      <c r="K13" s="3" t="s">
        <v>7</v>
      </c>
    </row>
    <row r="14" spans="1:11" x14ac:dyDescent="0.25">
      <c r="A14" s="3">
        <v>2009</v>
      </c>
      <c r="B14" s="3" t="s">
        <v>22</v>
      </c>
      <c r="C14" s="3" t="s">
        <v>23</v>
      </c>
      <c r="D14" s="3" t="s">
        <v>13</v>
      </c>
      <c r="E14" s="3" t="s">
        <v>20</v>
      </c>
      <c r="F14" s="3" t="s">
        <v>19</v>
      </c>
      <c r="G14" s="3" t="s">
        <v>12</v>
      </c>
      <c r="H14" s="3">
        <v>1</v>
      </c>
      <c r="I14" s="3">
        <v>52.7</v>
      </c>
      <c r="J14" s="3">
        <v>2841</v>
      </c>
      <c r="K14" s="3" t="s">
        <v>7</v>
      </c>
    </row>
    <row r="15" spans="1:11" x14ac:dyDescent="0.25">
      <c r="A15" s="3">
        <v>2009</v>
      </c>
      <c r="B15" s="3" t="s">
        <v>22</v>
      </c>
      <c r="C15" s="3" t="s">
        <v>23</v>
      </c>
      <c r="D15" s="3" t="s">
        <v>13</v>
      </c>
      <c r="E15" s="3" t="s">
        <v>20</v>
      </c>
      <c r="F15" s="3" t="s">
        <v>19</v>
      </c>
      <c r="G15" s="3" t="s">
        <v>12</v>
      </c>
      <c r="H15" s="3">
        <v>1</v>
      </c>
      <c r="I15" s="3">
        <v>76.8</v>
      </c>
      <c r="J15" s="3">
        <v>5518</v>
      </c>
      <c r="K15" s="3" t="s">
        <v>7</v>
      </c>
    </row>
    <row r="16" spans="1:11" x14ac:dyDescent="0.25">
      <c r="A16" s="3">
        <v>2009</v>
      </c>
      <c r="B16" s="3" t="s">
        <v>22</v>
      </c>
      <c r="C16" s="3" t="s">
        <v>23</v>
      </c>
      <c r="D16" s="3" t="s">
        <v>13</v>
      </c>
      <c r="E16" s="3" t="s">
        <v>20</v>
      </c>
      <c r="F16" s="3" t="s">
        <v>19</v>
      </c>
      <c r="G16" s="3" t="s">
        <v>12</v>
      </c>
      <c r="H16" s="3">
        <v>1</v>
      </c>
      <c r="I16" s="3">
        <v>76</v>
      </c>
      <c r="J16" s="3">
        <v>5127</v>
      </c>
      <c r="K16" s="3" t="s">
        <v>7</v>
      </c>
    </row>
    <row r="17" spans="1:11" x14ac:dyDescent="0.25">
      <c r="A17" s="3">
        <v>2009</v>
      </c>
      <c r="B17" s="3" t="s">
        <v>22</v>
      </c>
      <c r="C17" s="3" t="s">
        <v>23</v>
      </c>
      <c r="D17" s="3" t="s">
        <v>13</v>
      </c>
      <c r="E17" s="3" t="s">
        <v>20</v>
      </c>
      <c r="F17" s="3" t="s">
        <v>19</v>
      </c>
      <c r="G17" s="3" t="s">
        <v>12</v>
      </c>
      <c r="H17" s="3">
        <v>1</v>
      </c>
      <c r="I17" s="3">
        <v>60.3</v>
      </c>
      <c r="J17" s="3">
        <v>3288</v>
      </c>
      <c r="K17" s="3" t="s">
        <v>7</v>
      </c>
    </row>
    <row r="18" spans="1:11" x14ac:dyDescent="0.25">
      <c r="A18" s="3">
        <v>2009</v>
      </c>
      <c r="B18" s="3" t="s">
        <v>22</v>
      </c>
      <c r="C18" s="3" t="s">
        <v>23</v>
      </c>
      <c r="D18" s="3" t="s">
        <v>13</v>
      </c>
      <c r="E18" s="3" t="s">
        <v>20</v>
      </c>
      <c r="F18" s="3" t="s">
        <v>19</v>
      </c>
      <c r="G18" s="3" t="s">
        <v>12</v>
      </c>
      <c r="H18" s="3">
        <v>1</v>
      </c>
      <c r="I18" s="3">
        <v>63.3</v>
      </c>
      <c r="J18" s="3">
        <v>4940</v>
      </c>
      <c r="K18" s="3" t="s">
        <v>7</v>
      </c>
    </row>
    <row r="19" spans="1:11" x14ac:dyDescent="0.25">
      <c r="A19" s="3">
        <v>2009</v>
      </c>
      <c r="B19" s="3" t="s">
        <v>22</v>
      </c>
      <c r="C19" s="3" t="s">
        <v>23</v>
      </c>
      <c r="D19" s="3" t="s">
        <v>13</v>
      </c>
      <c r="E19" s="3" t="s">
        <v>20</v>
      </c>
      <c r="F19" s="3" t="s">
        <v>19</v>
      </c>
      <c r="G19" s="3" t="s">
        <v>12</v>
      </c>
      <c r="H19" s="3">
        <v>1</v>
      </c>
      <c r="I19" s="3">
        <v>85.1</v>
      </c>
      <c r="J19" s="3">
        <v>4910</v>
      </c>
      <c r="K19" s="3" t="s">
        <v>7</v>
      </c>
    </row>
    <row r="20" spans="1:11" x14ac:dyDescent="0.25">
      <c r="A20" s="3">
        <v>2009</v>
      </c>
      <c r="B20" s="3" t="s">
        <v>22</v>
      </c>
      <c r="C20" s="3" t="s">
        <v>23</v>
      </c>
      <c r="D20" s="3" t="s">
        <v>13</v>
      </c>
      <c r="E20" s="3" t="s">
        <v>20</v>
      </c>
      <c r="F20" s="3" t="s">
        <v>19</v>
      </c>
      <c r="G20" s="3" t="s">
        <v>12</v>
      </c>
      <c r="H20" s="3">
        <v>1</v>
      </c>
      <c r="I20" s="3">
        <v>81.3</v>
      </c>
      <c r="J20" s="3">
        <v>7319</v>
      </c>
      <c r="K20" s="3" t="s">
        <v>7</v>
      </c>
    </row>
    <row r="21" spans="1:11" x14ac:dyDescent="0.25">
      <c r="A21" s="3">
        <v>2009</v>
      </c>
      <c r="B21" s="3" t="s">
        <v>22</v>
      </c>
      <c r="C21" s="3" t="s">
        <v>23</v>
      </c>
      <c r="D21" s="3" t="s">
        <v>13</v>
      </c>
      <c r="E21" s="3" t="s">
        <v>20</v>
      </c>
      <c r="F21" s="3" t="s">
        <v>19</v>
      </c>
      <c r="G21" s="3" t="s">
        <v>12</v>
      </c>
      <c r="H21" s="3">
        <v>1</v>
      </c>
      <c r="I21" s="3">
        <v>72.900000000000006</v>
      </c>
      <c r="J21" s="3">
        <v>6495</v>
      </c>
      <c r="K21" s="3" t="s">
        <v>7</v>
      </c>
    </row>
    <row r="22" spans="1:11" x14ac:dyDescent="0.25">
      <c r="A22" s="3">
        <v>2009</v>
      </c>
      <c r="B22" s="3" t="s">
        <v>22</v>
      </c>
      <c r="C22" s="3" t="s">
        <v>23</v>
      </c>
      <c r="D22" s="3" t="s">
        <v>13</v>
      </c>
      <c r="E22" s="3" t="s">
        <v>20</v>
      </c>
      <c r="F22" s="3" t="s">
        <v>19</v>
      </c>
      <c r="G22" s="3" t="s">
        <v>12</v>
      </c>
      <c r="H22" s="3">
        <v>1</v>
      </c>
      <c r="I22" s="3">
        <v>79.400000000000006</v>
      </c>
      <c r="J22" s="3">
        <v>5917</v>
      </c>
      <c r="K22" s="3" t="s">
        <v>7</v>
      </c>
    </row>
    <row r="23" spans="1:11" x14ac:dyDescent="0.25">
      <c r="A23" s="3">
        <v>2009</v>
      </c>
      <c r="B23" s="3" t="s">
        <v>22</v>
      </c>
      <c r="C23" s="3" t="s">
        <v>23</v>
      </c>
      <c r="D23" s="3" t="s">
        <v>13</v>
      </c>
      <c r="E23" s="3" t="s">
        <v>20</v>
      </c>
      <c r="F23" s="3" t="s">
        <v>19</v>
      </c>
      <c r="G23" s="3" t="s">
        <v>12</v>
      </c>
      <c r="H23" s="3">
        <v>1</v>
      </c>
      <c r="I23" s="3">
        <v>68.099999999999994</v>
      </c>
      <c r="J23" s="3">
        <v>3986</v>
      </c>
      <c r="K23" s="3" t="s">
        <v>7</v>
      </c>
    </row>
    <row r="24" spans="1:11" x14ac:dyDescent="0.25">
      <c r="A24" s="3">
        <v>2009</v>
      </c>
      <c r="B24" s="3" t="s">
        <v>22</v>
      </c>
      <c r="C24" s="3" t="s">
        <v>23</v>
      </c>
      <c r="D24" s="3" t="s">
        <v>13</v>
      </c>
      <c r="E24" s="3" t="s">
        <v>20</v>
      </c>
      <c r="F24" s="3" t="s">
        <v>19</v>
      </c>
      <c r="G24" s="3" t="s">
        <v>12</v>
      </c>
      <c r="H24" s="3">
        <v>1</v>
      </c>
      <c r="I24" s="3">
        <v>67.3</v>
      </c>
      <c r="J24" s="3">
        <v>4039</v>
      </c>
      <c r="K24" s="3" t="s">
        <v>7</v>
      </c>
    </row>
    <row r="25" spans="1:11" x14ac:dyDescent="0.25">
      <c r="A25" s="3">
        <v>2009</v>
      </c>
      <c r="B25" s="3" t="s">
        <v>22</v>
      </c>
      <c r="C25" s="3" t="s">
        <v>23</v>
      </c>
      <c r="D25" s="3" t="s">
        <v>13</v>
      </c>
      <c r="E25" s="3" t="s">
        <v>20</v>
      </c>
      <c r="F25" s="3" t="s">
        <v>19</v>
      </c>
      <c r="G25" s="3" t="s">
        <v>12</v>
      </c>
      <c r="H25" s="3">
        <v>1</v>
      </c>
      <c r="I25" s="3">
        <v>75.7</v>
      </c>
      <c r="J25" s="3">
        <v>5582</v>
      </c>
      <c r="K25" s="3" t="s">
        <v>7</v>
      </c>
    </row>
    <row r="26" spans="1:11" x14ac:dyDescent="0.25">
      <c r="A26" s="3">
        <v>2009</v>
      </c>
      <c r="B26" s="3" t="s">
        <v>22</v>
      </c>
      <c r="C26" s="3" t="s">
        <v>23</v>
      </c>
      <c r="D26" s="3" t="s">
        <v>13</v>
      </c>
      <c r="E26" s="3" t="s">
        <v>20</v>
      </c>
      <c r="F26" s="3" t="s">
        <v>19</v>
      </c>
      <c r="G26" s="3" t="s">
        <v>12</v>
      </c>
      <c r="H26" s="3">
        <v>1</v>
      </c>
      <c r="I26" s="3">
        <v>61</v>
      </c>
      <c r="J26" s="3">
        <v>3317</v>
      </c>
      <c r="K26" s="3" t="s">
        <v>7</v>
      </c>
    </row>
    <row r="27" spans="1:11" x14ac:dyDescent="0.25">
      <c r="A27" s="3">
        <v>2009</v>
      </c>
      <c r="B27" s="3" t="s">
        <v>22</v>
      </c>
      <c r="C27" s="3" t="s">
        <v>23</v>
      </c>
      <c r="D27" s="3" t="s">
        <v>13</v>
      </c>
      <c r="E27" s="3" t="s">
        <v>20</v>
      </c>
      <c r="F27" s="3" t="s">
        <v>19</v>
      </c>
      <c r="G27" s="3" t="s">
        <v>12</v>
      </c>
      <c r="H27" s="3">
        <v>1</v>
      </c>
      <c r="I27" s="3">
        <v>76.2</v>
      </c>
      <c r="J27" s="3">
        <v>3151</v>
      </c>
      <c r="K27" s="3" t="s">
        <v>7</v>
      </c>
    </row>
    <row r="28" spans="1:11" x14ac:dyDescent="0.25">
      <c r="A28" s="3">
        <v>2009</v>
      </c>
      <c r="B28" s="3" t="s">
        <v>22</v>
      </c>
      <c r="C28" s="3" t="s">
        <v>23</v>
      </c>
      <c r="D28" s="3" t="s">
        <v>13</v>
      </c>
      <c r="E28" s="3" t="s">
        <v>20</v>
      </c>
      <c r="F28" s="3" t="s">
        <v>19</v>
      </c>
      <c r="G28" s="3" t="s">
        <v>12</v>
      </c>
      <c r="H28" s="3">
        <v>1</v>
      </c>
      <c r="I28" s="3">
        <v>64.099999999999994</v>
      </c>
      <c r="J28" s="3">
        <v>4845</v>
      </c>
      <c r="K28" s="3" t="s">
        <v>7</v>
      </c>
    </row>
    <row r="29" spans="1:11" x14ac:dyDescent="0.25">
      <c r="A29" s="3">
        <v>2009</v>
      </c>
      <c r="B29" s="3" t="s">
        <v>22</v>
      </c>
      <c r="C29" s="3" t="s">
        <v>23</v>
      </c>
      <c r="D29" s="3" t="s">
        <v>13</v>
      </c>
      <c r="E29" s="3" t="s">
        <v>20</v>
      </c>
      <c r="F29" s="3" t="s">
        <v>19</v>
      </c>
      <c r="G29" s="3" t="s">
        <v>12</v>
      </c>
      <c r="H29" s="3">
        <v>1</v>
      </c>
      <c r="I29" s="3">
        <v>76.8</v>
      </c>
      <c r="J29" s="3">
        <v>6090</v>
      </c>
      <c r="K29" s="3" t="s">
        <v>7</v>
      </c>
    </row>
    <row r="30" spans="1:11" x14ac:dyDescent="0.25">
      <c r="A30" s="3">
        <v>2009</v>
      </c>
      <c r="B30" s="3" t="s">
        <v>22</v>
      </c>
      <c r="C30" s="3" t="s">
        <v>23</v>
      </c>
      <c r="D30" s="3" t="s">
        <v>13</v>
      </c>
      <c r="E30" s="3" t="s">
        <v>20</v>
      </c>
      <c r="F30" s="3" t="s">
        <v>19</v>
      </c>
      <c r="G30" s="3" t="s">
        <v>12</v>
      </c>
      <c r="H30" s="3">
        <v>1</v>
      </c>
      <c r="I30" s="3">
        <v>62.5</v>
      </c>
      <c r="J30" s="3">
        <v>3325</v>
      </c>
      <c r="K30" s="3" t="s">
        <v>7</v>
      </c>
    </row>
    <row r="31" spans="1:11" x14ac:dyDescent="0.25">
      <c r="A31" s="3">
        <v>2009</v>
      </c>
      <c r="B31" s="3" t="s">
        <v>22</v>
      </c>
      <c r="C31" s="3" t="s">
        <v>23</v>
      </c>
      <c r="D31" s="3" t="s">
        <v>13</v>
      </c>
      <c r="E31" s="3" t="s">
        <v>20</v>
      </c>
      <c r="F31" s="3" t="s">
        <v>19</v>
      </c>
      <c r="G31" s="3" t="s">
        <v>12</v>
      </c>
      <c r="H31" s="3">
        <v>1</v>
      </c>
      <c r="I31" s="3">
        <v>79.400000000000006</v>
      </c>
      <c r="J31" s="3">
        <v>6082</v>
      </c>
      <c r="K31" s="3" t="s">
        <v>7</v>
      </c>
    </row>
    <row r="32" spans="1:11" x14ac:dyDescent="0.25">
      <c r="A32" s="3">
        <v>2009</v>
      </c>
      <c r="B32" s="3" t="s">
        <v>22</v>
      </c>
      <c r="C32" s="3" t="s">
        <v>23</v>
      </c>
      <c r="D32" s="3" t="s">
        <v>13</v>
      </c>
      <c r="E32" s="3" t="s">
        <v>20</v>
      </c>
      <c r="F32" s="3" t="s">
        <v>19</v>
      </c>
      <c r="G32" s="3" t="s">
        <v>12</v>
      </c>
      <c r="H32" s="3">
        <v>1</v>
      </c>
      <c r="I32" s="3">
        <v>88.9</v>
      </c>
      <c r="J32" s="3">
        <v>9492</v>
      </c>
      <c r="K32" s="3" t="s">
        <v>7</v>
      </c>
    </row>
    <row r="33" spans="1:11" x14ac:dyDescent="0.25">
      <c r="A33" s="3">
        <v>2009</v>
      </c>
      <c r="B33" s="3" t="s">
        <v>22</v>
      </c>
      <c r="C33" s="3" t="s">
        <v>23</v>
      </c>
      <c r="D33" s="3" t="s">
        <v>13</v>
      </c>
      <c r="E33" s="3" t="s">
        <v>20</v>
      </c>
      <c r="F33" s="3" t="s">
        <v>19</v>
      </c>
      <c r="G33" s="3" t="s">
        <v>12</v>
      </c>
      <c r="H33" s="3">
        <v>1</v>
      </c>
      <c r="I33" s="3">
        <v>65.7</v>
      </c>
      <c r="J33" s="3">
        <v>3462</v>
      </c>
      <c r="K33" s="3" t="s">
        <v>7</v>
      </c>
    </row>
    <row r="34" spans="1:11" x14ac:dyDescent="0.25">
      <c r="A34" s="3">
        <v>2009</v>
      </c>
      <c r="B34" s="3" t="s">
        <v>22</v>
      </c>
      <c r="C34" s="3" t="s">
        <v>23</v>
      </c>
      <c r="D34" s="3" t="s">
        <v>13</v>
      </c>
      <c r="E34" s="3" t="s">
        <v>20</v>
      </c>
      <c r="F34" s="3" t="s">
        <v>19</v>
      </c>
      <c r="G34" s="3" t="s">
        <v>12</v>
      </c>
      <c r="H34" s="3">
        <v>1</v>
      </c>
      <c r="I34" s="3">
        <v>69.900000000000006</v>
      </c>
      <c r="J34" s="3">
        <v>3946</v>
      </c>
      <c r="K34" s="3" t="s">
        <v>7</v>
      </c>
    </row>
    <row r="35" spans="1:11" x14ac:dyDescent="0.25">
      <c r="A35" s="3">
        <v>2009</v>
      </c>
      <c r="B35" s="3" t="s">
        <v>22</v>
      </c>
      <c r="C35" s="3" t="s">
        <v>23</v>
      </c>
      <c r="D35" s="3" t="s">
        <v>13</v>
      </c>
      <c r="E35" s="3" t="s">
        <v>20</v>
      </c>
      <c r="F35" s="3" t="s">
        <v>19</v>
      </c>
      <c r="G35" s="3" t="s">
        <v>12</v>
      </c>
      <c r="H35" s="3">
        <v>1</v>
      </c>
      <c r="I35" s="3">
        <v>64.099999999999994</v>
      </c>
      <c r="J35" s="3">
        <v>5628</v>
      </c>
      <c r="K35" s="3" t="s">
        <v>7</v>
      </c>
    </row>
    <row r="36" spans="1:11" x14ac:dyDescent="0.25">
      <c r="A36" s="3">
        <v>2009</v>
      </c>
      <c r="B36" s="3" t="s">
        <v>22</v>
      </c>
      <c r="C36" s="3" t="s">
        <v>23</v>
      </c>
      <c r="D36" s="3" t="s">
        <v>13</v>
      </c>
      <c r="E36" s="3" t="s">
        <v>20</v>
      </c>
      <c r="F36" s="3" t="s">
        <v>19</v>
      </c>
      <c r="G36" s="3" t="s">
        <v>12</v>
      </c>
      <c r="H36" s="3">
        <v>1</v>
      </c>
      <c r="I36" s="3">
        <v>79.400000000000006</v>
      </c>
      <c r="J36" s="3">
        <v>5695</v>
      </c>
      <c r="K36" s="3" t="s">
        <v>7</v>
      </c>
    </row>
    <row r="37" spans="1:11" x14ac:dyDescent="0.25">
      <c r="A37" s="3">
        <v>2009</v>
      </c>
      <c r="B37" s="3" t="s">
        <v>22</v>
      </c>
      <c r="C37" s="3" t="s">
        <v>23</v>
      </c>
      <c r="D37" s="3" t="s">
        <v>13</v>
      </c>
      <c r="E37" s="3" t="s">
        <v>20</v>
      </c>
      <c r="F37" s="3" t="s">
        <v>19</v>
      </c>
      <c r="G37" s="3" t="s">
        <v>12</v>
      </c>
      <c r="H37" s="3">
        <v>1</v>
      </c>
      <c r="I37" s="3">
        <v>76.8</v>
      </c>
      <c r="J37" s="3">
        <v>4955</v>
      </c>
      <c r="K37" s="3" t="s">
        <v>7</v>
      </c>
    </row>
    <row r="38" spans="1:11" x14ac:dyDescent="0.25">
      <c r="A38" s="3">
        <v>2009</v>
      </c>
      <c r="B38" s="3" t="s">
        <v>22</v>
      </c>
      <c r="C38" s="3" t="s">
        <v>23</v>
      </c>
      <c r="D38" s="3" t="s">
        <v>13</v>
      </c>
      <c r="E38" s="3" t="s">
        <v>20</v>
      </c>
      <c r="F38" s="3" t="s">
        <v>19</v>
      </c>
      <c r="G38" s="3" t="s">
        <v>12</v>
      </c>
      <c r="H38" s="3">
        <v>1</v>
      </c>
      <c r="I38" s="3">
        <v>84.5</v>
      </c>
      <c r="J38" s="3">
        <v>5843</v>
      </c>
      <c r="K38" s="3" t="s">
        <v>7</v>
      </c>
    </row>
    <row r="39" spans="1:11" x14ac:dyDescent="0.25">
      <c r="A39" s="3">
        <v>2009</v>
      </c>
      <c r="B39" s="3" t="s">
        <v>22</v>
      </c>
      <c r="C39" s="3" t="s">
        <v>23</v>
      </c>
      <c r="D39" s="3" t="s">
        <v>13</v>
      </c>
      <c r="E39" s="3" t="s">
        <v>20</v>
      </c>
      <c r="F39" s="3" t="s">
        <v>19</v>
      </c>
      <c r="G39" s="3" t="s">
        <v>12</v>
      </c>
      <c r="H39" s="3">
        <v>1</v>
      </c>
      <c r="I39" s="3">
        <v>88.3</v>
      </c>
      <c r="J39" s="3">
        <v>8546</v>
      </c>
      <c r="K39" s="3" t="s">
        <v>7</v>
      </c>
    </row>
    <row r="40" spans="1:11" x14ac:dyDescent="0.25">
      <c r="A40" s="3">
        <v>2009</v>
      </c>
      <c r="B40" s="3" t="s">
        <v>22</v>
      </c>
      <c r="C40" s="3" t="s">
        <v>23</v>
      </c>
      <c r="D40" s="3" t="s">
        <v>13</v>
      </c>
      <c r="E40" s="3" t="s">
        <v>20</v>
      </c>
      <c r="F40" s="3" t="s">
        <v>19</v>
      </c>
      <c r="G40" s="3" t="s">
        <v>12</v>
      </c>
      <c r="H40" s="3">
        <v>1</v>
      </c>
      <c r="I40" s="3">
        <v>95.3</v>
      </c>
      <c r="J40" s="3">
        <v>6693</v>
      </c>
      <c r="K40" s="3" t="s">
        <v>7</v>
      </c>
    </row>
    <row r="41" spans="1:11" x14ac:dyDescent="0.25">
      <c r="A41" s="3">
        <v>2009</v>
      </c>
      <c r="B41" s="3" t="s">
        <v>22</v>
      </c>
      <c r="C41" s="3" t="s">
        <v>23</v>
      </c>
      <c r="D41" s="3" t="s">
        <v>13</v>
      </c>
      <c r="E41" s="3" t="s">
        <v>20</v>
      </c>
      <c r="F41" s="3" t="s">
        <v>19</v>
      </c>
      <c r="G41" s="3" t="s">
        <v>12</v>
      </c>
      <c r="H41" s="3">
        <v>1</v>
      </c>
      <c r="I41" s="3">
        <v>64.099999999999994</v>
      </c>
      <c r="J41" s="3">
        <v>4182</v>
      </c>
      <c r="K41" s="3" t="s">
        <v>7</v>
      </c>
    </row>
    <row r="42" spans="1:11" x14ac:dyDescent="0.25">
      <c r="A42" s="3">
        <v>2009</v>
      </c>
      <c r="B42" s="3" t="s">
        <v>22</v>
      </c>
      <c r="C42" s="3" t="s">
        <v>23</v>
      </c>
      <c r="D42" s="3" t="s">
        <v>13</v>
      </c>
      <c r="E42" s="3" t="s">
        <v>20</v>
      </c>
      <c r="F42" s="3" t="s">
        <v>19</v>
      </c>
      <c r="G42" s="3" t="s">
        <v>12</v>
      </c>
      <c r="H42" s="3">
        <v>1</v>
      </c>
      <c r="I42" s="3">
        <v>75.2</v>
      </c>
      <c r="J42" s="3">
        <v>6393</v>
      </c>
      <c r="K42" s="3" t="s">
        <v>7</v>
      </c>
    </row>
    <row r="43" spans="1:11" x14ac:dyDescent="0.25">
      <c r="A43" s="3">
        <v>2009</v>
      </c>
      <c r="B43" s="3" t="s">
        <v>22</v>
      </c>
      <c r="C43" s="3" t="s">
        <v>23</v>
      </c>
      <c r="D43" s="3" t="s">
        <v>13</v>
      </c>
      <c r="E43" s="3" t="s">
        <v>20</v>
      </c>
      <c r="F43" s="3" t="s">
        <v>19</v>
      </c>
      <c r="G43" s="3" t="s">
        <v>12</v>
      </c>
      <c r="H43" s="3">
        <v>1</v>
      </c>
      <c r="I43" s="3">
        <v>65.099999999999994</v>
      </c>
      <c r="J43" s="3">
        <v>5738</v>
      </c>
      <c r="K43" s="3" t="s">
        <v>7</v>
      </c>
    </row>
    <row r="44" spans="1:11" x14ac:dyDescent="0.25">
      <c r="A44" s="3">
        <v>2009</v>
      </c>
      <c r="B44" s="3" t="s">
        <v>22</v>
      </c>
      <c r="C44" s="3" t="s">
        <v>23</v>
      </c>
      <c r="D44" s="3" t="s">
        <v>13</v>
      </c>
      <c r="E44" s="3" t="s">
        <v>20</v>
      </c>
      <c r="F44" s="3" t="s">
        <v>19</v>
      </c>
      <c r="G44" s="3" t="s">
        <v>12</v>
      </c>
      <c r="H44" s="3">
        <v>1</v>
      </c>
      <c r="I44" s="3">
        <v>62.9</v>
      </c>
      <c r="J44" s="3">
        <v>2132</v>
      </c>
      <c r="K44" s="3" t="s">
        <v>7</v>
      </c>
    </row>
    <row r="45" spans="1:11" x14ac:dyDescent="0.25">
      <c r="A45" s="3">
        <v>2009</v>
      </c>
      <c r="B45" s="3" t="s">
        <v>22</v>
      </c>
      <c r="C45" s="3" t="s">
        <v>23</v>
      </c>
      <c r="D45" s="3" t="s">
        <v>13</v>
      </c>
      <c r="E45" s="3" t="s">
        <v>20</v>
      </c>
      <c r="F45" s="3" t="s">
        <v>19</v>
      </c>
      <c r="G45" s="3" t="s">
        <v>12</v>
      </c>
      <c r="H45" s="3">
        <v>1</v>
      </c>
      <c r="I45" s="3">
        <v>92.7</v>
      </c>
      <c r="J45" s="3">
        <v>6784</v>
      </c>
      <c r="K45" s="3" t="s">
        <v>7</v>
      </c>
    </row>
    <row r="46" spans="1:11" x14ac:dyDescent="0.25">
      <c r="A46" s="3">
        <v>2009</v>
      </c>
      <c r="B46" s="3" t="s">
        <v>22</v>
      </c>
      <c r="C46" s="3" t="s">
        <v>23</v>
      </c>
      <c r="D46" s="3" t="s">
        <v>13</v>
      </c>
      <c r="E46" s="3" t="s">
        <v>20</v>
      </c>
      <c r="F46" s="3" t="s">
        <v>19</v>
      </c>
      <c r="G46" s="3" t="s">
        <v>12</v>
      </c>
      <c r="H46" s="3">
        <v>1</v>
      </c>
      <c r="I46" s="3">
        <v>76.7</v>
      </c>
      <c r="J46" s="3">
        <v>5838</v>
      </c>
      <c r="K46" s="3" t="s">
        <v>7</v>
      </c>
    </row>
    <row r="47" spans="1:11" x14ac:dyDescent="0.25">
      <c r="A47" s="3">
        <v>2009</v>
      </c>
      <c r="B47" s="3" t="s">
        <v>22</v>
      </c>
      <c r="C47" s="3" t="s">
        <v>23</v>
      </c>
      <c r="D47" s="3" t="s">
        <v>13</v>
      </c>
      <c r="E47" s="3" t="s">
        <v>20</v>
      </c>
      <c r="F47" s="3" t="s">
        <v>19</v>
      </c>
      <c r="G47" s="3" t="s">
        <v>12</v>
      </c>
      <c r="H47" s="3">
        <v>1</v>
      </c>
      <c r="I47" s="3">
        <v>80</v>
      </c>
      <c r="J47" s="3">
        <v>6222</v>
      </c>
      <c r="K47" s="3" t="s">
        <v>7</v>
      </c>
    </row>
    <row r="48" spans="1:11" x14ac:dyDescent="0.25">
      <c r="A48" s="3">
        <v>2009</v>
      </c>
      <c r="B48" s="3" t="s">
        <v>22</v>
      </c>
      <c r="C48" s="3" t="s">
        <v>23</v>
      </c>
      <c r="D48" s="3" t="s">
        <v>13</v>
      </c>
      <c r="E48" s="3" t="s">
        <v>20</v>
      </c>
      <c r="F48" s="3" t="s">
        <v>19</v>
      </c>
      <c r="G48" s="3" t="s">
        <v>12</v>
      </c>
      <c r="H48" s="3">
        <v>1</v>
      </c>
      <c r="I48" s="3">
        <v>99.1</v>
      </c>
      <c r="J48" s="3">
        <v>6939</v>
      </c>
      <c r="K48" s="3" t="s">
        <v>7</v>
      </c>
    </row>
    <row r="49" spans="1:11" x14ac:dyDescent="0.25">
      <c r="A49" s="3">
        <v>2009</v>
      </c>
      <c r="B49" s="3" t="s">
        <v>22</v>
      </c>
      <c r="C49" s="3" t="s">
        <v>23</v>
      </c>
      <c r="D49" s="3" t="s">
        <v>13</v>
      </c>
      <c r="E49" s="3" t="s">
        <v>20</v>
      </c>
      <c r="F49" s="3" t="s">
        <v>19</v>
      </c>
      <c r="G49" s="3" t="s">
        <v>12</v>
      </c>
      <c r="H49" s="3">
        <v>1</v>
      </c>
      <c r="I49" s="3">
        <v>78.099999999999994</v>
      </c>
      <c r="J49" s="3">
        <v>6293</v>
      </c>
      <c r="K49" s="3" t="s">
        <v>7</v>
      </c>
    </row>
    <row r="50" spans="1:11" x14ac:dyDescent="0.25">
      <c r="A50" s="3">
        <v>2009</v>
      </c>
      <c r="B50" s="3" t="s">
        <v>22</v>
      </c>
      <c r="C50" s="3" t="s">
        <v>23</v>
      </c>
      <c r="D50" s="3" t="s">
        <v>13</v>
      </c>
      <c r="E50" s="3" t="s">
        <v>20</v>
      </c>
      <c r="F50" s="3" t="s">
        <v>19</v>
      </c>
      <c r="G50" s="3" t="s">
        <v>12</v>
      </c>
      <c r="H50" s="3">
        <v>1</v>
      </c>
      <c r="I50" s="3">
        <v>78.7</v>
      </c>
      <c r="J50" s="3">
        <v>5108</v>
      </c>
      <c r="K50" s="3" t="s">
        <v>7</v>
      </c>
    </row>
    <row r="51" spans="1:11" x14ac:dyDescent="0.25">
      <c r="A51" s="3">
        <v>2009</v>
      </c>
      <c r="B51" s="3" t="s">
        <v>22</v>
      </c>
      <c r="C51" s="3" t="s">
        <v>23</v>
      </c>
      <c r="D51" s="3" t="s">
        <v>13</v>
      </c>
      <c r="E51" s="3" t="s">
        <v>20</v>
      </c>
      <c r="F51" s="3" t="s">
        <v>19</v>
      </c>
      <c r="G51" s="3" t="s">
        <v>12</v>
      </c>
      <c r="H51" s="3">
        <v>1</v>
      </c>
      <c r="I51" s="3">
        <v>85.1</v>
      </c>
      <c r="J51" s="3">
        <v>6406</v>
      </c>
      <c r="K51" s="3" t="s">
        <v>7</v>
      </c>
    </row>
    <row r="52" spans="1:11" x14ac:dyDescent="0.25">
      <c r="A52" s="3">
        <v>2009</v>
      </c>
      <c r="B52" s="3" t="s">
        <v>22</v>
      </c>
      <c r="C52" s="3" t="s">
        <v>23</v>
      </c>
      <c r="D52" s="3" t="s">
        <v>13</v>
      </c>
      <c r="E52" s="3" t="s">
        <v>20</v>
      </c>
      <c r="F52" s="3" t="s">
        <v>19</v>
      </c>
      <c r="G52" s="3" t="s">
        <v>12</v>
      </c>
      <c r="H52" s="3">
        <v>1</v>
      </c>
      <c r="I52" s="3">
        <v>88.6</v>
      </c>
      <c r="J52" s="3">
        <v>5514</v>
      </c>
      <c r="K52" s="3" t="s">
        <v>7</v>
      </c>
    </row>
    <row r="53" spans="1:11" x14ac:dyDescent="0.25">
      <c r="A53" s="3">
        <v>2009</v>
      </c>
      <c r="B53" s="3" t="s">
        <v>22</v>
      </c>
      <c r="C53" s="3" t="s">
        <v>23</v>
      </c>
      <c r="D53" s="3" t="s">
        <v>13</v>
      </c>
      <c r="E53" s="3" t="s">
        <v>20</v>
      </c>
      <c r="F53" s="3" t="s">
        <v>19</v>
      </c>
      <c r="G53" s="3" t="s">
        <v>12</v>
      </c>
      <c r="H53" s="3">
        <v>1</v>
      </c>
      <c r="I53" s="3">
        <v>80</v>
      </c>
      <c r="J53" s="3">
        <v>5826</v>
      </c>
      <c r="K53" s="3" t="s">
        <v>7</v>
      </c>
    </row>
    <row r="54" spans="1:11" x14ac:dyDescent="0.25">
      <c r="A54" s="3">
        <v>2009</v>
      </c>
      <c r="B54" s="3" t="s">
        <v>22</v>
      </c>
      <c r="C54" s="3" t="s">
        <v>23</v>
      </c>
      <c r="D54" s="3" t="s">
        <v>13</v>
      </c>
      <c r="E54" s="3" t="s">
        <v>20</v>
      </c>
      <c r="F54" s="3" t="s">
        <v>19</v>
      </c>
      <c r="G54" s="3" t="s">
        <v>12</v>
      </c>
      <c r="H54" s="3">
        <v>1</v>
      </c>
      <c r="I54" s="3">
        <v>65.400000000000006</v>
      </c>
      <c r="J54" s="3">
        <v>5215</v>
      </c>
      <c r="K54" s="3" t="s">
        <v>7</v>
      </c>
    </row>
    <row r="55" spans="1:11" x14ac:dyDescent="0.25">
      <c r="A55" s="3">
        <v>2009</v>
      </c>
      <c r="B55" s="3" t="s">
        <v>22</v>
      </c>
      <c r="C55" s="3" t="s">
        <v>23</v>
      </c>
      <c r="D55" s="3" t="s">
        <v>13</v>
      </c>
      <c r="E55" s="3" t="s">
        <v>20</v>
      </c>
      <c r="F55" s="3" t="s">
        <v>19</v>
      </c>
      <c r="G55" s="3" t="s">
        <v>12</v>
      </c>
      <c r="H55" s="3">
        <v>1</v>
      </c>
      <c r="I55" s="3">
        <v>82.2</v>
      </c>
      <c r="J55" s="3">
        <v>5104</v>
      </c>
      <c r="K55" s="3" t="s">
        <v>7</v>
      </c>
    </row>
    <row r="56" spans="1:11" x14ac:dyDescent="0.25">
      <c r="A56" s="3">
        <v>2009</v>
      </c>
      <c r="B56" s="3" t="s">
        <v>22</v>
      </c>
      <c r="C56" s="3" t="s">
        <v>23</v>
      </c>
      <c r="D56" s="3" t="s">
        <v>13</v>
      </c>
      <c r="E56" s="3" t="s">
        <v>20</v>
      </c>
      <c r="F56" s="3" t="s">
        <v>19</v>
      </c>
      <c r="G56" s="3" t="s">
        <v>12</v>
      </c>
      <c r="H56" s="3">
        <v>1</v>
      </c>
      <c r="I56" s="3">
        <v>79.7</v>
      </c>
      <c r="J56" s="3">
        <v>5423</v>
      </c>
      <c r="K56" s="3" t="s">
        <v>7</v>
      </c>
    </row>
    <row r="57" spans="1:11" x14ac:dyDescent="0.25">
      <c r="A57" s="3">
        <v>2009</v>
      </c>
      <c r="B57" s="3" t="s">
        <v>22</v>
      </c>
      <c r="C57" s="3" t="s">
        <v>23</v>
      </c>
      <c r="D57" s="3" t="s">
        <v>13</v>
      </c>
      <c r="E57" s="3" t="s">
        <v>20</v>
      </c>
      <c r="F57" s="3" t="s">
        <v>19</v>
      </c>
      <c r="G57" s="3" t="s">
        <v>12</v>
      </c>
      <c r="H57" s="3">
        <v>1</v>
      </c>
      <c r="I57" s="3">
        <v>80.7</v>
      </c>
      <c r="J57" s="3">
        <v>6599</v>
      </c>
      <c r="K57" s="3" t="s">
        <v>7</v>
      </c>
    </row>
    <row r="58" spans="1:11" x14ac:dyDescent="0.25">
      <c r="A58" s="3">
        <v>2009</v>
      </c>
      <c r="B58" s="3" t="s">
        <v>22</v>
      </c>
      <c r="C58" s="3" t="s">
        <v>23</v>
      </c>
      <c r="D58" s="3" t="s">
        <v>13</v>
      </c>
      <c r="E58" s="3" t="s">
        <v>20</v>
      </c>
      <c r="F58" s="3" t="s">
        <v>19</v>
      </c>
      <c r="G58" s="3" t="s">
        <v>12</v>
      </c>
      <c r="H58" s="3">
        <v>1</v>
      </c>
      <c r="I58" s="3">
        <v>66.400000000000006</v>
      </c>
      <c r="J58" s="3">
        <v>3356</v>
      </c>
      <c r="K58" s="3" t="s">
        <v>7</v>
      </c>
    </row>
    <row r="59" spans="1:11" x14ac:dyDescent="0.25">
      <c r="A59" s="3">
        <v>2009</v>
      </c>
      <c r="B59" s="3" t="s">
        <v>22</v>
      </c>
      <c r="C59" s="3" t="s">
        <v>23</v>
      </c>
      <c r="D59" s="3" t="s">
        <v>13</v>
      </c>
      <c r="E59" s="3" t="s">
        <v>20</v>
      </c>
      <c r="F59" s="3" t="s">
        <v>19</v>
      </c>
      <c r="G59" s="3" t="s">
        <v>12</v>
      </c>
      <c r="H59" s="3">
        <v>1</v>
      </c>
      <c r="I59" s="3">
        <v>83.5</v>
      </c>
      <c r="J59" s="3">
        <v>8151</v>
      </c>
      <c r="K59" s="3" t="s">
        <v>7</v>
      </c>
    </row>
    <row r="60" spans="1:11" x14ac:dyDescent="0.25">
      <c r="A60" s="3">
        <v>2009</v>
      </c>
      <c r="B60" s="3" t="s">
        <v>22</v>
      </c>
      <c r="C60" s="3" t="s">
        <v>23</v>
      </c>
      <c r="D60" s="3" t="s">
        <v>13</v>
      </c>
      <c r="E60" s="3" t="s">
        <v>20</v>
      </c>
      <c r="F60" s="3" t="s">
        <v>19</v>
      </c>
      <c r="G60" s="3" t="s">
        <v>12</v>
      </c>
      <c r="H60" s="3">
        <v>1</v>
      </c>
      <c r="I60" s="3">
        <v>75.599999999999994</v>
      </c>
      <c r="J60" s="3">
        <v>5097</v>
      </c>
      <c r="K60" s="3" t="s">
        <v>7</v>
      </c>
    </row>
    <row r="61" spans="1:11" x14ac:dyDescent="0.25">
      <c r="A61" s="3">
        <v>2009</v>
      </c>
      <c r="B61" s="3" t="s">
        <v>22</v>
      </c>
      <c r="C61" s="3" t="s">
        <v>23</v>
      </c>
      <c r="D61" s="3" t="s">
        <v>13</v>
      </c>
      <c r="E61" s="3" t="s">
        <v>20</v>
      </c>
      <c r="F61" s="3" t="s">
        <v>19</v>
      </c>
      <c r="G61" s="3" t="s">
        <v>12</v>
      </c>
      <c r="H61" s="3">
        <v>1</v>
      </c>
      <c r="I61" s="3">
        <v>74.3</v>
      </c>
      <c r="J61" s="3">
        <v>5614</v>
      </c>
      <c r="K61" s="3" t="s">
        <v>7</v>
      </c>
    </row>
    <row r="62" spans="1:11" x14ac:dyDescent="0.25">
      <c r="A62" s="3">
        <v>2009</v>
      </c>
      <c r="B62" s="3" t="s">
        <v>22</v>
      </c>
      <c r="C62" s="3" t="s">
        <v>23</v>
      </c>
      <c r="D62" s="3" t="s">
        <v>13</v>
      </c>
      <c r="E62" s="3" t="s">
        <v>20</v>
      </c>
      <c r="F62" s="3" t="s">
        <v>19</v>
      </c>
      <c r="G62" s="3" t="s">
        <v>12</v>
      </c>
      <c r="H62" s="3">
        <v>1</v>
      </c>
      <c r="I62" s="3">
        <v>74</v>
      </c>
      <c r="J62" s="3">
        <v>5365</v>
      </c>
      <c r="K62" s="3" t="s">
        <v>7</v>
      </c>
    </row>
    <row r="63" spans="1:11" x14ac:dyDescent="0.25">
      <c r="A63" s="3">
        <v>2009</v>
      </c>
      <c r="B63" s="3" t="s">
        <v>22</v>
      </c>
      <c r="C63" s="3" t="s">
        <v>23</v>
      </c>
      <c r="D63" s="3" t="s">
        <v>13</v>
      </c>
      <c r="E63" s="3" t="s">
        <v>20</v>
      </c>
      <c r="F63" s="3" t="s">
        <v>19</v>
      </c>
      <c r="G63" s="3" t="s">
        <v>12</v>
      </c>
      <c r="H63" s="3">
        <v>1</v>
      </c>
      <c r="I63" s="3">
        <v>86</v>
      </c>
      <c r="J63" s="3">
        <v>6993</v>
      </c>
      <c r="K63" s="3" t="s">
        <v>7</v>
      </c>
    </row>
    <row r="64" spans="1:11" x14ac:dyDescent="0.25">
      <c r="A64" s="3">
        <v>2009</v>
      </c>
      <c r="B64" s="3" t="s">
        <v>22</v>
      </c>
      <c r="C64" s="3" t="s">
        <v>23</v>
      </c>
      <c r="D64" s="3" t="s">
        <v>13</v>
      </c>
      <c r="E64" s="3" t="s">
        <v>20</v>
      </c>
      <c r="F64" s="3" t="s">
        <v>19</v>
      </c>
      <c r="G64" s="3" t="s">
        <v>12</v>
      </c>
      <c r="H64" s="3">
        <v>1</v>
      </c>
      <c r="I64" s="3">
        <v>67.599999999999994</v>
      </c>
      <c r="J64" s="3">
        <v>6024</v>
      </c>
      <c r="K64" s="3" t="s">
        <v>7</v>
      </c>
    </row>
    <row r="65" spans="1:11" x14ac:dyDescent="0.25">
      <c r="A65" s="3">
        <v>2009</v>
      </c>
      <c r="B65" s="3" t="s">
        <v>22</v>
      </c>
      <c r="C65" s="3" t="s">
        <v>23</v>
      </c>
      <c r="D65" s="3" t="s">
        <v>13</v>
      </c>
      <c r="E65" s="3" t="s">
        <v>20</v>
      </c>
      <c r="F65" s="3" t="s">
        <v>19</v>
      </c>
      <c r="G65" s="3" t="s">
        <v>12</v>
      </c>
      <c r="H65" s="3">
        <v>1</v>
      </c>
      <c r="I65" s="3">
        <v>87.6</v>
      </c>
      <c r="J65" s="3">
        <v>6561</v>
      </c>
      <c r="K65" s="3" t="s">
        <v>7</v>
      </c>
    </row>
    <row r="66" spans="1:11" x14ac:dyDescent="0.25">
      <c r="A66" s="3">
        <v>2009</v>
      </c>
      <c r="B66" s="3" t="s">
        <v>22</v>
      </c>
      <c r="C66" s="3" t="s">
        <v>23</v>
      </c>
      <c r="D66" s="3" t="s">
        <v>13</v>
      </c>
      <c r="E66" s="3" t="s">
        <v>20</v>
      </c>
      <c r="F66" s="3" t="s">
        <v>19</v>
      </c>
      <c r="G66" s="3" t="s">
        <v>12</v>
      </c>
      <c r="H66" s="3">
        <v>1</v>
      </c>
      <c r="I66" s="3">
        <v>78</v>
      </c>
      <c r="J66" s="3">
        <v>8915</v>
      </c>
      <c r="K66" s="3" t="s">
        <v>7</v>
      </c>
    </row>
    <row r="67" spans="1:11" x14ac:dyDescent="0.25">
      <c r="A67" s="3">
        <v>2009</v>
      </c>
      <c r="B67" s="3" t="s">
        <v>22</v>
      </c>
      <c r="C67" s="3" t="s">
        <v>23</v>
      </c>
      <c r="D67" s="3" t="s">
        <v>13</v>
      </c>
      <c r="E67" s="3" t="s">
        <v>20</v>
      </c>
      <c r="F67" s="3" t="s">
        <v>19</v>
      </c>
      <c r="G67" s="3" t="s">
        <v>12</v>
      </c>
      <c r="H67" s="3">
        <v>1</v>
      </c>
      <c r="I67" s="3">
        <v>75</v>
      </c>
      <c r="J67" s="3">
        <v>5125</v>
      </c>
      <c r="K67" s="3" t="s">
        <v>7</v>
      </c>
    </row>
    <row r="68" spans="1:11" x14ac:dyDescent="0.25">
      <c r="A68" s="3">
        <v>2009</v>
      </c>
      <c r="B68" s="3" t="s">
        <v>22</v>
      </c>
      <c r="C68" s="3" t="s">
        <v>23</v>
      </c>
      <c r="D68" s="3" t="s">
        <v>13</v>
      </c>
      <c r="E68" s="3" t="s">
        <v>20</v>
      </c>
      <c r="F68" s="3" t="s">
        <v>19</v>
      </c>
      <c r="G68" s="3" t="s">
        <v>12</v>
      </c>
      <c r="H68" s="3">
        <v>1</v>
      </c>
      <c r="I68" s="3">
        <v>80</v>
      </c>
      <c r="J68" s="3">
        <v>4597</v>
      </c>
      <c r="K68" s="3" t="s">
        <v>7</v>
      </c>
    </row>
    <row r="69" spans="1:11" x14ac:dyDescent="0.25">
      <c r="A69" s="3">
        <v>2009</v>
      </c>
      <c r="B69" s="3" t="s">
        <v>22</v>
      </c>
      <c r="C69" s="3" t="s">
        <v>23</v>
      </c>
      <c r="D69" s="3" t="s">
        <v>13</v>
      </c>
      <c r="E69" s="3" t="s">
        <v>20</v>
      </c>
      <c r="F69" s="3" t="s">
        <v>19</v>
      </c>
      <c r="G69" s="3" t="s">
        <v>12</v>
      </c>
      <c r="H69" s="3">
        <v>1</v>
      </c>
      <c r="I69" s="3">
        <v>82</v>
      </c>
      <c r="J69" s="3">
        <v>7938</v>
      </c>
      <c r="K69" s="3" t="s">
        <v>7</v>
      </c>
    </row>
    <row r="70" spans="1:11" x14ac:dyDescent="0.25">
      <c r="A70" s="3">
        <v>2009</v>
      </c>
      <c r="B70" s="3" t="s">
        <v>22</v>
      </c>
      <c r="C70" s="3" t="s">
        <v>23</v>
      </c>
      <c r="D70" s="3" t="s">
        <v>13</v>
      </c>
      <c r="E70" s="3" t="s">
        <v>20</v>
      </c>
      <c r="F70" s="3" t="s">
        <v>19</v>
      </c>
      <c r="G70" s="3" t="s">
        <v>12</v>
      </c>
      <c r="H70" s="3">
        <v>1</v>
      </c>
      <c r="I70" s="3">
        <v>83</v>
      </c>
      <c r="J70" s="3">
        <v>6054</v>
      </c>
      <c r="K70" s="3" t="s">
        <v>7</v>
      </c>
    </row>
    <row r="71" spans="1:11" x14ac:dyDescent="0.25">
      <c r="A71" s="3">
        <v>2009</v>
      </c>
      <c r="B71" s="3" t="s">
        <v>22</v>
      </c>
      <c r="C71" s="3" t="s">
        <v>23</v>
      </c>
      <c r="D71" s="3" t="s">
        <v>13</v>
      </c>
      <c r="E71" s="3" t="s">
        <v>20</v>
      </c>
      <c r="F71" s="3" t="s">
        <v>19</v>
      </c>
      <c r="G71" s="3" t="s">
        <v>12</v>
      </c>
      <c r="H71" s="3">
        <v>1</v>
      </c>
      <c r="I71" s="3">
        <v>70</v>
      </c>
      <c r="J71" s="3">
        <v>3934</v>
      </c>
      <c r="K71" s="3" t="s">
        <v>7</v>
      </c>
    </row>
    <row r="72" spans="1:11" x14ac:dyDescent="0.25">
      <c r="A72" s="3">
        <v>2009</v>
      </c>
      <c r="B72" s="3" t="s">
        <v>22</v>
      </c>
      <c r="C72" s="3" t="s">
        <v>23</v>
      </c>
      <c r="D72" s="3" t="s">
        <v>13</v>
      </c>
      <c r="E72" s="3" t="s">
        <v>20</v>
      </c>
      <c r="F72" s="3" t="s">
        <v>19</v>
      </c>
      <c r="G72" s="3" t="s">
        <v>12</v>
      </c>
      <c r="H72" s="3">
        <v>1</v>
      </c>
      <c r="I72" s="3">
        <v>74.599999999999994</v>
      </c>
      <c r="J72" s="3">
        <v>4354</v>
      </c>
      <c r="K72" s="3" t="s">
        <v>7</v>
      </c>
    </row>
    <row r="73" spans="1:11" x14ac:dyDescent="0.25">
      <c r="A73" s="3">
        <v>2009</v>
      </c>
      <c r="B73" s="3" t="s">
        <v>22</v>
      </c>
      <c r="C73" s="3" t="s">
        <v>23</v>
      </c>
      <c r="D73" s="3" t="s">
        <v>13</v>
      </c>
      <c r="E73" s="3" t="s">
        <v>20</v>
      </c>
      <c r="F73" s="3" t="s">
        <v>19</v>
      </c>
      <c r="G73" s="3" t="s">
        <v>12</v>
      </c>
      <c r="H73" s="3">
        <v>1</v>
      </c>
      <c r="I73" s="3">
        <v>81.3</v>
      </c>
      <c r="J73" s="3">
        <v>8140</v>
      </c>
      <c r="K73" s="3" t="s">
        <v>7</v>
      </c>
    </row>
    <row r="74" spans="1:11" x14ac:dyDescent="0.25">
      <c r="A74" s="3">
        <v>2009</v>
      </c>
      <c r="B74" s="3" t="s">
        <v>22</v>
      </c>
      <c r="C74" s="3" t="s">
        <v>23</v>
      </c>
      <c r="D74" s="3" t="s">
        <v>13</v>
      </c>
      <c r="E74" s="3" t="s">
        <v>20</v>
      </c>
      <c r="F74" s="3" t="s">
        <v>19</v>
      </c>
      <c r="G74" s="3" t="s">
        <v>12</v>
      </c>
      <c r="H74" s="3">
        <v>1</v>
      </c>
      <c r="I74" s="3">
        <v>77.599999999999994</v>
      </c>
      <c r="J74" s="3">
        <v>4928</v>
      </c>
      <c r="K74" s="3" t="s">
        <v>7</v>
      </c>
    </row>
    <row r="75" spans="1:11" x14ac:dyDescent="0.25">
      <c r="A75" s="3">
        <v>2009</v>
      </c>
      <c r="B75" s="3" t="s">
        <v>22</v>
      </c>
      <c r="C75" s="3" t="s">
        <v>23</v>
      </c>
      <c r="D75" s="3" t="s">
        <v>13</v>
      </c>
      <c r="E75" s="3" t="s">
        <v>20</v>
      </c>
      <c r="F75" s="3" t="s">
        <v>19</v>
      </c>
      <c r="G75" s="3" t="s">
        <v>12</v>
      </c>
      <c r="H75" s="3">
        <v>1</v>
      </c>
      <c r="I75" s="3">
        <v>85.1</v>
      </c>
      <c r="J75" s="3">
        <v>6190</v>
      </c>
      <c r="K75" s="3" t="s">
        <v>7</v>
      </c>
    </row>
    <row r="76" spans="1:11" x14ac:dyDescent="0.25">
      <c r="A76" s="3">
        <v>2009</v>
      </c>
      <c r="B76" s="3" t="s">
        <v>22</v>
      </c>
      <c r="C76" s="3" t="s">
        <v>23</v>
      </c>
      <c r="D76" s="3" t="s">
        <v>13</v>
      </c>
      <c r="E76" s="3" t="s">
        <v>20</v>
      </c>
      <c r="F76" s="3" t="s">
        <v>19</v>
      </c>
      <c r="G76" s="3" t="s">
        <v>12</v>
      </c>
      <c r="H76" s="3">
        <v>1</v>
      </c>
      <c r="I76" s="3">
        <v>81.599999999999994</v>
      </c>
      <c r="J76" s="3">
        <v>6439</v>
      </c>
      <c r="K76" s="3" t="s">
        <v>7</v>
      </c>
    </row>
    <row r="77" spans="1:11" x14ac:dyDescent="0.25">
      <c r="A77" s="3">
        <v>2009</v>
      </c>
      <c r="B77" s="3" t="s">
        <v>22</v>
      </c>
      <c r="C77" s="3" t="s">
        <v>23</v>
      </c>
      <c r="D77" s="3" t="s">
        <v>13</v>
      </c>
      <c r="E77" s="3" t="s">
        <v>20</v>
      </c>
      <c r="F77" s="3" t="s">
        <v>19</v>
      </c>
      <c r="G77" s="3" t="s">
        <v>12</v>
      </c>
      <c r="H77" s="3">
        <v>1</v>
      </c>
      <c r="I77" s="3">
        <v>78.400000000000006</v>
      </c>
      <c r="J77" s="3">
        <v>5811</v>
      </c>
      <c r="K77" s="3" t="s">
        <v>7</v>
      </c>
    </row>
    <row r="78" spans="1:11" x14ac:dyDescent="0.25">
      <c r="A78" s="3">
        <v>2009</v>
      </c>
      <c r="B78" s="3" t="s">
        <v>22</v>
      </c>
      <c r="C78" s="3" t="s">
        <v>23</v>
      </c>
      <c r="D78" s="3" t="s">
        <v>13</v>
      </c>
      <c r="E78" s="3" t="s">
        <v>20</v>
      </c>
      <c r="F78" s="3" t="s">
        <v>19</v>
      </c>
      <c r="G78" s="3" t="s">
        <v>12</v>
      </c>
      <c r="H78" s="3">
        <v>1</v>
      </c>
      <c r="I78" s="3">
        <v>79.900000000000006</v>
      </c>
      <c r="J78" s="3">
        <v>5034</v>
      </c>
      <c r="K78" s="3" t="s">
        <v>7</v>
      </c>
    </row>
    <row r="79" spans="1:11" x14ac:dyDescent="0.25">
      <c r="A79" s="3">
        <v>2009</v>
      </c>
      <c r="B79" s="3" t="s">
        <v>22</v>
      </c>
      <c r="C79" s="3" t="s">
        <v>23</v>
      </c>
      <c r="D79" s="3" t="s">
        <v>13</v>
      </c>
      <c r="E79" s="3" t="s">
        <v>20</v>
      </c>
      <c r="F79" s="3" t="s">
        <v>19</v>
      </c>
      <c r="G79" s="3" t="s">
        <v>12</v>
      </c>
      <c r="H79" s="3">
        <v>1</v>
      </c>
      <c r="I79" s="3">
        <v>89.5</v>
      </c>
      <c r="J79" s="3">
        <v>7403</v>
      </c>
      <c r="K79" s="3" t="s">
        <v>7</v>
      </c>
    </row>
    <row r="80" spans="1:11" x14ac:dyDescent="0.25">
      <c r="A80" s="3">
        <v>2009</v>
      </c>
      <c r="B80" s="3" t="s">
        <v>22</v>
      </c>
      <c r="C80" s="3" t="s">
        <v>23</v>
      </c>
      <c r="D80" s="3" t="s">
        <v>13</v>
      </c>
      <c r="E80" s="3" t="s">
        <v>20</v>
      </c>
      <c r="F80" s="3" t="s">
        <v>19</v>
      </c>
      <c r="G80" s="3" t="s">
        <v>12</v>
      </c>
      <c r="H80" s="3">
        <v>1</v>
      </c>
      <c r="I80" s="3">
        <v>74.3</v>
      </c>
      <c r="J80" s="3">
        <v>5687</v>
      </c>
      <c r="K80" s="3" t="s">
        <v>7</v>
      </c>
    </row>
    <row r="81" spans="1:11" x14ac:dyDescent="0.25">
      <c r="A81" s="3">
        <v>2009</v>
      </c>
      <c r="B81" s="3" t="s">
        <v>22</v>
      </c>
      <c r="C81" s="3" t="s">
        <v>23</v>
      </c>
      <c r="D81" s="3" t="s">
        <v>13</v>
      </c>
      <c r="E81" s="3" t="s">
        <v>20</v>
      </c>
      <c r="F81" s="3" t="s">
        <v>19</v>
      </c>
      <c r="G81" s="3" t="s">
        <v>12</v>
      </c>
      <c r="H81" s="3">
        <v>1</v>
      </c>
      <c r="I81" s="3">
        <v>75.3</v>
      </c>
      <c r="J81" s="3">
        <v>5243</v>
      </c>
      <c r="K81" s="3" t="s">
        <v>7</v>
      </c>
    </row>
    <row r="82" spans="1:11" x14ac:dyDescent="0.25">
      <c r="A82" s="3">
        <v>2009</v>
      </c>
      <c r="B82" s="3" t="s">
        <v>22</v>
      </c>
      <c r="C82" s="3" t="s">
        <v>23</v>
      </c>
      <c r="D82" s="3" t="s">
        <v>13</v>
      </c>
      <c r="E82" s="3" t="s">
        <v>20</v>
      </c>
      <c r="F82" s="3" t="s">
        <v>19</v>
      </c>
      <c r="G82" s="3" t="s">
        <v>12</v>
      </c>
      <c r="H82" s="3">
        <v>1</v>
      </c>
      <c r="I82" s="3">
        <v>72.400000000000006</v>
      </c>
      <c r="J82" s="3">
        <v>4838</v>
      </c>
      <c r="K82" s="3" t="s">
        <v>7</v>
      </c>
    </row>
    <row r="83" spans="1:11" x14ac:dyDescent="0.25">
      <c r="A83" s="3">
        <v>2009</v>
      </c>
      <c r="B83" s="3" t="s">
        <v>22</v>
      </c>
      <c r="C83" s="3" t="s">
        <v>23</v>
      </c>
      <c r="D83" s="3" t="s">
        <v>13</v>
      </c>
      <c r="E83" s="3" t="s">
        <v>20</v>
      </c>
      <c r="F83" s="3" t="s">
        <v>19</v>
      </c>
      <c r="G83" s="3" t="s">
        <v>12</v>
      </c>
      <c r="H83" s="3">
        <v>1</v>
      </c>
      <c r="I83" s="3">
        <v>77.5</v>
      </c>
      <c r="J83" s="3">
        <v>6284</v>
      </c>
      <c r="K83" s="3" t="s">
        <v>7</v>
      </c>
    </row>
    <row r="84" spans="1:11" x14ac:dyDescent="0.25">
      <c r="A84" s="3">
        <v>2009</v>
      </c>
      <c r="B84" s="3" t="s">
        <v>22</v>
      </c>
      <c r="C84" s="3" t="s">
        <v>23</v>
      </c>
      <c r="D84" s="3" t="s">
        <v>13</v>
      </c>
      <c r="E84" s="3" t="s">
        <v>20</v>
      </c>
      <c r="F84" s="3" t="s">
        <v>19</v>
      </c>
      <c r="G84" s="3" t="s">
        <v>12</v>
      </c>
      <c r="H84" s="3">
        <v>1</v>
      </c>
      <c r="I84" s="3">
        <v>78.099999999999994</v>
      </c>
      <c r="J84" s="3">
        <v>5081</v>
      </c>
      <c r="K84" s="3" t="s">
        <v>7</v>
      </c>
    </row>
    <row r="85" spans="1:11" x14ac:dyDescent="0.25">
      <c r="A85" s="3">
        <v>2009</v>
      </c>
      <c r="B85" s="3" t="s">
        <v>22</v>
      </c>
      <c r="C85" s="3" t="s">
        <v>23</v>
      </c>
      <c r="D85" s="3" t="s">
        <v>13</v>
      </c>
      <c r="E85" s="3" t="s">
        <v>20</v>
      </c>
      <c r="F85" s="3" t="s">
        <v>19</v>
      </c>
      <c r="G85" s="3" t="s">
        <v>12</v>
      </c>
      <c r="H85" s="3">
        <v>1</v>
      </c>
      <c r="I85" s="3">
        <v>79.099999999999994</v>
      </c>
      <c r="J85" s="3">
        <v>6758</v>
      </c>
      <c r="K85" s="3" t="s">
        <v>7</v>
      </c>
    </row>
    <row r="86" spans="1:11" x14ac:dyDescent="0.25">
      <c r="A86" s="3">
        <v>2009</v>
      </c>
      <c r="B86" s="3" t="s">
        <v>22</v>
      </c>
      <c r="C86" s="3" t="s">
        <v>23</v>
      </c>
      <c r="D86" s="3" t="s">
        <v>13</v>
      </c>
      <c r="E86" s="3" t="s">
        <v>20</v>
      </c>
      <c r="F86" s="3" t="s">
        <v>19</v>
      </c>
      <c r="G86" s="3" t="s">
        <v>12</v>
      </c>
      <c r="H86" s="3">
        <v>1</v>
      </c>
      <c r="I86" s="3">
        <v>82.6</v>
      </c>
      <c r="J86" s="3">
        <v>6940</v>
      </c>
      <c r="K86" s="3" t="s">
        <v>7</v>
      </c>
    </row>
    <row r="87" spans="1:11" x14ac:dyDescent="0.25">
      <c r="A87" s="3">
        <v>2009</v>
      </c>
      <c r="B87" s="3" t="s">
        <v>22</v>
      </c>
      <c r="C87" s="3" t="s">
        <v>23</v>
      </c>
      <c r="D87" s="3" t="s">
        <v>13</v>
      </c>
      <c r="E87" s="3" t="s">
        <v>20</v>
      </c>
      <c r="F87" s="3" t="s">
        <v>19</v>
      </c>
      <c r="G87" s="3" t="s">
        <v>12</v>
      </c>
      <c r="H87" s="3">
        <v>1</v>
      </c>
      <c r="I87" s="3">
        <v>84.8</v>
      </c>
      <c r="J87" s="3">
        <v>5961</v>
      </c>
      <c r="K87" s="3" t="s">
        <v>7</v>
      </c>
    </row>
    <row r="88" spans="1:11" x14ac:dyDescent="0.25">
      <c r="A88" s="3">
        <v>2009</v>
      </c>
      <c r="B88" s="3" t="s">
        <v>22</v>
      </c>
      <c r="C88" s="3" t="s">
        <v>23</v>
      </c>
      <c r="D88" s="3" t="s">
        <v>13</v>
      </c>
      <c r="E88" s="3" t="s">
        <v>20</v>
      </c>
      <c r="F88" s="3" t="s">
        <v>19</v>
      </c>
      <c r="G88" s="3" t="s">
        <v>12</v>
      </c>
      <c r="H88" s="3">
        <v>1</v>
      </c>
      <c r="I88" s="3">
        <v>61.9</v>
      </c>
      <c r="J88" s="3">
        <v>3094</v>
      </c>
      <c r="K88" s="3" t="s">
        <v>7</v>
      </c>
    </row>
    <row r="89" spans="1:11" x14ac:dyDescent="0.25">
      <c r="A89" s="3">
        <v>2009</v>
      </c>
      <c r="B89" s="3" t="s">
        <v>22</v>
      </c>
      <c r="C89" s="3" t="s">
        <v>23</v>
      </c>
      <c r="D89" s="3" t="s">
        <v>13</v>
      </c>
      <c r="E89" s="3" t="s">
        <v>20</v>
      </c>
      <c r="F89" s="3" t="s">
        <v>19</v>
      </c>
      <c r="G89" s="3" t="s">
        <v>12</v>
      </c>
      <c r="H89" s="3">
        <v>1</v>
      </c>
      <c r="I89" s="3">
        <v>86.4</v>
      </c>
      <c r="J89" s="3">
        <v>5839</v>
      </c>
      <c r="K89" s="3" t="s">
        <v>7</v>
      </c>
    </row>
    <row r="90" spans="1:11" x14ac:dyDescent="0.25">
      <c r="A90" s="3">
        <v>2009</v>
      </c>
      <c r="B90" s="3" t="s">
        <v>22</v>
      </c>
      <c r="C90" s="3" t="s">
        <v>23</v>
      </c>
      <c r="D90" s="3" t="s">
        <v>13</v>
      </c>
      <c r="E90" s="3" t="s">
        <v>20</v>
      </c>
      <c r="F90" s="3" t="s">
        <v>19</v>
      </c>
      <c r="G90" s="3" t="s">
        <v>12</v>
      </c>
      <c r="H90" s="3">
        <v>1</v>
      </c>
      <c r="I90" s="3">
        <v>74</v>
      </c>
      <c r="J90" s="3">
        <v>3775</v>
      </c>
      <c r="K90" s="3" t="s">
        <v>7</v>
      </c>
    </row>
    <row r="91" spans="1:11" x14ac:dyDescent="0.25">
      <c r="A91" s="3">
        <v>2009</v>
      </c>
      <c r="B91" s="3" t="s">
        <v>22</v>
      </c>
      <c r="C91" s="3" t="s">
        <v>23</v>
      </c>
      <c r="D91" s="3" t="s">
        <v>13</v>
      </c>
      <c r="E91" s="3" t="s">
        <v>20</v>
      </c>
      <c r="F91" s="3" t="s">
        <v>19</v>
      </c>
      <c r="G91" s="3" t="s">
        <v>12</v>
      </c>
      <c r="H91" s="3">
        <v>1</v>
      </c>
      <c r="I91" s="3">
        <v>79.099999999999994</v>
      </c>
      <c r="J91" s="3">
        <v>6820</v>
      </c>
      <c r="K91" s="3" t="s">
        <v>7</v>
      </c>
    </row>
    <row r="92" spans="1:11" x14ac:dyDescent="0.25">
      <c r="A92" s="3">
        <v>2009</v>
      </c>
      <c r="B92" s="3" t="s">
        <v>22</v>
      </c>
      <c r="C92" s="3" t="s">
        <v>23</v>
      </c>
      <c r="D92" s="3" t="s">
        <v>13</v>
      </c>
      <c r="E92" s="3" t="s">
        <v>20</v>
      </c>
      <c r="F92" s="3" t="s">
        <v>19</v>
      </c>
      <c r="G92" s="3" t="s">
        <v>12</v>
      </c>
      <c r="H92" s="3">
        <v>1</v>
      </c>
      <c r="I92" s="3">
        <v>78.7</v>
      </c>
      <c r="J92" s="3">
        <v>4993</v>
      </c>
      <c r="K92" s="3" t="s">
        <v>7</v>
      </c>
    </row>
    <row r="93" spans="1:11" x14ac:dyDescent="0.25">
      <c r="A93" s="3">
        <v>2009</v>
      </c>
      <c r="B93" s="3" t="s">
        <v>22</v>
      </c>
      <c r="C93" s="3" t="s">
        <v>23</v>
      </c>
      <c r="D93" s="3" t="s">
        <v>13</v>
      </c>
      <c r="E93" s="3" t="s">
        <v>20</v>
      </c>
      <c r="F93" s="3" t="s">
        <v>19</v>
      </c>
      <c r="G93" s="3" t="s">
        <v>12</v>
      </c>
      <c r="H93" s="3">
        <v>1</v>
      </c>
      <c r="I93" s="3">
        <v>71.8</v>
      </c>
      <c r="J93" s="3">
        <v>5042</v>
      </c>
      <c r="K93" s="3" t="s">
        <v>7</v>
      </c>
    </row>
    <row r="94" spans="1:11" x14ac:dyDescent="0.25">
      <c r="A94" s="3">
        <v>2009</v>
      </c>
      <c r="B94" s="3" t="s">
        <v>22</v>
      </c>
      <c r="C94" s="3" t="s">
        <v>23</v>
      </c>
      <c r="D94" s="3" t="s">
        <v>13</v>
      </c>
      <c r="E94" s="3" t="s">
        <v>20</v>
      </c>
      <c r="F94" s="3" t="s">
        <v>19</v>
      </c>
      <c r="G94" s="3" t="s">
        <v>12</v>
      </c>
      <c r="H94" s="3">
        <v>1</v>
      </c>
      <c r="I94" s="3">
        <v>76.8</v>
      </c>
      <c r="J94" s="3">
        <v>5031</v>
      </c>
      <c r="K94" s="3" t="s">
        <v>7</v>
      </c>
    </row>
    <row r="95" spans="1:11" x14ac:dyDescent="0.25">
      <c r="A95" s="3">
        <v>1923</v>
      </c>
      <c r="B95" s="3" t="s">
        <v>22</v>
      </c>
      <c r="C95" s="3" t="s">
        <v>120</v>
      </c>
      <c r="D95" s="3" t="s">
        <v>13</v>
      </c>
      <c r="E95" s="3" t="s">
        <v>10</v>
      </c>
      <c r="F95" s="3"/>
      <c r="G95" s="3" t="s">
        <v>12</v>
      </c>
      <c r="H95" s="3">
        <v>1</v>
      </c>
      <c r="I95" s="3">
        <v>88</v>
      </c>
      <c r="J95" s="3">
        <v>11000</v>
      </c>
      <c r="K95" s="3" t="s">
        <v>7</v>
      </c>
    </row>
    <row r="96" spans="1:11" x14ac:dyDescent="0.25">
      <c r="A96" s="3">
        <v>1923</v>
      </c>
      <c r="B96" s="3" t="s">
        <v>22</v>
      </c>
      <c r="C96" s="3" t="s">
        <v>120</v>
      </c>
      <c r="D96" s="3" t="s">
        <v>13</v>
      </c>
      <c r="E96" s="3" t="s">
        <v>10</v>
      </c>
      <c r="F96" s="3"/>
      <c r="G96" s="3" t="s">
        <v>12</v>
      </c>
      <c r="H96" s="3">
        <v>1</v>
      </c>
      <c r="I96" s="3">
        <v>72</v>
      </c>
      <c r="J96" s="3">
        <v>9619</v>
      </c>
      <c r="K96" s="3" t="s">
        <v>7</v>
      </c>
    </row>
    <row r="97" spans="1:11" x14ac:dyDescent="0.25">
      <c r="A97" s="3">
        <v>1923</v>
      </c>
      <c r="B97" s="3" t="s">
        <v>22</v>
      </c>
      <c r="C97" s="3" t="s">
        <v>120</v>
      </c>
      <c r="D97" s="3" t="s">
        <v>13</v>
      </c>
      <c r="E97" s="3" t="s">
        <v>10</v>
      </c>
      <c r="F97" s="3"/>
      <c r="G97" s="3" t="s">
        <v>12</v>
      </c>
      <c r="H97" s="3">
        <v>1</v>
      </c>
      <c r="I97" s="3">
        <v>99</v>
      </c>
      <c r="J97" s="3">
        <v>9518</v>
      </c>
      <c r="K97" s="3" t="s">
        <v>7</v>
      </c>
    </row>
    <row r="98" spans="1:11" x14ac:dyDescent="0.25">
      <c r="A98" s="3">
        <v>1923</v>
      </c>
      <c r="B98" s="3" t="s">
        <v>22</v>
      </c>
      <c r="C98" s="3" t="s">
        <v>120</v>
      </c>
      <c r="D98" s="3" t="s">
        <v>13</v>
      </c>
      <c r="E98" s="3" t="s">
        <v>10</v>
      </c>
      <c r="F98" s="3"/>
      <c r="G98" s="3" t="s">
        <v>12</v>
      </c>
      <c r="H98" s="3">
        <v>1</v>
      </c>
      <c r="I98" s="3">
        <v>110</v>
      </c>
      <c r="J98" s="3">
        <v>9312</v>
      </c>
      <c r="K98" s="3" t="s">
        <v>7</v>
      </c>
    </row>
    <row r="99" spans="1:11" x14ac:dyDescent="0.25">
      <c r="A99" s="3">
        <v>1923</v>
      </c>
      <c r="B99" s="3" t="s">
        <v>22</v>
      </c>
      <c r="C99" s="3" t="s">
        <v>120</v>
      </c>
      <c r="D99" s="3" t="s">
        <v>13</v>
      </c>
      <c r="E99" s="3" t="s">
        <v>10</v>
      </c>
      <c r="F99" s="3"/>
      <c r="G99" s="3" t="s">
        <v>12</v>
      </c>
      <c r="H99" s="3">
        <v>1</v>
      </c>
      <c r="I99" s="3">
        <v>97</v>
      </c>
      <c r="J99" s="3">
        <v>9025</v>
      </c>
      <c r="K99" s="3" t="s">
        <v>7</v>
      </c>
    </row>
    <row r="100" spans="1:11" x14ac:dyDescent="0.25">
      <c r="A100" s="3">
        <v>1923</v>
      </c>
      <c r="B100" s="3" t="s">
        <v>22</v>
      </c>
      <c r="C100" s="3" t="s">
        <v>120</v>
      </c>
      <c r="D100" s="3" t="s">
        <v>13</v>
      </c>
      <c r="E100" s="3" t="s">
        <v>10</v>
      </c>
      <c r="F100" s="3"/>
      <c r="G100" s="3" t="s">
        <v>12</v>
      </c>
      <c r="H100" s="3">
        <v>1</v>
      </c>
      <c r="I100" s="3">
        <v>99</v>
      </c>
      <c r="J100" s="3">
        <v>8971</v>
      </c>
      <c r="K100" s="3" t="s">
        <v>7</v>
      </c>
    </row>
    <row r="101" spans="1:11" x14ac:dyDescent="0.25">
      <c r="A101" s="3">
        <v>1923</v>
      </c>
      <c r="B101" s="3" t="s">
        <v>22</v>
      </c>
      <c r="C101" s="3" t="s">
        <v>120</v>
      </c>
      <c r="D101" s="3" t="s">
        <v>13</v>
      </c>
      <c r="E101" s="3" t="s">
        <v>10</v>
      </c>
      <c r="F101" s="3"/>
      <c r="G101" s="3" t="s">
        <v>12</v>
      </c>
      <c r="H101" s="3">
        <v>1</v>
      </c>
      <c r="I101" s="3">
        <v>106</v>
      </c>
      <c r="J101" s="3">
        <v>8949</v>
      </c>
      <c r="K101" s="3" t="s">
        <v>7</v>
      </c>
    </row>
    <row r="102" spans="1:11" x14ac:dyDescent="0.25">
      <c r="A102" s="3">
        <v>1923</v>
      </c>
      <c r="B102" s="3" t="s">
        <v>22</v>
      </c>
      <c r="C102" s="3" t="s">
        <v>120</v>
      </c>
      <c r="D102" s="3" t="s">
        <v>13</v>
      </c>
      <c r="E102" s="3" t="s">
        <v>10</v>
      </c>
      <c r="F102" s="3"/>
      <c r="G102" s="3" t="s">
        <v>12</v>
      </c>
      <c r="H102" s="3">
        <v>1</v>
      </c>
      <c r="I102" s="3">
        <v>102</v>
      </c>
      <c r="J102" s="3">
        <v>8862</v>
      </c>
      <c r="K102" s="3" t="s">
        <v>7</v>
      </c>
    </row>
    <row r="103" spans="1:11" x14ac:dyDescent="0.25">
      <c r="A103" s="3">
        <v>1923</v>
      </c>
      <c r="B103" s="3" t="s">
        <v>22</v>
      </c>
      <c r="C103" s="3" t="s">
        <v>120</v>
      </c>
      <c r="D103" s="3" t="s">
        <v>13</v>
      </c>
      <c r="E103" s="3" t="s">
        <v>10</v>
      </c>
      <c r="F103" s="3"/>
      <c r="G103" s="3" t="s">
        <v>12</v>
      </c>
      <c r="H103" s="3">
        <v>1</v>
      </c>
      <c r="I103" s="3">
        <v>100</v>
      </c>
      <c r="J103" s="3">
        <v>8767</v>
      </c>
      <c r="K103" s="3" t="s">
        <v>7</v>
      </c>
    </row>
    <row r="104" spans="1:11" x14ac:dyDescent="0.25">
      <c r="A104" s="3">
        <v>1923</v>
      </c>
      <c r="B104" s="3" t="s">
        <v>22</v>
      </c>
      <c r="C104" s="3" t="s">
        <v>120</v>
      </c>
      <c r="D104" s="3" t="s">
        <v>13</v>
      </c>
      <c r="E104" s="3" t="s">
        <v>10</v>
      </c>
      <c r="F104" s="3"/>
      <c r="G104" s="3" t="s">
        <v>12</v>
      </c>
      <c r="H104" s="3">
        <v>1</v>
      </c>
      <c r="I104" s="3">
        <v>100</v>
      </c>
      <c r="J104" s="3">
        <v>8584</v>
      </c>
      <c r="K104" s="3" t="s">
        <v>7</v>
      </c>
    </row>
    <row r="105" spans="1:11" x14ac:dyDescent="0.25">
      <c r="A105" s="3">
        <v>1923</v>
      </c>
      <c r="B105" s="3" t="s">
        <v>22</v>
      </c>
      <c r="C105" s="3" t="s">
        <v>120</v>
      </c>
      <c r="D105" s="3" t="s">
        <v>13</v>
      </c>
      <c r="E105" s="3" t="s">
        <v>10</v>
      </c>
      <c r="F105" s="3"/>
      <c r="G105" s="3" t="s">
        <v>12</v>
      </c>
      <c r="H105" s="3">
        <v>1</v>
      </c>
      <c r="I105" s="3">
        <v>100</v>
      </c>
      <c r="J105" s="3">
        <v>8533</v>
      </c>
      <c r="K105" s="3" t="s">
        <v>7</v>
      </c>
    </row>
    <row r="106" spans="1:11" x14ac:dyDescent="0.25">
      <c r="A106" s="3">
        <v>1923</v>
      </c>
      <c r="B106" s="3" t="s">
        <v>22</v>
      </c>
      <c r="C106" s="3" t="s">
        <v>120</v>
      </c>
      <c r="D106" s="3" t="s">
        <v>13</v>
      </c>
      <c r="E106" s="3" t="s">
        <v>10</v>
      </c>
      <c r="F106" s="3"/>
      <c r="G106" s="3" t="s">
        <v>12</v>
      </c>
      <c r="H106" s="3">
        <v>1</v>
      </c>
      <c r="I106" s="3">
        <v>103</v>
      </c>
      <c r="J106" s="3">
        <v>8504</v>
      </c>
      <c r="K106" s="3" t="s">
        <v>7</v>
      </c>
    </row>
    <row r="107" spans="1:11" x14ac:dyDescent="0.25">
      <c r="A107" s="3">
        <v>1923</v>
      </c>
      <c r="B107" s="3" t="s">
        <v>22</v>
      </c>
      <c r="C107" s="3" t="s">
        <v>120</v>
      </c>
      <c r="D107" s="3" t="s">
        <v>13</v>
      </c>
      <c r="E107" s="3" t="s">
        <v>10</v>
      </c>
      <c r="F107" s="3"/>
      <c r="G107" s="3" t="s">
        <v>12</v>
      </c>
      <c r="H107" s="3">
        <v>1</v>
      </c>
      <c r="I107" s="3">
        <v>97</v>
      </c>
      <c r="J107" s="3">
        <v>8458</v>
      </c>
      <c r="K107" s="3" t="s">
        <v>7</v>
      </c>
    </row>
    <row r="108" spans="1:11" x14ac:dyDescent="0.25">
      <c r="A108" s="3">
        <v>1923</v>
      </c>
      <c r="B108" s="3" t="s">
        <v>22</v>
      </c>
      <c r="C108" s="3" t="s">
        <v>120</v>
      </c>
      <c r="D108" s="3" t="s">
        <v>13</v>
      </c>
      <c r="E108" s="3" t="s">
        <v>10</v>
      </c>
      <c r="F108" s="3"/>
      <c r="G108" s="3" t="s">
        <v>12</v>
      </c>
      <c r="H108" s="3">
        <v>1</v>
      </c>
      <c r="I108" s="3">
        <v>99</v>
      </c>
      <c r="J108" s="3">
        <v>8334</v>
      </c>
      <c r="K108" s="3" t="s">
        <v>7</v>
      </c>
    </row>
    <row r="109" spans="1:11" x14ac:dyDescent="0.25">
      <c r="A109" s="3">
        <v>1923</v>
      </c>
      <c r="B109" s="3" t="s">
        <v>22</v>
      </c>
      <c r="C109" s="3" t="s">
        <v>120</v>
      </c>
      <c r="D109" s="3" t="s">
        <v>13</v>
      </c>
      <c r="E109" s="3" t="s">
        <v>10</v>
      </c>
      <c r="F109" s="3"/>
      <c r="G109" s="3" t="s">
        <v>12</v>
      </c>
      <c r="H109" s="3">
        <v>1</v>
      </c>
      <c r="I109" s="3">
        <v>90</v>
      </c>
      <c r="J109" s="3">
        <v>8329</v>
      </c>
      <c r="K109" s="3" t="s">
        <v>7</v>
      </c>
    </row>
    <row r="110" spans="1:11" x14ac:dyDescent="0.25">
      <c r="A110" s="3">
        <v>1923</v>
      </c>
      <c r="B110" s="3" t="s">
        <v>22</v>
      </c>
      <c r="C110" s="3" t="s">
        <v>120</v>
      </c>
      <c r="D110" s="3" t="s">
        <v>13</v>
      </c>
      <c r="E110" s="3" t="s">
        <v>10</v>
      </c>
      <c r="F110" s="3"/>
      <c r="G110" s="3" t="s">
        <v>12</v>
      </c>
      <c r="H110" s="3">
        <v>1</v>
      </c>
      <c r="I110" s="3">
        <v>86</v>
      </c>
      <c r="J110" s="3">
        <v>8320</v>
      </c>
      <c r="K110" s="3" t="s">
        <v>7</v>
      </c>
    </row>
    <row r="111" spans="1:11" x14ac:dyDescent="0.25">
      <c r="A111" s="3">
        <v>1923</v>
      </c>
      <c r="B111" s="3" t="s">
        <v>22</v>
      </c>
      <c r="C111" s="3" t="s">
        <v>120</v>
      </c>
      <c r="D111" s="3" t="s">
        <v>13</v>
      </c>
      <c r="E111" s="3" t="s">
        <v>10</v>
      </c>
      <c r="F111" s="3"/>
      <c r="G111" s="3" t="s">
        <v>12</v>
      </c>
      <c r="H111" s="3">
        <v>1</v>
      </c>
      <c r="I111" s="3">
        <v>99</v>
      </c>
      <c r="J111" s="3">
        <v>8307</v>
      </c>
      <c r="K111" s="3" t="s">
        <v>7</v>
      </c>
    </row>
    <row r="112" spans="1:11" x14ac:dyDescent="0.25">
      <c r="A112" s="3">
        <v>1923</v>
      </c>
      <c r="B112" s="3" t="s">
        <v>22</v>
      </c>
      <c r="C112" s="3" t="s">
        <v>120</v>
      </c>
      <c r="D112" s="3" t="s">
        <v>13</v>
      </c>
      <c r="E112" s="3" t="s">
        <v>10</v>
      </c>
      <c r="F112" s="3"/>
      <c r="G112" s="3" t="s">
        <v>12</v>
      </c>
      <c r="H112" s="3">
        <v>1</v>
      </c>
      <c r="I112" s="3">
        <v>99</v>
      </c>
      <c r="J112" s="3">
        <v>8300</v>
      </c>
      <c r="K112" s="3" t="s">
        <v>7</v>
      </c>
    </row>
    <row r="113" spans="1:11" x14ac:dyDescent="0.25">
      <c r="A113" s="3">
        <v>1923</v>
      </c>
      <c r="B113" s="3" t="s">
        <v>22</v>
      </c>
      <c r="C113" s="3" t="s">
        <v>120</v>
      </c>
      <c r="D113" s="3" t="s">
        <v>13</v>
      </c>
      <c r="E113" s="3" t="s">
        <v>10</v>
      </c>
      <c r="F113" s="3"/>
      <c r="G113" s="3" t="s">
        <v>12</v>
      </c>
      <c r="H113" s="3">
        <v>1</v>
      </c>
      <c r="I113" s="3">
        <v>97</v>
      </c>
      <c r="J113" s="3">
        <v>8231</v>
      </c>
      <c r="K113" s="3" t="s">
        <v>7</v>
      </c>
    </row>
    <row r="114" spans="1:11" x14ac:dyDescent="0.25">
      <c r="A114" s="3">
        <v>1923</v>
      </c>
      <c r="B114" s="3" t="s">
        <v>22</v>
      </c>
      <c r="C114" s="3" t="s">
        <v>120</v>
      </c>
      <c r="D114" s="3" t="s">
        <v>13</v>
      </c>
      <c r="E114" s="3" t="s">
        <v>10</v>
      </c>
      <c r="F114" s="3"/>
      <c r="G114" s="3" t="s">
        <v>12</v>
      </c>
      <c r="H114" s="3">
        <v>1</v>
      </c>
      <c r="I114" s="3">
        <v>101</v>
      </c>
      <c r="J114" s="3">
        <v>8136</v>
      </c>
      <c r="K114" s="3" t="s">
        <v>7</v>
      </c>
    </row>
    <row r="115" spans="1:11" x14ac:dyDescent="0.25">
      <c r="A115" s="3">
        <v>1923</v>
      </c>
      <c r="B115" s="3" t="s">
        <v>22</v>
      </c>
      <c r="C115" s="3" t="s">
        <v>120</v>
      </c>
      <c r="D115" s="3" t="s">
        <v>13</v>
      </c>
      <c r="E115" s="3" t="s">
        <v>10</v>
      </c>
      <c r="F115" s="3"/>
      <c r="G115" s="3" t="s">
        <v>12</v>
      </c>
      <c r="H115" s="3">
        <v>1</v>
      </c>
      <c r="I115" s="3">
        <v>69</v>
      </c>
      <c r="J115" s="3">
        <v>1861</v>
      </c>
      <c r="K115" s="3" t="s">
        <v>7</v>
      </c>
    </row>
    <row r="116" spans="1:11" x14ac:dyDescent="0.25">
      <c r="A116" s="3">
        <v>1923</v>
      </c>
      <c r="B116" s="3" t="s">
        <v>22</v>
      </c>
      <c r="C116" s="3" t="s">
        <v>120</v>
      </c>
      <c r="D116" s="3" t="s">
        <v>13</v>
      </c>
      <c r="E116" s="3" t="s">
        <v>10</v>
      </c>
      <c r="F116" s="3"/>
      <c r="G116" s="3" t="s">
        <v>12</v>
      </c>
      <c r="H116" s="3">
        <v>1</v>
      </c>
      <c r="I116" s="3">
        <v>103</v>
      </c>
      <c r="J116" s="3">
        <v>7776</v>
      </c>
      <c r="K116" s="3" t="s">
        <v>7</v>
      </c>
    </row>
    <row r="117" spans="1:11" x14ac:dyDescent="0.25">
      <c r="A117" s="3">
        <v>1923</v>
      </c>
      <c r="B117" s="3" t="s">
        <v>22</v>
      </c>
      <c r="C117" s="3" t="s">
        <v>120</v>
      </c>
      <c r="D117" s="3" t="s">
        <v>13</v>
      </c>
      <c r="E117" s="3" t="s">
        <v>10</v>
      </c>
      <c r="F117" s="3"/>
      <c r="G117" s="3" t="s">
        <v>12</v>
      </c>
      <c r="H117" s="3">
        <v>1</v>
      </c>
      <c r="I117" s="3">
        <v>95</v>
      </c>
      <c r="J117" s="3">
        <v>7703</v>
      </c>
      <c r="K117" s="3" t="s">
        <v>7</v>
      </c>
    </row>
    <row r="118" spans="1:11" x14ac:dyDescent="0.25">
      <c r="A118" s="3">
        <v>1923</v>
      </c>
      <c r="B118" s="3" t="s">
        <v>22</v>
      </c>
      <c r="C118" s="3" t="s">
        <v>120</v>
      </c>
      <c r="D118" s="3" t="s">
        <v>13</v>
      </c>
      <c r="E118" s="3" t="s">
        <v>10</v>
      </c>
      <c r="F118" s="3"/>
      <c r="G118" s="3" t="s">
        <v>12</v>
      </c>
      <c r="H118" s="3">
        <v>1</v>
      </c>
      <c r="I118" s="3">
        <v>100</v>
      </c>
      <c r="J118" s="3">
        <v>7404</v>
      </c>
      <c r="K118" s="3" t="s">
        <v>7</v>
      </c>
    </row>
    <row r="119" spans="1:11" x14ac:dyDescent="0.25">
      <c r="A119" s="3">
        <v>1923</v>
      </c>
      <c r="B119" s="3" t="s">
        <v>22</v>
      </c>
      <c r="C119" s="3" t="s">
        <v>120</v>
      </c>
      <c r="D119" s="3" t="s">
        <v>13</v>
      </c>
      <c r="E119" s="3" t="s">
        <v>10</v>
      </c>
      <c r="F119" s="3"/>
      <c r="G119" s="3" t="s">
        <v>12</v>
      </c>
      <c r="H119" s="3">
        <v>1</v>
      </c>
      <c r="I119" s="3">
        <v>91</v>
      </c>
      <c r="J119" s="3">
        <v>7356</v>
      </c>
      <c r="K119" s="3" t="s">
        <v>7</v>
      </c>
    </row>
    <row r="120" spans="1:11" x14ac:dyDescent="0.25">
      <c r="A120" s="3">
        <v>1923</v>
      </c>
      <c r="B120" s="3" t="s">
        <v>22</v>
      </c>
      <c r="C120" s="3" t="s">
        <v>120</v>
      </c>
      <c r="D120" s="3" t="s">
        <v>13</v>
      </c>
      <c r="E120" s="3" t="s">
        <v>10</v>
      </c>
      <c r="F120" s="3"/>
      <c r="G120" s="3" t="s">
        <v>12</v>
      </c>
      <c r="H120" s="3">
        <v>1</v>
      </c>
      <c r="I120" s="3">
        <v>96</v>
      </c>
      <c r="J120" s="3">
        <v>7241</v>
      </c>
      <c r="K120" s="3" t="s">
        <v>7</v>
      </c>
    </row>
    <row r="121" spans="1:11" x14ac:dyDescent="0.25">
      <c r="A121" s="3">
        <v>1923</v>
      </c>
      <c r="B121" s="3" t="s">
        <v>22</v>
      </c>
      <c r="C121" s="3" t="s">
        <v>120</v>
      </c>
      <c r="D121" s="3" t="s">
        <v>13</v>
      </c>
      <c r="E121" s="3" t="s">
        <v>10</v>
      </c>
      <c r="F121" s="3"/>
      <c r="G121" s="3" t="s">
        <v>12</v>
      </c>
      <c r="H121" s="3">
        <v>1</v>
      </c>
      <c r="I121" s="3">
        <v>87</v>
      </c>
      <c r="J121" s="3">
        <v>7214</v>
      </c>
      <c r="K121" s="3" t="s">
        <v>7</v>
      </c>
    </row>
    <row r="122" spans="1:11" x14ac:dyDescent="0.25">
      <c r="A122" s="3">
        <v>1923</v>
      </c>
      <c r="B122" s="3" t="s">
        <v>22</v>
      </c>
      <c r="C122" s="3" t="s">
        <v>120</v>
      </c>
      <c r="D122" s="3" t="s">
        <v>13</v>
      </c>
      <c r="E122" s="3" t="s">
        <v>10</v>
      </c>
      <c r="F122" s="3"/>
      <c r="G122" s="3" t="s">
        <v>12</v>
      </c>
      <c r="H122" s="3">
        <v>1</v>
      </c>
      <c r="I122" s="3">
        <v>88</v>
      </c>
      <c r="J122" s="3">
        <v>7077</v>
      </c>
      <c r="K122" s="3" t="s">
        <v>7</v>
      </c>
    </row>
    <row r="123" spans="1:11" x14ac:dyDescent="0.25">
      <c r="A123" s="3">
        <v>1923</v>
      </c>
      <c r="B123" s="3" t="s">
        <v>22</v>
      </c>
      <c r="C123" s="3" t="s">
        <v>120</v>
      </c>
      <c r="D123" s="3" t="s">
        <v>13</v>
      </c>
      <c r="E123" s="3" t="s">
        <v>10</v>
      </c>
      <c r="F123" s="3"/>
      <c r="G123" s="3" t="s">
        <v>12</v>
      </c>
      <c r="H123" s="3">
        <v>1</v>
      </c>
      <c r="I123" s="3">
        <v>81</v>
      </c>
      <c r="J123" s="3">
        <v>7043</v>
      </c>
      <c r="K123" s="3" t="s">
        <v>7</v>
      </c>
    </row>
    <row r="124" spans="1:11" x14ac:dyDescent="0.25">
      <c r="A124" s="3">
        <v>1923</v>
      </c>
      <c r="B124" s="3" t="s">
        <v>22</v>
      </c>
      <c r="C124" s="3" t="s">
        <v>120</v>
      </c>
      <c r="D124" s="3" t="s">
        <v>13</v>
      </c>
      <c r="E124" s="3" t="s">
        <v>10</v>
      </c>
      <c r="F124" s="3"/>
      <c r="G124" s="3" t="s">
        <v>12</v>
      </c>
      <c r="H124" s="3">
        <v>1</v>
      </c>
      <c r="I124" s="3">
        <v>93</v>
      </c>
      <c r="J124" s="3">
        <v>6966</v>
      </c>
      <c r="K124" s="3" t="s">
        <v>7</v>
      </c>
    </row>
    <row r="125" spans="1:11" x14ac:dyDescent="0.25">
      <c r="A125" s="3">
        <v>1923</v>
      </c>
      <c r="B125" s="3" t="s">
        <v>22</v>
      </c>
      <c r="C125" s="3" t="s">
        <v>120</v>
      </c>
      <c r="D125" s="3" t="s">
        <v>13</v>
      </c>
      <c r="E125" s="3" t="s">
        <v>10</v>
      </c>
      <c r="F125" s="3"/>
      <c r="G125" s="3" t="s">
        <v>12</v>
      </c>
      <c r="H125" s="3">
        <v>1</v>
      </c>
      <c r="I125" s="3">
        <v>101</v>
      </c>
      <c r="J125" s="3">
        <v>6905</v>
      </c>
      <c r="K125" s="3" t="s">
        <v>7</v>
      </c>
    </row>
    <row r="126" spans="1:11" x14ac:dyDescent="0.25">
      <c r="A126" s="3">
        <v>1923</v>
      </c>
      <c r="B126" s="3" t="s">
        <v>22</v>
      </c>
      <c r="C126" s="3" t="s">
        <v>120</v>
      </c>
      <c r="D126" s="3" t="s">
        <v>13</v>
      </c>
      <c r="E126" s="3" t="s">
        <v>10</v>
      </c>
      <c r="F126" s="3"/>
      <c r="G126" s="3" t="s">
        <v>12</v>
      </c>
      <c r="H126" s="3">
        <v>1</v>
      </c>
      <c r="I126" s="3">
        <v>98</v>
      </c>
      <c r="J126" s="3">
        <v>6885</v>
      </c>
      <c r="K126" s="3" t="s">
        <v>7</v>
      </c>
    </row>
    <row r="127" spans="1:11" x14ac:dyDescent="0.25">
      <c r="A127" s="3">
        <v>1923</v>
      </c>
      <c r="B127" s="3" t="s">
        <v>22</v>
      </c>
      <c r="C127" s="3" t="s">
        <v>120</v>
      </c>
      <c r="D127" s="3" t="s">
        <v>13</v>
      </c>
      <c r="E127" s="3" t="s">
        <v>10</v>
      </c>
      <c r="F127" s="3"/>
      <c r="G127" s="3" t="s">
        <v>12</v>
      </c>
      <c r="H127" s="3">
        <v>1</v>
      </c>
      <c r="I127" s="3">
        <v>101</v>
      </c>
      <c r="J127" s="3">
        <v>6836</v>
      </c>
      <c r="K127" s="3" t="s">
        <v>7</v>
      </c>
    </row>
    <row r="128" spans="1:11" x14ac:dyDescent="0.25">
      <c r="A128" s="3">
        <v>1923</v>
      </c>
      <c r="B128" s="3" t="s">
        <v>22</v>
      </c>
      <c r="C128" s="3" t="s">
        <v>120</v>
      </c>
      <c r="D128" s="3" t="s">
        <v>13</v>
      </c>
      <c r="E128" s="3" t="s">
        <v>10</v>
      </c>
      <c r="F128" s="3"/>
      <c r="G128" s="3" t="s">
        <v>12</v>
      </c>
      <c r="H128" s="3">
        <v>1</v>
      </c>
      <c r="I128" s="3">
        <v>94</v>
      </c>
      <c r="J128" s="3">
        <v>6638</v>
      </c>
      <c r="K128" s="3" t="s">
        <v>7</v>
      </c>
    </row>
    <row r="129" spans="1:11" x14ac:dyDescent="0.25">
      <c r="A129" s="3">
        <v>1923</v>
      </c>
      <c r="B129" s="3" t="s">
        <v>22</v>
      </c>
      <c r="C129" s="3" t="s">
        <v>120</v>
      </c>
      <c r="D129" s="3" t="s">
        <v>13</v>
      </c>
      <c r="E129" s="3" t="s">
        <v>10</v>
      </c>
      <c r="F129" s="3"/>
      <c r="G129" s="3" t="s">
        <v>12</v>
      </c>
      <c r="H129" s="3">
        <v>1</v>
      </c>
      <c r="I129" s="3">
        <v>82</v>
      </c>
      <c r="J129" s="3">
        <v>6635</v>
      </c>
      <c r="K129" s="3" t="s">
        <v>7</v>
      </c>
    </row>
    <row r="130" spans="1:11" x14ac:dyDescent="0.25">
      <c r="A130" s="3">
        <v>1923</v>
      </c>
      <c r="B130" s="3" t="s">
        <v>22</v>
      </c>
      <c r="C130" s="3" t="s">
        <v>120</v>
      </c>
      <c r="D130" s="3" t="s">
        <v>13</v>
      </c>
      <c r="E130" s="3" t="s">
        <v>10</v>
      </c>
      <c r="F130" s="3"/>
      <c r="G130" s="3" t="s">
        <v>12</v>
      </c>
      <c r="H130" s="3">
        <v>1</v>
      </c>
      <c r="I130" s="3">
        <v>97</v>
      </c>
      <c r="J130" s="3">
        <v>6620</v>
      </c>
      <c r="K130" s="3" t="s">
        <v>7</v>
      </c>
    </row>
    <row r="131" spans="1:11" x14ac:dyDescent="0.25">
      <c r="A131" s="3">
        <v>1923</v>
      </c>
      <c r="B131" s="3" t="s">
        <v>22</v>
      </c>
      <c r="C131" s="3" t="s">
        <v>120</v>
      </c>
      <c r="D131" s="3" t="s">
        <v>13</v>
      </c>
      <c r="E131" s="3" t="s">
        <v>10</v>
      </c>
      <c r="F131" s="3"/>
      <c r="G131" s="3" t="s">
        <v>12</v>
      </c>
      <c r="H131" s="3">
        <v>1</v>
      </c>
      <c r="I131" s="3">
        <v>88</v>
      </c>
      <c r="J131" s="3">
        <v>6586</v>
      </c>
      <c r="K131" s="3" t="s">
        <v>7</v>
      </c>
    </row>
    <row r="132" spans="1:11" x14ac:dyDescent="0.25">
      <c r="A132" s="3">
        <v>1923</v>
      </c>
      <c r="B132" s="3" t="s">
        <v>22</v>
      </c>
      <c r="C132" s="3" t="s">
        <v>120</v>
      </c>
      <c r="D132" s="3" t="s">
        <v>13</v>
      </c>
      <c r="E132" s="3" t="s">
        <v>10</v>
      </c>
      <c r="F132" s="3"/>
      <c r="G132" s="3" t="s">
        <v>12</v>
      </c>
      <c r="H132" s="3">
        <v>1</v>
      </c>
      <c r="I132" s="3">
        <v>87</v>
      </c>
      <c r="J132" s="3">
        <v>6347</v>
      </c>
      <c r="K132" s="3" t="s">
        <v>7</v>
      </c>
    </row>
    <row r="133" spans="1:11" x14ac:dyDescent="0.25">
      <c r="A133" s="3">
        <v>1923</v>
      </c>
      <c r="B133" s="3" t="s">
        <v>22</v>
      </c>
      <c r="C133" s="3" t="s">
        <v>120</v>
      </c>
      <c r="D133" s="3" t="s">
        <v>13</v>
      </c>
      <c r="E133" s="3" t="s">
        <v>10</v>
      </c>
      <c r="F133" s="3"/>
      <c r="G133" s="3" t="s">
        <v>12</v>
      </c>
      <c r="H133" s="3">
        <v>1</v>
      </c>
      <c r="I133" s="3">
        <v>90</v>
      </c>
      <c r="J133" s="3">
        <v>6345</v>
      </c>
      <c r="K133" s="3" t="s">
        <v>7</v>
      </c>
    </row>
    <row r="134" spans="1:11" x14ac:dyDescent="0.25">
      <c r="A134" s="3">
        <v>1923</v>
      </c>
      <c r="B134" s="3" t="s">
        <v>22</v>
      </c>
      <c r="C134" s="3" t="s">
        <v>120</v>
      </c>
      <c r="D134" s="3" t="s">
        <v>13</v>
      </c>
      <c r="E134" s="3" t="s">
        <v>10</v>
      </c>
      <c r="F134" s="3"/>
      <c r="G134" s="3" t="s">
        <v>12</v>
      </c>
      <c r="H134" s="3">
        <v>1</v>
      </c>
      <c r="I134" s="3">
        <v>92</v>
      </c>
      <c r="J134" s="3">
        <v>6209</v>
      </c>
      <c r="K134" s="3" t="s">
        <v>7</v>
      </c>
    </row>
    <row r="135" spans="1:11" x14ac:dyDescent="0.25">
      <c r="A135" s="3">
        <v>1923</v>
      </c>
      <c r="B135" s="3" t="s">
        <v>22</v>
      </c>
      <c r="C135" s="3" t="s">
        <v>120</v>
      </c>
      <c r="D135" s="3" t="s">
        <v>13</v>
      </c>
      <c r="E135" s="3" t="s">
        <v>10</v>
      </c>
      <c r="F135" s="3"/>
      <c r="G135" s="3" t="s">
        <v>12</v>
      </c>
      <c r="H135" s="3">
        <v>1</v>
      </c>
      <c r="I135" s="3">
        <v>96</v>
      </c>
      <c r="J135" s="3">
        <v>5978</v>
      </c>
      <c r="K135" s="3" t="s">
        <v>7</v>
      </c>
    </row>
    <row r="136" spans="1:11" x14ac:dyDescent="0.25">
      <c r="A136" s="3">
        <v>1923</v>
      </c>
      <c r="B136" s="3" t="s">
        <v>22</v>
      </c>
      <c r="C136" s="3" t="s">
        <v>120</v>
      </c>
      <c r="D136" s="3" t="s">
        <v>13</v>
      </c>
      <c r="E136" s="3" t="s">
        <v>10</v>
      </c>
      <c r="F136" s="3"/>
      <c r="G136" s="3" t="s">
        <v>12</v>
      </c>
      <c r="H136" s="3">
        <v>1</v>
      </c>
      <c r="I136" s="3">
        <v>72</v>
      </c>
      <c r="J136" s="3">
        <v>5939</v>
      </c>
      <c r="K136" s="3" t="s">
        <v>7</v>
      </c>
    </row>
    <row r="137" spans="1:11" x14ac:dyDescent="0.25">
      <c r="A137" s="3">
        <v>1923</v>
      </c>
      <c r="B137" s="3" t="s">
        <v>22</v>
      </c>
      <c r="C137" s="3" t="s">
        <v>120</v>
      </c>
      <c r="D137" s="3" t="s">
        <v>13</v>
      </c>
      <c r="E137" s="3" t="s">
        <v>10</v>
      </c>
      <c r="F137" s="3"/>
      <c r="G137" s="3" t="s">
        <v>12</v>
      </c>
      <c r="H137" s="3">
        <v>1</v>
      </c>
      <c r="I137" s="3">
        <v>94</v>
      </c>
      <c r="J137" s="3">
        <v>5890</v>
      </c>
      <c r="K137" s="3" t="s">
        <v>7</v>
      </c>
    </row>
    <row r="138" spans="1:11" x14ac:dyDescent="0.25">
      <c r="A138" s="3">
        <v>1923</v>
      </c>
      <c r="B138" s="3" t="s">
        <v>22</v>
      </c>
      <c r="C138" s="3" t="s">
        <v>120</v>
      </c>
      <c r="D138" s="3" t="s">
        <v>13</v>
      </c>
      <c r="E138" s="3" t="s">
        <v>10</v>
      </c>
      <c r="F138" s="3"/>
      <c r="G138" s="3" t="s">
        <v>12</v>
      </c>
      <c r="H138" s="3">
        <v>1</v>
      </c>
      <c r="I138" s="3">
        <v>82</v>
      </c>
      <c r="J138" s="3">
        <v>5808</v>
      </c>
      <c r="K138" s="3" t="s">
        <v>7</v>
      </c>
    </row>
    <row r="139" spans="1:11" x14ac:dyDescent="0.25">
      <c r="A139" s="3">
        <v>1923</v>
      </c>
      <c r="B139" s="3" t="s">
        <v>22</v>
      </c>
      <c r="C139" s="3" t="s">
        <v>120</v>
      </c>
      <c r="D139" s="3" t="s">
        <v>13</v>
      </c>
      <c r="E139" s="3" t="s">
        <v>10</v>
      </c>
      <c r="F139" s="3"/>
      <c r="G139" s="3" t="s">
        <v>12</v>
      </c>
      <c r="H139" s="3">
        <v>1</v>
      </c>
      <c r="I139" s="3">
        <v>82</v>
      </c>
      <c r="J139" s="3">
        <v>5587</v>
      </c>
      <c r="K139" s="3" t="s">
        <v>7</v>
      </c>
    </row>
    <row r="140" spans="1:11" x14ac:dyDescent="0.25">
      <c r="A140" s="3">
        <v>1923</v>
      </c>
      <c r="B140" s="3" t="s">
        <v>22</v>
      </c>
      <c r="C140" s="3" t="s">
        <v>120</v>
      </c>
      <c r="D140" s="3" t="s">
        <v>13</v>
      </c>
      <c r="E140" s="3" t="s">
        <v>10</v>
      </c>
      <c r="F140" s="3"/>
      <c r="G140" s="3" t="s">
        <v>12</v>
      </c>
      <c r="H140" s="3">
        <v>1</v>
      </c>
      <c r="I140" s="3">
        <v>87</v>
      </c>
      <c r="J140" s="3">
        <v>5564</v>
      </c>
      <c r="K140" s="3" t="s">
        <v>7</v>
      </c>
    </row>
    <row r="141" spans="1:11" x14ac:dyDescent="0.25">
      <c r="A141" s="3">
        <v>1923</v>
      </c>
      <c r="B141" s="3" t="s">
        <v>22</v>
      </c>
      <c r="C141" s="3" t="s">
        <v>120</v>
      </c>
      <c r="D141" s="3" t="s">
        <v>13</v>
      </c>
      <c r="E141" s="3" t="s">
        <v>10</v>
      </c>
      <c r="F141" s="3"/>
      <c r="G141" s="3" t="s">
        <v>12</v>
      </c>
      <c r="H141" s="3">
        <v>1</v>
      </c>
      <c r="I141" s="3">
        <v>59</v>
      </c>
      <c r="J141" s="3">
        <v>5398</v>
      </c>
      <c r="K141" s="3" t="s">
        <v>7</v>
      </c>
    </row>
    <row r="142" spans="1:11" x14ac:dyDescent="0.25">
      <c r="A142" s="3">
        <v>1923</v>
      </c>
      <c r="B142" s="3" t="s">
        <v>22</v>
      </c>
      <c r="C142" s="3" t="s">
        <v>120</v>
      </c>
      <c r="D142" s="3" t="s">
        <v>13</v>
      </c>
      <c r="E142" s="3" t="s">
        <v>10</v>
      </c>
      <c r="F142" s="3"/>
      <c r="G142" s="3" t="s">
        <v>12</v>
      </c>
      <c r="H142" s="3">
        <v>1</v>
      </c>
      <c r="I142" s="3">
        <v>98</v>
      </c>
      <c r="J142" s="3">
        <v>5329</v>
      </c>
      <c r="K142" s="3" t="s">
        <v>7</v>
      </c>
    </row>
    <row r="143" spans="1:11" x14ac:dyDescent="0.25">
      <c r="A143" s="3">
        <v>1923</v>
      </c>
      <c r="B143" s="3" t="s">
        <v>22</v>
      </c>
      <c r="C143" s="3" t="s">
        <v>120</v>
      </c>
      <c r="D143" s="3" t="s">
        <v>13</v>
      </c>
      <c r="E143" s="3" t="s">
        <v>10</v>
      </c>
      <c r="F143" s="3"/>
      <c r="G143" s="3" t="s">
        <v>12</v>
      </c>
      <c r="H143" s="3">
        <v>1</v>
      </c>
      <c r="I143" s="3">
        <v>78</v>
      </c>
      <c r="J143" s="3">
        <v>5153</v>
      </c>
      <c r="K143" s="3" t="s">
        <v>7</v>
      </c>
    </row>
    <row r="144" spans="1:11" x14ac:dyDescent="0.25">
      <c r="A144" s="3">
        <v>1923</v>
      </c>
      <c r="B144" s="3" t="s">
        <v>22</v>
      </c>
      <c r="C144" s="3" t="s">
        <v>120</v>
      </c>
      <c r="D144" s="3" t="s">
        <v>13</v>
      </c>
      <c r="E144" s="3" t="s">
        <v>10</v>
      </c>
      <c r="F144" s="3"/>
      <c r="G144" s="3" t="s">
        <v>12</v>
      </c>
      <c r="H144" s="3">
        <v>1</v>
      </c>
      <c r="I144" s="3">
        <v>95</v>
      </c>
      <c r="J144" s="3">
        <v>4795</v>
      </c>
      <c r="K144" s="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C5" sqref="C5"/>
    </sheetView>
  </sheetViews>
  <sheetFormatPr defaultColWidth="8.85546875" defaultRowHeight="15" x14ac:dyDescent="0.25"/>
  <cols>
    <col min="1" max="1" width="5" style="1" bestFit="1" customWidth="1"/>
    <col min="2" max="2" width="7.5703125" style="1" bestFit="1" customWidth="1"/>
    <col min="3" max="3" width="9.140625" style="1" bestFit="1" customWidth="1"/>
    <col min="4" max="4" width="11.5703125" style="1" bestFit="1" customWidth="1"/>
    <col min="5" max="16384" width="8.85546875" style="1"/>
  </cols>
  <sheetData>
    <row r="1" spans="1:4" x14ac:dyDescent="0.25">
      <c r="A1" s="9" t="s">
        <v>263</v>
      </c>
      <c r="B1" s="9" t="s">
        <v>256</v>
      </c>
      <c r="C1" s="9" t="s">
        <v>267</v>
      </c>
      <c r="D1" s="9" t="s">
        <v>309</v>
      </c>
    </row>
    <row r="2" spans="1:4" x14ac:dyDescent="0.25">
      <c r="A2" s="9">
        <v>1959</v>
      </c>
      <c r="B2" s="9" t="s">
        <v>307</v>
      </c>
      <c r="C2" s="9" t="s">
        <v>308</v>
      </c>
      <c r="D2" s="9">
        <v>0.373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7"/>
  <sheetViews>
    <sheetView zoomScale="115" zoomScaleNormal="115" workbookViewId="0">
      <pane ySplit="1" topLeftCell="A2" activePane="bottomLeft" state="frozen"/>
      <selection pane="bottomLeft" activeCell="L14" sqref="L1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6" width="8.85546875" style="1"/>
    <col min="7" max="7" width="9.42578125" style="1" bestFit="1" customWidth="1"/>
    <col min="8" max="8" width="8.85546875" style="1"/>
    <col min="9" max="9" width="15.5703125" style="1" customWidth="1"/>
    <col min="10" max="10" width="13.42578125" style="1" bestFit="1" customWidth="1"/>
    <col min="11" max="11" width="9.140625" style="19" bestFit="1" customWidth="1"/>
    <col min="12" max="12" width="11.42578125" style="19" customWidth="1"/>
    <col min="13" max="15" width="8.85546875" style="1"/>
    <col min="16" max="16" width="9.5703125" style="1" hidden="1" customWidth="1"/>
    <col min="17" max="18" width="9.5703125" style="1" bestFit="1" customWidth="1"/>
    <col min="19" max="16384" width="8.85546875" style="1"/>
  </cols>
  <sheetData>
    <row r="1" spans="1:18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7</v>
      </c>
      <c r="I1" s="72" t="s">
        <v>265</v>
      </c>
      <c r="J1" s="72" t="s">
        <v>310</v>
      </c>
      <c r="K1" s="73" t="s">
        <v>273</v>
      </c>
      <c r="L1" s="73" t="s">
        <v>311</v>
      </c>
    </row>
    <row r="2" spans="1:18" x14ac:dyDescent="0.25">
      <c r="A2" s="9">
        <v>2013</v>
      </c>
      <c r="B2" s="9" t="s">
        <v>15</v>
      </c>
      <c r="C2" s="9" t="s">
        <v>14</v>
      </c>
      <c r="D2" s="9" t="s">
        <v>13</v>
      </c>
      <c r="E2" s="9" t="s">
        <v>10</v>
      </c>
      <c r="F2" s="9" t="s">
        <v>11</v>
      </c>
      <c r="G2" s="9" t="s">
        <v>12</v>
      </c>
      <c r="H2" s="9">
        <v>200</v>
      </c>
      <c r="I2" s="15">
        <v>16.5</v>
      </c>
      <c r="J2" s="15">
        <v>1.1000000000000001</v>
      </c>
      <c r="K2" s="15">
        <v>46.6</v>
      </c>
      <c r="L2" s="16">
        <v>9.75</v>
      </c>
    </row>
    <row r="3" spans="1:18" x14ac:dyDescent="0.25">
      <c r="A3" s="9">
        <v>2013</v>
      </c>
      <c r="B3" s="9" t="s">
        <v>15</v>
      </c>
      <c r="C3" s="9" t="s">
        <v>14</v>
      </c>
      <c r="D3" s="9" t="s">
        <v>13</v>
      </c>
      <c r="E3" s="9" t="s">
        <v>10</v>
      </c>
      <c r="F3" s="9" t="s">
        <v>11</v>
      </c>
      <c r="G3" s="9" t="s">
        <v>12</v>
      </c>
      <c r="H3" s="9">
        <v>304</v>
      </c>
      <c r="I3" s="15">
        <v>16.899999999999999</v>
      </c>
      <c r="J3" s="15">
        <v>1.3</v>
      </c>
      <c r="K3" s="15">
        <v>52.6</v>
      </c>
      <c r="L3" s="16">
        <v>13.83</v>
      </c>
    </row>
    <row r="4" spans="1:18" x14ac:dyDescent="0.25">
      <c r="A4" s="9">
        <v>2013</v>
      </c>
      <c r="B4" s="9" t="s">
        <v>15</v>
      </c>
      <c r="C4" s="9" t="s">
        <v>14</v>
      </c>
      <c r="D4" s="9" t="s">
        <v>13</v>
      </c>
      <c r="E4" s="9" t="s">
        <v>10</v>
      </c>
      <c r="F4" s="9" t="s">
        <v>11</v>
      </c>
      <c r="G4" s="9" t="s">
        <v>12</v>
      </c>
      <c r="H4" s="9">
        <v>300</v>
      </c>
      <c r="I4" s="15">
        <v>15.2</v>
      </c>
      <c r="J4" s="15">
        <v>0.8</v>
      </c>
      <c r="K4" s="15">
        <v>38.9</v>
      </c>
      <c r="L4" s="16">
        <v>7.88</v>
      </c>
    </row>
    <row r="5" spans="1:18" x14ac:dyDescent="0.25">
      <c r="A5" s="9">
        <v>2013</v>
      </c>
      <c r="B5" s="9" t="s">
        <v>15</v>
      </c>
      <c r="C5" s="9" t="s">
        <v>14</v>
      </c>
      <c r="D5" s="9" t="s">
        <v>13</v>
      </c>
      <c r="E5" s="9" t="s">
        <v>10</v>
      </c>
      <c r="F5" s="9" t="s">
        <v>11</v>
      </c>
      <c r="G5" s="9" t="s">
        <v>12</v>
      </c>
      <c r="H5" s="9">
        <v>306</v>
      </c>
      <c r="I5" s="15">
        <v>15.2</v>
      </c>
      <c r="J5" s="15">
        <v>1</v>
      </c>
      <c r="K5" s="15">
        <v>39.299999999999997</v>
      </c>
      <c r="L5" s="16">
        <v>8.83</v>
      </c>
    </row>
    <row r="6" spans="1:18" x14ac:dyDescent="0.25">
      <c r="A6" s="9">
        <v>2012</v>
      </c>
      <c r="B6" s="9" t="s">
        <v>16</v>
      </c>
      <c r="C6" s="9" t="s">
        <v>14</v>
      </c>
      <c r="D6" s="9" t="s">
        <v>13</v>
      </c>
      <c r="E6" s="9" t="s">
        <v>10</v>
      </c>
      <c r="F6" s="9" t="s">
        <v>11</v>
      </c>
      <c r="G6" s="9" t="s">
        <v>12</v>
      </c>
      <c r="H6" s="9">
        <v>200</v>
      </c>
      <c r="I6" s="16">
        <v>16.46</v>
      </c>
      <c r="J6" s="16">
        <v>1.131370849898476</v>
      </c>
      <c r="K6" s="16">
        <v>46.6</v>
      </c>
      <c r="L6" s="16">
        <v>9.8994949366116654</v>
      </c>
    </row>
    <row r="7" spans="1:18" x14ac:dyDescent="0.25">
      <c r="A7" s="9">
        <v>2012</v>
      </c>
      <c r="B7" s="9" t="s">
        <v>16</v>
      </c>
      <c r="C7" s="9" t="s">
        <v>14</v>
      </c>
      <c r="D7" s="9" t="s">
        <v>13</v>
      </c>
      <c r="E7" s="9" t="s">
        <v>10</v>
      </c>
      <c r="F7" s="9" t="s">
        <v>11</v>
      </c>
      <c r="G7" s="9" t="s">
        <v>12</v>
      </c>
      <c r="H7" s="9">
        <v>304</v>
      </c>
      <c r="I7" s="16">
        <v>16.869999999999997</v>
      </c>
      <c r="J7" s="16">
        <v>1.3948476619330159</v>
      </c>
      <c r="K7" s="16">
        <v>52.6</v>
      </c>
      <c r="L7" s="16">
        <v>13.948476619330158</v>
      </c>
    </row>
    <row r="8" spans="1:18" x14ac:dyDescent="0.25">
      <c r="A8" s="9">
        <v>2012</v>
      </c>
      <c r="B8" s="9" t="s">
        <v>16</v>
      </c>
      <c r="C8" s="9" t="s">
        <v>14</v>
      </c>
      <c r="D8" s="9" t="s">
        <v>13</v>
      </c>
      <c r="E8" s="9" t="s">
        <v>10</v>
      </c>
      <c r="F8" s="9" t="s">
        <v>11</v>
      </c>
      <c r="G8" s="9" t="s">
        <v>12</v>
      </c>
      <c r="H8" s="9">
        <v>300</v>
      </c>
      <c r="I8" s="16">
        <v>15.209999999999999</v>
      </c>
      <c r="J8" s="16">
        <v>0.86602540378443871</v>
      </c>
      <c r="K8" s="16">
        <v>38.9</v>
      </c>
      <c r="L8" s="16">
        <v>8.6602540378443873</v>
      </c>
    </row>
    <row r="9" spans="1:18" x14ac:dyDescent="0.25">
      <c r="K9" s="1"/>
      <c r="L9" s="1"/>
    </row>
    <row r="10" spans="1:18" x14ac:dyDescent="0.25">
      <c r="K10" s="1"/>
      <c r="L10" s="1"/>
      <c r="P10" s="18"/>
      <c r="Q10" s="18"/>
      <c r="R10" s="18"/>
    </row>
    <row r="11" spans="1:18" x14ac:dyDescent="0.25">
      <c r="K11" s="1"/>
      <c r="L11" s="1"/>
      <c r="P11" s="18"/>
      <c r="Q11" s="18"/>
      <c r="R11" s="18"/>
    </row>
    <row r="12" spans="1:18" x14ac:dyDescent="0.25">
      <c r="K12" s="1"/>
      <c r="L12" s="1"/>
      <c r="P12" s="18"/>
      <c r="Q12" s="18"/>
      <c r="R12" s="18"/>
    </row>
    <row r="13" spans="1:18" x14ac:dyDescent="0.25">
      <c r="K13" s="1"/>
      <c r="L13" s="1"/>
      <c r="P13" s="18"/>
      <c r="Q13" s="18"/>
      <c r="R13" s="18"/>
    </row>
    <row r="14" spans="1:18" x14ac:dyDescent="0.25">
      <c r="K14" s="1"/>
      <c r="L14" s="1"/>
      <c r="P14" s="18"/>
      <c r="Q14" s="18"/>
      <c r="R14" s="18"/>
    </row>
    <row r="15" spans="1:18" x14ac:dyDescent="0.25">
      <c r="K15" s="1"/>
      <c r="L15" s="1"/>
      <c r="P15" s="18"/>
    </row>
    <row r="16" spans="1:18" x14ac:dyDescent="0.25">
      <c r="K16" s="1"/>
      <c r="L16" s="1"/>
      <c r="P16" s="18"/>
    </row>
    <row r="17" spans="11:12" x14ac:dyDescent="0.25">
      <c r="K17" s="1"/>
      <c r="L17" s="1"/>
    </row>
    <row r="18" spans="11:12" x14ac:dyDescent="0.25">
      <c r="K18" s="1"/>
      <c r="L18" s="1"/>
    </row>
    <row r="19" spans="11:12" x14ac:dyDescent="0.25">
      <c r="K19" s="1"/>
      <c r="L19" s="1"/>
    </row>
    <row r="20" spans="11:12" x14ac:dyDescent="0.25">
      <c r="K20" s="1"/>
      <c r="L20" s="1"/>
    </row>
    <row r="21" spans="11:12" x14ac:dyDescent="0.25">
      <c r="K21" s="1"/>
      <c r="L21" s="1"/>
    </row>
    <row r="22" spans="11:12" x14ac:dyDescent="0.25">
      <c r="K22" s="1"/>
      <c r="L22" s="1"/>
    </row>
    <row r="23" spans="11:12" x14ac:dyDescent="0.25">
      <c r="K23" s="1"/>
      <c r="L23" s="1"/>
    </row>
    <row r="24" spans="11:12" x14ac:dyDescent="0.25">
      <c r="K24" s="1"/>
      <c r="L24" s="1"/>
    </row>
    <row r="25" spans="11:12" x14ac:dyDescent="0.25">
      <c r="K25" s="1"/>
      <c r="L25" s="1"/>
    </row>
    <row r="26" spans="11:12" x14ac:dyDescent="0.25">
      <c r="K26" s="1"/>
      <c r="L26" s="1"/>
    </row>
    <row r="27" spans="11:12" x14ac:dyDescent="0.25">
      <c r="K27" s="1"/>
      <c r="L27" s="1"/>
    </row>
    <row r="28" spans="11:12" x14ac:dyDescent="0.25">
      <c r="K28" s="1"/>
      <c r="L28" s="1"/>
    </row>
    <row r="29" spans="11:12" x14ac:dyDescent="0.25">
      <c r="K29" s="1"/>
      <c r="L29" s="1"/>
    </row>
    <row r="30" spans="11:12" x14ac:dyDescent="0.25">
      <c r="K30" s="1"/>
      <c r="L30" s="1"/>
    </row>
    <row r="31" spans="11:12" x14ac:dyDescent="0.25">
      <c r="K31" s="1"/>
      <c r="L31" s="1"/>
    </row>
    <row r="32" spans="11:12" x14ac:dyDescent="0.25">
      <c r="K32" s="1"/>
      <c r="L32" s="1"/>
    </row>
    <row r="33" spans="11:12" x14ac:dyDescent="0.25">
      <c r="K33" s="1"/>
      <c r="L33" s="1"/>
    </row>
    <row r="34" spans="11:12" x14ac:dyDescent="0.25">
      <c r="K34" s="1"/>
      <c r="L34" s="1"/>
    </row>
    <row r="35" spans="11:12" x14ac:dyDescent="0.25">
      <c r="K35" s="1"/>
      <c r="L35" s="1"/>
    </row>
    <row r="36" spans="11:12" x14ac:dyDescent="0.25">
      <c r="K36" s="1"/>
      <c r="L36" s="1"/>
    </row>
    <row r="37" spans="11:12" x14ac:dyDescent="0.25">
      <c r="K37" s="1"/>
      <c r="L37" s="1"/>
    </row>
    <row r="38" spans="11:12" x14ac:dyDescent="0.25">
      <c r="K38" s="1"/>
      <c r="L38" s="1"/>
    </row>
    <row r="39" spans="11:12" x14ac:dyDescent="0.25">
      <c r="K39" s="1"/>
      <c r="L39" s="1"/>
    </row>
    <row r="40" spans="11:12" x14ac:dyDescent="0.25">
      <c r="K40" s="1"/>
      <c r="L40" s="1"/>
    </row>
    <row r="41" spans="11:12" x14ac:dyDescent="0.25">
      <c r="K41" s="1"/>
      <c r="L41" s="1"/>
    </row>
    <row r="42" spans="11:12" x14ac:dyDescent="0.25">
      <c r="K42" s="1"/>
      <c r="L42" s="1"/>
    </row>
    <row r="43" spans="11:12" x14ac:dyDescent="0.25">
      <c r="K43" s="1"/>
      <c r="L43" s="1"/>
    </row>
    <row r="44" spans="11:12" x14ac:dyDescent="0.25">
      <c r="K44" s="1"/>
      <c r="L44" s="1"/>
    </row>
    <row r="45" spans="11:12" x14ac:dyDescent="0.25">
      <c r="K45" s="1"/>
      <c r="L45" s="1"/>
    </row>
    <row r="46" spans="11:12" x14ac:dyDescent="0.25">
      <c r="K46" s="1"/>
      <c r="L46" s="1"/>
    </row>
    <row r="47" spans="11:12" x14ac:dyDescent="0.25">
      <c r="K47" s="1"/>
      <c r="L47" s="1"/>
    </row>
    <row r="48" spans="11:12" x14ac:dyDescent="0.25">
      <c r="K48" s="1"/>
      <c r="L48" s="1"/>
    </row>
    <row r="49" spans="11:12" x14ac:dyDescent="0.25">
      <c r="K49" s="1"/>
      <c r="L49" s="1"/>
    </row>
    <row r="50" spans="11:12" x14ac:dyDescent="0.25">
      <c r="K50" s="1"/>
      <c r="L50" s="1"/>
    </row>
    <row r="51" spans="11:12" x14ac:dyDescent="0.25">
      <c r="K51" s="1"/>
      <c r="L51" s="1"/>
    </row>
    <row r="52" spans="11:12" x14ac:dyDescent="0.25">
      <c r="K52" s="1"/>
      <c r="L52" s="1"/>
    </row>
    <row r="53" spans="11:12" x14ac:dyDescent="0.25">
      <c r="K53" s="1"/>
      <c r="L53" s="1"/>
    </row>
    <row r="54" spans="11:12" x14ac:dyDescent="0.25">
      <c r="K54" s="1"/>
      <c r="L54" s="1"/>
    </row>
    <row r="55" spans="11:12" x14ac:dyDescent="0.25">
      <c r="K55" s="1"/>
      <c r="L55" s="1"/>
    </row>
    <row r="56" spans="11:12" x14ac:dyDescent="0.25">
      <c r="K56" s="1"/>
      <c r="L56" s="1"/>
    </row>
    <row r="57" spans="11:12" x14ac:dyDescent="0.25">
      <c r="K57" s="1"/>
      <c r="L57" s="1"/>
    </row>
    <row r="58" spans="11:12" x14ac:dyDescent="0.25">
      <c r="K58" s="1"/>
      <c r="L58" s="1"/>
    </row>
    <row r="59" spans="11:12" x14ac:dyDescent="0.25">
      <c r="K59" s="1"/>
      <c r="L59" s="1"/>
    </row>
    <row r="60" spans="11:12" x14ac:dyDescent="0.25">
      <c r="K60" s="1"/>
      <c r="L60" s="1"/>
    </row>
    <row r="61" spans="11:12" x14ac:dyDescent="0.25">
      <c r="K61" s="1"/>
      <c r="L61" s="1"/>
    </row>
    <row r="62" spans="11:12" x14ac:dyDescent="0.25">
      <c r="K62" s="1"/>
      <c r="L62" s="1"/>
    </row>
    <row r="63" spans="11:12" x14ac:dyDescent="0.25">
      <c r="K63" s="1"/>
      <c r="L63" s="1"/>
    </row>
    <row r="64" spans="11:12" x14ac:dyDescent="0.25">
      <c r="K64" s="1"/>
      <c r="L64" s="1"/>
    </row>
    <row r="65" spans="11:12" x14ac:dyDescent="0.25">
      <c r="K65" s="1"/>
      <c r="L65" s="1"/>
    </row>
    <row r="66" spans="11:12" x14ac:dyDescent="0.25">
      <c r="K66" s="1"/>
      <c r="L66" s="1"/>
    </row>
    <row r="67" spans="11:12" x14ac:dyDescent="0.25">
      <c r="K67" s="1"/>
      <c r="L67" s="1"/>
    </row>
    <row r="68" spans="11:12" x14ac:dyDescent="0.25">
      <c r="K68" s="1"/>
      <c r="L68" s="1"/>
    </row>
    <row r="69" spans="11:12" x14ac:dyDescent="0.25">
      <c r="K69" s="1"/>
      <c r="L69" s="1"/>
    </row>
    <row r="70" spans="11:12" x14ac:dyDescent="0.25">
      <c r="K70" s="1"/>
      <c r="L70" s="1"/>
    </row>
    <row r="71" spans="11:12" x14ac:dyDescent="0.25">
      <c r="K71" s="1"/>
      <c r="L71" s="1"/>
    </row>
    <row r="72" spans="11:12" x14ac:dyDescent="0.25">
      <c r="K72" s="1"/>
      <c r="L72" s="1"/>
    </row>
    <row r="73" spans="11:12" x14ac:dyDescent="0.25">
      <c r="K73" s="1"/>
      <c r="L73" s="1"/>
    </row>
    <row r="74" spans="11:12" x14ac:dyDescent="0.25">
      <c r="K74" s="1"/>
      <c r="L74" s="1"/>
    </row>
    <row r="75" spans="11:12" x14ac:dyDescent="0.25">
      <c r="K75" s="1"/>
      <c r="L75" s="1"/>
    </row>
    <row r="76" spans="11:12" x14ac:dyDescent="0.25">
      <c r="K76" s="1"/>
      <c r="L76" s="1"/>
    </row>
    <row r="77" spans="11:12" x14ac:dyDescent="0.25">
      <c r="K77" s="1"/>
      <c r="L77" s="1"/>
    </row>
    <row r="78" spans="11:12" x14ac:dyDescent="0.25">
      <c r="K78" s="1"/>
      <c r="L78" s="1"/>
    </row>
    <row r="79" spans="11:12" x14ac:dyDescent="0.25">
      <c r="K79" s="1"/>
      <c r="L79" s="1"/>
    </row>
    <row r="80" spans="11:12" x14ac:dyDescent="0.25">
      <c r="K80" s="1"/>
      <c r="L80" s="1"/>
    </row>
    <row r="81" spans="11:12" x14ac:dyDescent="0.25">
      <c r="K81" s="1"/>
      <c r="L81" s="1"/>
    </row>
    <row r="82" spans="11:12" x14ac:dyDescent="0.25">
      <c r="K82" s="1"/>
      <c r="L82" s="1"/>
    </row>
    <row r="83" spans="11:12" x14ac:dyDescent="0.25">
      <c r="K83" s="1"/>
      <c r="L83" s="1"/>
    </row>
    <row r="84" spans="11:12" x14ac:dyDescent="0.25">
      <c r="K84" s="1"/>
      <c r="L84" s="1"/>
    </row>
    <row r="85" spans="11:12" x14ac:dyDescent="0.25">
      <c r="K85" s="1"/>
      <c r="L85" s="1"/>
    </row>
    <row r="86" spans="11:12" x14ac:dyDescent="0.25">
      <c r="K86" s="1"/>
      <c r="L86" s="1"/>
    </row>
    <row r="87" spans="11:12" x14ac:dyDescent="0.25">
      <c r="K87" s="1"/>
      <c r="L87" s="1"/>
    </row>
    <row r="88" spans="11:12" x14ac:dyDescent="0.25">
      <c r="K88" s="1"/>
      <c r="L88" s="1"/>
    </row>
    <row r="89" spans="11:12" x14ac:dyDescent="0.25">
      <c r="K89" s="1"/>
      <c r="L89" s="1"/>
    </row>
    <row r="90" spans="11:12" x14ac:dyDescent="0.25">
      <c r="K90" s="1"/>
      <c r="L90" s="1"/>
    </row>
    <row r="91" spans="11:12" x14ac:dyDescent="0.25">
      <c r="K91" s="1"/>
      <c r="L91" s="1"/>
    </row>
    <row r="92" spans="11:12" x14ac:dyDescent="0.25">
      <c r="K92" s="1"/>
      <c r="L92" s="1"/>
    </row>
    <row r="93" spans="11:12" x14ac:dyDescent="0.25">
      <c r="K93" s="1"/>
      <c r="L93" s="1"/>
    </row>
    <row r="94" spans="11:12" x14ac:dyDescent="0.25">
      <c r="K94" s="1"/>
      <c r="L94" s="1"/>
    </row>
    <row r="95" spans="11:12" x14ac:dyDescent="0.25">
      <c r="K95" s="1"/>
      <c r="L95" s="1"/>
    </row>
    <row r="96" spans="11:12" x14ac:dyDescent="0.25">
      <c r="K96" s="1"/>
      <c r="L96" s="1"/>
    </row>
    <row r="97" spans="11:12" x14ac:dyDescent="0.25">
      <c r="K97" s="1"/>
      <c r="L97" s="1"/>
    </row>
    <row r="98" spans="11:12" x14ac:dyDescent="0.25">
      <c r="K98" s="1"/>
      <c r="L98" s="1"/>
    </row>
    <row r="99" spans="11:12" x14ac:dyDescent="0.25">
      <c r="K99" s="1"/>
      <c r="L99" s="1"/>
    </row>
    <row r="100" spans="11:12" x14ac:dyDescent="0.25">
      <c r="K100" s="1"/>
      <c r="L100" s="1"/>
    </row>
    <row r="101" spans="11:12" x14ac:dyDescent="0.25">
      <c r="K101" s="1"/>
      <c r="L101" s="1"/>
    </row>
    <row r="102" spans="11:12" x14ac:dyDescent="0.25">
      <c r="K102" s="1"/>
      <c r="L102" s="1"/>
    </row>
    <row r="103" spans="11:12" x14ac:dyDescent="0.25">
      <c r="K103" s="1"/>
      <c r="L103" s="1"/>
    </row>
    <row r="104" spans="11:12" x14ac:dyDescent="0.25">
      <c r="K104" s="1"/>
      <c r="L104" s="1"/>
    </row>
    <row r="105" spans="11:12" x14ac:dyDescent="0.25">
      <c r="K105" s="1"/>
      <c r="L105" s="1"/>
    </row>
    <row r="106" spans="11:12" x14ac:dyDescent="0.25">
      <c r="K106" s="1"/>
      <c r="L106" s="1"/>
    </row>
    <row r="107" spans="11:12" x14ac:dyDescent="0.25">
      <c r="K107" s="1"/>
      <c r="L10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5"/>
  <sheetViews>
    <sheetView zoomScale="115" zoomScaleNormal="115" workbookViewId="0">
      <pane ySplit="1" topLeftCell="A2" activePane="bottomLeft" state="frozen"/>
      <selection pane="bottomLeft" activeCell="G4" sqref="G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5" width="8.85546875" style="1"/>
    <col min="6" max="6" width="9.42578125" style="1" bestFit="1" customWidth="1"/>
    <col min="7" max="7" width="8.85546875" style="1"/>
    <col min="8" max="8" width="9.140625" style="20" bestFit="1" customWidth="1"/>
    <col min="9" max="9" width="5.85546875" style="19" bestFit="1" customWidth="1"/>
    <col min="10" max="12" width="8.85546875" style="1"/>
    <col min="13" max="13" width="9.5703125" style="1" hidden="1" customWidth="1"/>
    <col min="14" max="15" width="9.5703125" style="1" bestFit="1" customWidth="1"/>
    <col min="16" max="16384" width="8.85546875" style="1"/>
  </cols>
  <sheetData>
    <row r="1" spans="1:15" ht="15.75" thickBot="1" x14ac:dyDescent="0.3">
      <c r="A1" s="29" t="s">
        <v>263</v>
      </c>
      <c r="B1" s="30" t="s">
        <v>256</v>
      </c>
      <c r="C1" s="30" t="s">
        <v>267</v>
      </c>
      <c r="D1" s="30" t="s">
        <v>257</v>
      </c>
      <c r="E1" s="30" t="s">
        <v>258</v>
      </c>
      <c r="F1" s="30" t="s">
        <v>260</v>
      </c>
      <c r="G1" s="30" t="s">
        <v>7</v>
      </c>
      <c r="H1" s="32" t="s">
        <v>312</v>
      </c>
      <c r="I1" s="31" t="s">
        <v>313</v>
      </c>
    </row>
    <row r="2" spans="1:15" x14ac:dyDescent="0.25">
      <c r="A2" s="25">
        <v>2005</v>
      </c>
      <c r="B2" s="26" t="s">
        <v>26</v>
      </c>
      <c r="C2" s="26" t="s">
        <v>27</v>
      </c>
      <c r="D2" s="26" t="s">
        <v>13</v>
      </c>
      <c r="E2" s="26" t="s">
        <v>10</v>
      </c>
      <c r="F2" s="28" t="s">
        <v>12</v>
      </c>
      <c r="G2" s="26">
        <v>68</v>
      </c>
      <c r="H2" s="28">
        <v>4.9576116660087037E-3</v>
      </c>
      <c r="I2" s="26">
        <v>3.44</v>
      </c>
    </row>
    <row r="3" spans="1:15" x14ac:dyDescent="0.25">
      <c r="A3" s="27">
        <v>2005</v>
      </c>
      <c r="B3" s="9" t="s">
        <v>26</v>
      </c>
      <c r="C3" s="9" t="s">
        <v>27</v>
      </c>
      <c r="D3" s="9" t="s">
        <v>13</v>
      </c>
      <c r="E3" s="9" t="s">
        <v>10</v>
      </c>
      <c r="F3" s="17" t="s">
        <v>12</v>
      </c>
      <c r="G3" s="9">
        <v>2484</v>
      </c>
      <c r="H3" s="17">
        <v>1.1042780596800666E-2</v>
      </c>
      <c r="I3" s="9">
        <v>2.99</v>
      </c>
    </row>
    <row r="4" spans="1:15" x14ac:dyDescent="0.25">
      <c r="A4" s="27">
        <v>2005</v>
      </c>
      <c r="B4" s="9" t="s">
        <v>26</v>
      </c>
      <c r="C4" s="9" t="s">
        <v>27</v>
      </c>
      <c r="D4" s="9" t="s">
        <v>13</v>
      </c>
      <c r="E4" s="9" t="s">
        <v>10</v>
      </c>
      <c r="F4" s="17" t="s">
        <v>12</v>
      </c>
      <c r="G4" s="9">
        <v>65</v>
      </c>
      <c r="H4" s="17">
        <v>7.4718473998201806E-3</v>
      </c>
      <c r="I4" s="9">
        <v>3.11</v>
      </c>
    </row>
    <row r="5" spans="1:15" x14ac:dyDescent="0.25">
      <c r="A5" s="27">
        <v>2001</v>
      </c>
      <c r="B5" s="9" t="s">
        <v>24</v>
      </c>
      <c r="C5" s="9" t="s">
        <v>28</v>
      </c>
      <c r="D5" s="9" t="s">
        <v>13</v>
      </c>
      <c r="E5" s="9" t="s">
        <v>10</v>
      </c>
      <c r="F5" s="17" t="s">
        <v>12</v>
      </c>
      <c r="G5" s="9" t="s">
        <v>161</v>
      </c>
      <c r="H5" s="17">
        <v>4.017384062267669E-3</v>
      </c>
      <c r="I5" s="9">
        <v>3.49</v>
      </c>
    </row>
    <row r="6" spans="1:15" x14ac:dyDescent="0.25">
      <c r="A6" s="27">
        <v>2002</v>
      </c>
      <c r="B6" s="9" t="s">
        <v>25</v>
      </c>
      <c r="C6" s="9" t="s">
        <v>29</v>
      </c>
      <c r="D6" s="9" t="s">
        <v>13</v>
      </c>
      <c r="E6" s="9" t="s">
        <v>10</v>
      </c>
      <c r="F6" s="17" t="s">
        <v>12</v>
      </c>
      <c r="G6" s="9">
        <v>310</v>
      </c>
      <c r="H6" s="17">
        <v>4.9787607223126862E-2</v>
      </c>
      <c r="I6" s="9">
        <v>2.2200000000000002</v>
      </c>
    </row>
    <row r="7" spans="1:15" x14ac:dyDescent="0.25">
      <c r="H7" s="1"/>
      <c r="I7" s="1"/>
    </row>
    <row r="8" spans="1:15" x14ac:dyDescent="0.25">
      <c r="H8" s="1"/>
      <c r="I8" s="1"/>
      <c r="M8" s="18"/>
      <c r="N8" s="18"/>
      <c r="O8" s="18"/>
    </row>
    <row r="9" spans="1:15" x14ac:dyDescent="0.25">
      <c r="H9" s="1"/>
      <c r="I9" s="1"/>
      <c r="M9" s="18"/>
      <c r="N9" s="18"/>
      <c r="O9" s="18"/>
    </row>
    <row r="10" spans="1:15" x14ac:dyDescent="0.25">
      <c r="H10" s="1"/>
      <c r="I10" s="1"/>
      <c r="M10" s="18"/>
      <c r="N10" s="18"/>
      <c r="O10" s="18"/>
    </row>
    <row r="11" spans="1:15" x14ac:dyDescent="0.25">
      <c r="H11" s="1"/>
      <c r="I11" s="1"/>
      <c r="M11" s="18"/>
      <c r="N11" s="18"/>
      <c r="O11" s="18"/>
    </row>
    <row r="12" spans="1:15" x14ac:dyDescent="0.25">
      <c r="H12" s="1"/>
      <c r="I12" s="1"/>
      <c r="M12" s="18"/>
      <c r="N12" s="18"/>
      <c r="O12" s="18"/>
    </row>
    <row r="13" spans="1:15" x14ac:dyDescent="0.25">
      <c r="H13" s="1"/>
      <c r="I13" s="1"/>
      <c r="M13" s="18"/>
    </row>
    <row r="14" spans="1:15" x14ac:dyDescent="0.25">
      <c r="H14" s="1"/>
      <c r="I14" s="1"/>
      <c r="M14" s="18"/>
    </row>
    <row r="15" spans="1:15" x14ac:dyDescent="0.25">
      <c r="H15" s="1"/>
      <c r="I15" s="1"/>
    </row>
    <row r="16" spans="1:15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0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4.5703125" style="1" bestFit="1" customWidth="1"/>
    <col min="5" max="5" width="21" style="1" bestFit="1" customWidth="1"/>
    <col min="6" max="6" width="20.140625" style="1" customWidth="1"/>
    <col min="7" max="7" width="23.7109375" style="1" customWidth="1"/>
    <col min="8" max="8" width="12" style="1" bestFit="1" customWidth="1"/>
    <col min="9" max="16384" width="8.85546875" style="1"/>
  </cols>
  <sheetData>
    <row r="1" spans="1:7" x14ac:dyDescent="0.25">
      <c r="A1" s="36" t="s">
        <v>263</v>
      </c>
      <c r="B1" s="37" t="s">
        <v>256</v>
      </c>
      <c r="C1" s="38" t="s">
        <v>314</v>
      </c>
      <c r="D1" s="38" t="s">
        <v>291</v>
      </c>
      <c r="E1" s="38" t="s">
        <v>315</v>
      </c>
      <c r="F1" s="38" t="s">
        <v>318</v>
      </c>
      <c r="G1" s="62" t="s">
        <v>317</v>
      </c>
    </row>
    <row r="2" spans="1:7" x14ac:dyDescent="0.25">
      <c r="A2" s="3">
        <v>2003</v>
      </c>
      <c r="B2" s="3" t="s">
        <v>105</v>
      </c>
      <c r="C2" s="3">
        <v>5000</v>
      </c>
      <c r="D2" s="3">
        <v>8</v>
      </c>
      <c r="E2" s="3">
        <v>32.201000000000001</v>
      </c>
      <c r="F2" s="3">
        <v>5.9539999999999997</v>
      </c>
      <c r="G2" s="9">
        <f t="shared" ref="G2:G65" si="0">LN(C2)</f>
        <v>8.5171931914162382</v>
      </c>
    </row>
    <row r="3" spans="1:7" x14ac:dyDescent="0.25">
      <c r="A3" s="3">
        <v>2003</v>
      </c>
      <c r="B3" s="3" t="s">
        <v>105</v>
      </c>
      <c r="C3" s="3">
        <v>5000</v>
      </c>
      <c r="D3" s="3">
        <v>8</v>
      </c>
      <c r="E3" s="3">
        <v>29.919</v>
      </c>
      <c r="F3" s="3">
        <v>5.97</v>
      </c>
      <c r="G3" s="9">
        <f t="shared" si="0"/>
        <v>8.5171931914162382</v>
      </c>
    </row>
    <row r="4" spans="1:7" x14ac:dyDescent="0.25">
      <c r="A4" s="3">
        <v>2003</v>
      </c>
      <c r="B4" s="3" t="s">
        <v>105</v>
      </c>
      <c r="C4" s="3">
        <v>5000</v>
      </c>
      <c r="D4" s="3">
        <v>8</v>
      </c>
      <c r="E4" s="3">
        <v>29.664999999999999</v>
      </c>
      <c r="F4" s="3">
        <v>6.0430000000000001</v>
      </c>
      <c r="G4" s="9">
        <f t="shared" si="0"/>
        <v>8.5171931914162382</v>
      </c>
    </row>
    <row r="5" spans="1:7" x14ac:dyDescent="0.25">
      <c r="A5" s="3">
        <v>2003</v>
      </c>
      <c r="B5" s="3" t="s">
        <v>105</v>
      </c>
      <c r="C5" s="3">
        <v>5000</v>
      </c>
      <c r="D5" s="3">
        <v>8</v>
      </c>
      <c r="E5" s="3">
        <v>33.722000000000001</v>
      </c>
      <c r="F5" s="3">
        <v>6.2050000000000001</v>
      </c>
      <c r="G5" s="9">
        <f t="shared" si="0"/>
        <v>8.5171931914162382</v>
      </c>
    </row>
    <row r="6" spans="1:7" x14ac:dyDescent="0.25">
      <c r="A6" s="3">
        <v>2003</v>
      </c>
      <c r="B6" s="3" t="s">
        <v>105</v>
      </c>
      <c r="C6" s="3">
        <v>5000</v>
      </c>
      <c r="D6" s="3">
        <v>8</v>
      </c>
      <c r="E6" s="3">
        <v>29.411999999999999</v>
      </c>
      <c r="F6" s="3">
        <v>6.2149999999999999</v>
      </c>
      <c r="G6" s="9">
        <f t="shared" si="0"/>
        <v>8.5171931914162382</v>
      </c>
    </row>
    <row r="7" spans="1:7" x14ac:dyDescent="0.25">
      <c r="A7" s="3">
        <v>2003</v>
      </c>
      <c r="B7" s="3" t="s">
        <v>105</v>
      </c>
      <c r="C7" s="3">
        <v>5000</v>
      </c>
      <c r="D7" s="3">
        <v>8</v>
      </c>
      <c r="E7" s="3">
        <v>29.411999999999999</v>
      </c>
      <c r="F7" s="3">
        <v>6.2460000000000004</v>
      </c>
      <c r="G7" s="9">
        <f t="shared" si="0"/>
        <v>8.5171931914162382</v>
      </c>
    </row>
    <row r="8" spans="1:7" x14ac:dyDescent="0.25">
      <c r="A8" s="3">
        <v>2003</v>
      </c>
      <c r="B8" s="3" t="s">
        <v>105</v>
      </c>
      <c r="C8" s="3">
        <v>5000</v>
      </c>
      <c r="D8" s="3">
        <v>8</v>
      </c>
      <c r="E8" s="3">
        <v>32.960999999999999</v>
      </c>
      <c r="F8" s="3">
        <v>6.3609999999999998</v>
      </c>
      <c r="G8" s="9">
        <f t="shared" si="0"/>
        <v>8.5171931914162382</v>
      </c>
    </row>
    <row r="9" spans="1:7" x14ac:dyDescent="0.25">
      <c r="A9" s="3">
        <v>2003</v>
      </c>
      <c r="B9" s="3" t="s">
        <v>105</v>
      </c>
      <c r="C9" s="3">
        <v>5000</v>
      </c>
      <c r="D9" s="3">
        <v>8</v>
      </c>
      <c r="E9" s="3">
        <v>33.722000000000001</v>
      </c>
      <c r="F9" s="3">
        <v>6.3920000000000003</v>
      </c>
      <c r="G9" s="9">
        <f t="shared" si="0"/>
        <v>8.5171931914162382</v>
      </c>
    </row>
    <row r="10" spans="1:7" x14ac:dyDescent="0.25">
      <c r="A10" s="3">
        <v>2003</v>
      </c>
      <c r="B10" s="3" t="s">
        <v>105</v>
      </c>
      <c r="C10" s="3">
        <v>5000</v>
      </c>
      <c r="D10" s="3">
        <v>8</v>
      </c>
      <c r="E10" s="3">
        <v>29.919</v>
      </c>
      <c r="F10" s="3">
        <v>6.3769999999999998</v>
      </c>
      <c r="G10" s="9">
        <f t="shared" si="0"/>
        <v>8.5171931914162382</v>
      </c>
    </row>
    <row r="11" spans="1:7" x14ac:dyDescent="0.25">
      <c r="A11" s="3">
        <v>2003</v>
      </c>
      <c r="B11" s="3" t="s">
        <v>105</v>
      </c>
      <c r="C11" s="3">
        <v>5000</v>
      </c>
      <c r="D11" s="3">
        <v>8</v>
      </c>
      <c r="E11" s="3">
        <v>29.919</v>
      </c>
      <c r="F11" s="3">
        <v>6.4390000000000001</v>
      </c>
      <c r="G11" s="9">
        <f t="shared" si="0"/>
        <v>8.5171931914162382</v>
      </c>
    </row>
    <row r="12" spans="1:7" x14ac:dyDescent="0.25">
      <c r="A12" s="3">
        <v>2003</v>
      </c>
      <c r="B12" s="3" t="s">
        <v>105</v>
      </c>
      <c r="C12" s="3">
        <v>5000</v>
      </c>
      <c r="D12" s="3">
        <v>8</v>
      </c>
      <c r="E12" s="3">
        <v>32.960999999999999</v>
      </c>
      <c r="F12" s="3">
        <v>6.5069999999999997</v>
      </c>
      <c r="G12" s="9">
        <f t="shared" si="0"/>
        <v>8.5171931914162382</v>
      </c>
    </row>
    <row r="13" spans="1:7" x14ac:dyDescent="0.25">
      <c r="A13" s="3">
        <v>2003</v>
      </c>
      <c r="B13" s="3" t="s">
        <v>105</v>
      </c>
      <c r="C13" s="3">
        <v>5000</v>
      </c>
      <c r="D13" s="3">
        <v>8</v>
      </c>
      <c r="E13" s="3">
        <v>32.454000000000001</v>
      </c>
      <c r="F13" s="3">
        <v>6.6479999999999997</v>
      </c>
      <c r="G13" s="9">
        <f t="shared" si="0"/>
        <v>8.5171931914162382</v>
      </c>
    </row>
    <row r="14" spans="1:7" x14ac:dyDescent="0.25">
      <c r="A14" s="3">
        <v>2003</v>
      </c>
      <c r="B14" s="3" t="s">
        <v>105</v>
      </c>
      <c r="C14" s="3">
        <v>5000</v>
      </c>
      <c r="D14" s="3">
        <v>8</v>
      </c>
      <c r="E14" s="3">
        <v>32.707999999999998</v>
      </c>
      <c r="F14" s="3">
        <v>6.726</v>
      </c>
      <c r="G14" s="9">
        <f t="shared" si="0"/>
        <v>8.5171931914162382</v>
      </c>
    </row>
    <row r="15" spans="1:7" x14ac:dyDescent="0.25">
      <c r="A15" s="3">
        <v>2003</v>
      </c>
      <c r="B15" s="3" t="s">
        <v>105</v>
      </c>
      <c r="C15" s="3">
        <v>5000</v>
      </c>
      <c r="D15" s="3">
        <v>8</v>
      </c>
      <c r="E15" s="3">
        <v>32.454000000000001</v>
      </c>
      <c r="F15" s="3">
        <v>6.7629999999999999</v>
      </c>
      <c r="G15" s="9">
        <f t="shared" si="0"/>
        <v>8.5171931914162382</v>
      </c>
    </row>
    <row r="16" spans="1:7" x14ac:dyDescent="0.25">
      <c r="A16" s="3">
        <v>2003</v>
      </c>
      <c r="B16" s="3" t="s">
        <v>105</v>
      </c>
      <c r="C16" s="3">
        <v>5000</v>
      </c>
      <c r="D16" s="3">
        <v>8</v>
      </c>
      <c r="E16" s="3">
        <v>29.919</v>
      </c>
      <c r="F16" s="3">
        <v>7.008</v>
      </c>
      <c r="G16" s="9">
        <f t="shared" si="0"/>
        <v>8.5171931914162382</v>
      </c>
    </row>
    <row r="17" spans="1:7" x14ac:dyDescent="0.25">
      <c r="A17" s="3">
        <v>2003</v>
      </c>
      <c r="B17" s="3" t="s">
        <v>105</v>
      </c>
      <c r="C17" s="3">
        <v>5000</v>
      </c>
      <c r="D17" s="3">
        <v>8</v>
      </c>
      <c r="E17" s="3">
        <v>54.006</v>
      </c>
      <c r="F17" s="3">
        <v>6.2460000000000004</v>
      </c>
      <c r="G17" s="9">
        <f t="shared" si="0"/>
        <v>8.5171931914162382</v>
      </c>
    </row>
    <row r="18" spans="1:7" x14ac:dyDescent="0.25">
      <c r="A18" s="3">
        <v>2003</v>
      </c>
      <c r="B18" s="3" t="s">
        <v>105</v>
      </c>
      <c r="C18" s="3">
        <v>5000</v>
      </c>
      <c r="D18" s="3">
        <v>8</v>
      </c>
      <c r="E18" s="3">
        <v>49.695999999999998</v>
      </c>
      <c r="F18" s="3">
        <v>6.34</v>
      </c>
      <c r="G18" s="9">
        <f t="shared" si="0"/>
        <v>8.5171931914162382</v>
      </c>
    </row>
    <row r="19" spans="1:7" x14ac:dyDescent="0.25">
      <c r="A19" s="3">
        <v>2003</v>
      </c>
      <c r="B19" s="3" t="s">
        <v>105</v>
      </c>
      <c r="C19" s="3">
        <v>5000</v>
      </c>
      <c r="D19" s="3">
        <v>8</v>
      </c>
      <c r="E19" s="3">
        <v>49.442</v>
      </c>
      <c r="F19" s="3">
        <v>6.3769999999999998</v>
      </c>
      <c r="G19" s="9">
        <f t="shared" si="0"/>
        <v>8.5171931914162382</v>
      </c>
    </row>
    <row r="20" spans="1:7" x14ac:dyDescent="0.25">
      <c r="A20" s="3">
        <v>2003</v>
      </c>
      <c r="B20" s="3" t="s">
        <v>105</v>
      </c>
      <c r="C20" s="3">
        <v>5000</v>
      </c>
      <c r="D20" s="3">
        <v>8</v>
      </c>
      <c r="E20" s="3">
        <v>49.189</v>
      </c>
      <c r="F20" s="3">
        <v>6.4189999999999996</v>
      </c>
      <c r="G20" s="9">
        <f t="shared" si="0"/>
        <v>8.5171931914162382</v>
      </c>
    </row>
    <row r="21" spans="1:7" x14ac:dyDescent="0.25">
      <c r="A21" s="3">
        <v>2003</v>
      </c>
      <c r="B21" s="3" t="s">
        <v>105</v>
      </c>
      <c r="C21" s="3">
        <v>5000</v>
      </c>
      <c r="D21" s="3">
        <v>8</v>
      </c>
      <c r="E21" s="3">
        <v>56.033999999999999</v>
      </c>
      <c r="F21" s="3">
        <v>6.5750000000000002</v>
      </c>
      <c r="G21" s="9">
        <f t="shared" si="0"/>
        <v>8.5171931914162382</v>
      </c>
    </row>
    <row r="22" spans="1:7" x14ac:dyDescent="0.25">
      <c r="A22" s="3">
        <v>2003</v>
      </c>
      <c r="B22" s="3" t="s">
        <v>105</v>
      </c>
      <c r="C22" s="3">
        <v>5000</v>
      </c>
      <c r="D22" s="3">
        <v>8</v>
      </c>
      <c r="E22" s="3">
        <v>55.02</v>
      </c>
      <c r="F22" s="3">
        <v>6.6740000000000004</v>
      </c>
      <c r="G22" s="9">
        <f t="shared" si="0"/>
        <v>8.5171931914162382</v>
      </c>
    </row>
    <row r="23" spans="1:7" x14ac:dyDescent="0.25">
      <c r="A23" s="3">
        <v>2003</v>
      </c>
      <c r="B23" s="3" t="s">
        <v>105</v>
      </c>
      <c r="C23" s="3">
        <v>5000</v>
      </c>
      <c r="D23" s="3">
        <v>8</v>
      </c>
      <c r="E23" s="3">
        <v>49.189</v>
      </c>
      <c r="F23" s="3">
        <v>6.7309999999999999</v>
      </c>
      <c r="G23" s="9">
        <f t="shared" si="0"/>
        <v>8.5171931914162382</v>
      </c>
    </row>
    <row r="24" spans="1:7" x14ac:dyDescent="0.25">
      <c r="A24" s="3">
        <v>2003</v>
      </c>
      <c r="B24" s="3" t="s">
        <v>105</v>
      </c>
      <c r="C24" s="3">
        <v>5000</v>
      </c>
      <c r="D24" s="3">
        <v>8</v>
      </c>
      <c r="E24" s="3">
        <v>49.442</v>
      </c>
      <c r="F24" s="3">
        <v>6.7629999999999999</v>
      </c>
      <c r="G24" s="9">
        <f t="shared" si="0"/>
        <v>8.5171931914162382</v>
      </c>
    </row>
    <row r="25" spans="1:7" x14ac:dyDescent="0.25">
      <c r="A25" s="3">
        <v>2003</v>
      </c>
      <c r="B25" s="3" t="s">
        <v>105</v>
      </c>
      <c r="C25" s="3">
        <v>5000</v>
      </c>
      <c r="D25" s="3">
        <v>8</v>
      </c>
      <c r="E25" s="3">
        <v>49.189</v>
      </c>
      <c r="F25" s="3">
        <v>6.8769999999999998</v>
      </c>
      <c r="G25" s="9">
        <f t="shared" si="0"/>
        <v>8.5171931914162382</v>
      </c>
    </row>
    <row r="26" spans="1:7" x14ac:dyDescent="0.25">
      <c r="A26" s="3">
        <v>2003</v>
      </c>
      <c r="B26" s="3" t="s">
        <v>105</v>
      </c>
      <c r="C26" s="3">
        <v>5000</v>
      </c>
      <c r="D26" s="3">
        <v>8</v>
      </c>
      <c r="E26" s="3">
        <v>55.527000000000001</v>
      </c>
      <c r="F26" s="3">
        <v>6.81</v>
      </c>
      <c r="G26" s="9">
        <f t="shared" si="0"/>
        <v>8.5171931914162382</v>
      </c>
    </row>
    <row r="27" spans="1:7" x14ac:dyDescent="0.25">
      <c r="A27" s="3">
        <v>2003</v>
      </c>
      <c r="B27" s="3" t="s">
        <v>105</v>
      </c>
      <c r="C27" s="3">
        <v>5000</v>
      </c>
      <c r="D27" s="3">
        <v>8</v>
      </c>
      <c r="E27" s="3">
        <v>54.006</v>
      </c>
      <c r="F27" s="3">
        <v>6.82</v>
      </c>
      <c r="G27" s="9">
        <f t="shared" si="0"/>
        <v>8.5171931914162382</v>
      </c>
    </row>
    <row r="28" spans="1:7" x14ac:dyDescent="0.25">
      <c r="A28" s="3">
        <v>2003</v>
      </c>
      <c r="B28" s="3" t="s">
        <v>105</v>
      </c>
      <c r="C28" s="3">
        <v>5000</v>
      </c>
      <c r="D28" s="3">
        <v>8</v>
      </c>
      <c r="E28" s="3">
        <v>54.767000000000003</v>
      </c>
      <c r="F28" s="3">
        <v>6.8769999999999998</v>
      </c>
      <c r="G28" s="9">
        <f t="shared" si="0"/>
        <v>8.5171931914162382</v>
      </c>
    </row>
    <row r="29" spans="1:7" x14ac:dyDescent="0.25">
      <c r="A29" s="3">
        <v>2003</v>
      </c>
      <c r="B29" s="3" t="s">
        <v>105</v>
      </c>
      <c r="C29" s="3">
        <v>5000</v>
      </c>
      <c r="D29" s="3">
        <v>8</v>
      </c>
      <c r="E29" s="3">
        <v>55.527000000000001</v>
      </c>
      <c r="F29" s="3">
        <v>6.95</v>
      </c>
      <c r="G29" s="9">
        <f t="shared" si="0"/>
        <v>8.5171931914162382</v>
      </c>
    </row>
    <row r="30" spans="1:7" x14ac:dyDescent="0.25">
      <c r="A30" s="3">
        <v>2003</v>
      </c>
      <c r="B30" s="3" t="s">
        <v>105</v>
      </c>
      <c r="C30" s="3">
        <v>5000</v>
      </c>
      <c r="D30" s="3">
        <v>8</v>
      </c>
      <c r="E30" s="3">
        <v>54.767000000000003</v>
      </c>
      <c r="F30" s="3">
        <v>6.9969999999999999</v>
      </c>
      <c r="G30" s="9">
        <f t="shared" si="0"/>
        <v>8.5171931914162382</v>
      </c>
    </row>
    <row r="31" spans="1:7" x14ac:dyDescent="0.25">
      <c r="A31" s="3">
        <v>2003</v>
      </c>
      <c r="B31" s="3" t="s">
        <v>105</v>
      </c>
      <c r="C31" s="3">
        <v>5000</v>
      </c>
      <c r="D31" s="3">
        <v>8</v>
      </c>
      <c r="E31" s="3">
        <v>69.472999999999999</v>
      </c>
      <c r="F31" s="3">
        <v>6.6109999999999998</v>
      </c>
      <c r="G31" s="9">
        <f t="shared" si="0"/>
        <v>8.5171931914162382</v>
      </c>
    </row>
    <row r="32" spans="1:7" x14ac:dyDescent="0.25">
      <c r="A32" s="3">
        <v>2003</v>
      </c>
      <c r="B32" s="3" t="s">
        <v>105</v>
      </c>
      <c r="C32" s="3">
        <v>5000</v>
      </c>
      <c r="D32" s="3">
        <v>8</v>
      </c>
      <c r="E32" s="3">
        <v>76.064999999999998</v>
      </c>
      <c r="F32" s="3">
        <v>6.617</v>
      </c>
      <c r="G32" s="9">
        <f t="shared" si="0"/>
        <v>8.5171931914162382</v>
      </c>
    </row>
    <row r="33" spans="1:7" x14ac:dyDescent="0.25">
      <c r="A33" s="3">
        <v>2003</v>
      </c>
      <c r="B33" s="3" t="s">
        <v>105</v>
      </c>
      <c r="C33" s="3">
        <v>5000</v>
      </c>
      <c r="D33" s="3">
        <v>8</v>
      </c>
      <c r="E33" s="3">
        <v>69.98</v>
      </c>
      <c r="F33" s="3">
        <v>6.69</v>
      </c>
      <c r="G33" s="9">
        <f t="shared" si="0"/>
        <v>8.5171931914162382</v>
      </c>
    </row>
    <row r="34" spans="1:7" x14ac:dyDescent="0.25">
      <c r="A34" s="3">
        <v>2003</v>
      </c>
      <c r="B34" s="3" t="s">
        <v>105</v>
      </c>
      <c r="C34" s="3">
        <v>5000</v>
      </c>
      <c r="D34" s="3">
        <v>8</v>
      </c>
      <c r="E34" s="3">
        <v>69.725999999999999</v>
      </c>
      <c r="F34" s="3">
        <v>6.7839999999999998</v>
      </c>
      <c r="G34" s="9">
        <f t="shared" si="0"/>
        <v>8.5171931914162382</v>
      </c>
    </row>
    <row r="35" spans="1:7" x14ac:dyDescent="0.25">
      <c r="A35" s="3">
        <v>2003</v>
      </c>
      <c r="B35" s="3" t="s">
        <v>105</v>
      </c>
      <c r="C35" s="3">
        <v>5000</v>
      </c>
      <c r="D35" s="3">
        <v>8</v>
      </c>
      <c r="E35" s="3">
        <v>69.98</v>
      </c>
      <c r="F35" s="3">
        <v>6.9240000000000004</v>
      </c>
      <c r="G35" s="9">
        <f t="shared" si="0"/>
        <v>8.5171931914162382</v>
      </c>
    </row>
    <row r="36" spans="1:7" x14ac:dyDescent="0.25">
      <c r="A36" s="3">
        <v>2003</v>
      </c>
      <c r="B36" s="3" t="s">
        <v>105</v>
      </c>
      <c r="C36" s="3">
        <v>5000</v>
      </c>
      <c r="D36" s="3">
        <v>8</v>
      </c>
      <c r="E36" s="3">
        <v>69.725999999999999</v>
      </c>
      <c r="F36" s="3">
        <v>7.0030000000000001</v>
      </c>
      <c r="G36" s="9">
        <f t="shared" si="0"/>
        <v>8.5171931914162382</v>
      </c>
    </row>
    <row r="37" spans="1:7" x14ac:dyDescent="0.25">
      <c r="A37" s="3">
        <v>2003</v>
      </c>
      <c r="B37" s="3" t="s">
        <v>105</v>
      </c>
      <c r="C37" s="3">
        <v>5000</v>
      </c>
      <c r="D37" s="3">
        <v>8</v>
      </c>
      <c r="E37" s="3">
        <v>69.472999999999999</v>
      </c>
      <c r="F37" s="3">
        <v>7.0439999999999996</v>
      </c>
      <c r="G37" s="9">
        <f t="shared" si="0"/>
        <v>8.5171931914162382</v>
      </c>
    </row>
    <row r="38" spans="1:7" x14ac:dyDescent="0.25">
      <c r="A38" s="3">
        <v>2003</v>
      </c>
      <c r="B38" s="3" t="s">
        <v>105</v>
      </c>
      <c r="C38" s="3">
        <v>5000</v>
      </c>
      <c r="D38" s="3">
        <v>8</v>
      </c>
      <c r="E38" s="3">
        <v>79.108000000000004</v>
      </c>
      <c r="F38" s="3">
        <v>6.8979999999999997</v>
      </c>
      <c r="G38" s="9">
        <f t="shared" si="0"/>
        <v>8.5171931914162382</v>
      </c>
    </row>
    <row r="39" spans="1:7" x14ac:dyDescent="0.25">
      <c r="A39" s="3">
        <v>2003</v>
      </c>
      <c r="B39" s="3" t="s">
        <v>105</v>
      </c>
      <c r="C39" s="3">
        <v>5000</v>
      </c>
      <c r="D39" s="3">
        <v>8</v>
      </c>
      <c r="E39" s="3">
        <v>76.317999999999998</v>
      </c>
      <c r="F39" s="3">
        <v>6.9139999999999997</v>
      </c>
      <c r="G39" s="9">
        <f t="shared" si="0"/>
        <v>8.5171931914162382</v>
      </c>
    </row>
    <row r="40" spans="1:7" x14ac:dyDescent="0.25">
      <c r="A40" s="3">
        <v>2003</v>
      </c>
      <c r="B40" s="3" t="s">
        <v>105</v>
      </c>
      <c r="C40" s="3">
        <v>5000</v>
      </c>
      <c r="D40" s="3">
        <v>8</v>
      </c>
      <c r="E40" s="3">
        <v>76.064999999999998</v>
      </c>
      <c r="F40" s="3">
        <v>6.9710000000000001</v>
      </c>
      <c r="G40" s="9">
        <f t="shared" si="0"/>
        <v>8.5171931914162382</v>
      </c>
    </row>
    <row r="41" spans="1:7" x14ac:dyDescent="0.25">
      <c r="A41" s="3">
        <v>2003</v>
      </c>
      <c r="B41" s="3" t="s">
        <v>105</v>
      </c>
      <c r="C41" s="3">
        <v>5000</v>
      </c>
      <c r="D41" s="3">
        <v>8</v>
      </c>
      <c r="E41" s="3">
        <v>77.585999999999999</v>
      </c>
      <c r="F41" s="3">
        <v>6.9969999999999999</v>
      </c>
      <c r="G41" s="9">
        <f t="shared" si="0"/>
        <v>8.5171931914162382</v>
      </c>
    </row>
    <row r="42" spans="1:7" x14ac:dyDescent="0.25">
      <c r="A42" s="3">
        <v>2003</v>
      </c>
      <c r="B42" s="3" t="s">
        <v>105</v>
      </c>
      <c r="C42" s="3">
        <v>5000</v>
      </c>
      <c r="D42" s="3">
        <v>8</v>
      </c>
      <c r="E42" s="3">
        <v>76.572000000000003</v>
      </c>
      <c r="F42" s="3">
        <v>7.1070000000000002</v>
      </c>
      <c r="G42" s="9">
        <f t="shared" si="0"/>
        <v>8.5171931914162382</v>
      </c>
    </row>
    <row r="43" spans="1:7" x14ac:dyDescent="0.25">
      <c r="A43" s="3">
        <v>2003</v>
      </c>
      <c r="B43" s="3" t="s">
        <v>105</v>
      </c>
      <c r="C43" s="3">
        <v>5000</v>
      </c>
      <c r="D43" s="3">
        <v>8</v>
      </c>
      <c r="E43" s="3">
        <v>76.825999999999993</v>
      </c>
      <c r="F43" s="3">
        <v>7.3049999999999997</v>
      </c>
      <c r="G43" s="9">
        <f t="shared" si="0"/>
        <v>8.5171931914162382</v>
      </c>
    </row>
    <row r="44" spans="1:7" x14ac:dyDescent="0.25">
      <c r="A44" s="3">
        <v>2003</v>
      </c>
      <c r="B44" s="3" t="s">
        <v>105</v>
      </c>
      <c r="C44" s="3">
        <v>5000</v>
      </c>
      <c r="D44" s="3">
        <v>8</v>
      </c>
      <c r="E44" s="3">
        <v>78.093000000000004</v>
      </c>
      <c r="F44" s="3">
        <v>7.4459999999999997</v>
      </c>
      <c r="G44" s="9">
        <f t="shared" si="0"/>
        <v>8.5171931914162382</v>
      </c>
    </row>
    <row r="45" spans="1:7" x14ac:dyDescent="0.25">
      <c r="A45" s="3">
        <v>2003</v>
      </c>
      <c r="B45" s="3" t="s">
        <v>105</v>
      </c>
      <c r="C45" s="3">
        <v>5000</v>
      </c>
      <c r="D45" s="3">
        <v>8</v>
      </c>
      <c r="E45" s="3">
        <v>97.363</v>
      </c>
      <c r="F45" s="3">
        <v>6.9770000000000003</v>
      </c>
      <c r="G45" s="9">
        <f t="shared" si="0"/>
        <v>8.5171931914162382</v>
      </c>
    </row>
    <row r="46" spans="1:7" x14ac:dyDescent="0.25">
      <c r="A46" s="3">
        <v>2003</v>
      </c>
      <c r="B46" s="3" t="s">
        <v>105</v>
      </c>
      <c r="C46" s="3">
        <v>5000</v>
      </c>
      <c r="D46" s="3">
        <v>8</v>
      </c>
      <c r="E46" s="3">
        <v>89.757000000000005</v>
      </c>
      <c r="F46" s="3">
        <v>7.06</v>
      </c>
      <c r="G46" s="9">
        <f t="shared" si="0"/>
        <v>8.5171931914162382</v>
      </c>
    </row>
    <row r="47" spans="1:7" x14ac:dyDescent="0.25">
      <c r="A47" s="3">
        <v>2003</v>
      </c>
      <c r="B47" s="3" t="s">
        <v>105</v>
      </c>
      <c r="C47" s="3">
        <v>5000</v>
      </c>
      <c r="D47" s="3">
        <v>8</v>
      </c>
      <c r="E47" s="3">
        <v>89.757000000000005</v>
      </c>
      <c r="F47" s="3">
        <v>7.0960000000000001</v>
      </c>
      <c r="G47" s="9">
        <f t="shared" si="0"/>
        <v>8.5171931914162382</v>
      </c>
    </row>
    <row r="48" spans="1:7" x14ac:dyDescent="0.25">
      <c r="A48" s="3">
        <v>2003</v>
      </c>
      <c r="B48" s="3" t="s">
        <v>105</v>
      </c>
      <c r="C48" s="3">
        <v>5000</v>
      </c>
      <c r="D48" s="3">
        <v>8</v>
      </c>
      <c r="E48" s="3">
        <v>89.503</v>
      </c>
      <c r="F48" s="3">
        <v>7.1379999999999999</v>
      </c>
      <c r="G48" s="9">
        <f t="shared" si="0"/>
        <v>8.5171931914162382</v>
      </c>
    </row>
    <row r="49" spans="1:7" x14ac:dyDescent="0.25">
      <c r="A49" s="3">
        <v>2003</v>
      </c>
      <c r="B49" s="3" t="s">
        <v>105</v>
      </c>
      <c r="C49" s="3">
        <v>5000</v>
      </c>
      <c r="D49" s="3">
        <v>8</v>
      </c>
      <c r="E49" s="3">
        <v>90.01</v>
      </c>
      <c r="F49" s="3">
        <v>7.1959999999999997</v>
      </c>
      <c r="G49" s="9">
        <f t="shared" si="0"/>
        <v>8.5171931914162382</v>
      </c>
    </row>
    <row r="50" spans="1:7" x14ac:dyDescent="0.25">
      <c r="A50" s="3">
        <v>2003</v>
      </c>
      <c r="B50" s="3" t="s">
        <v>105</v>
      </c>
      <c r="C50" s="3">
        <v>5000</v>
      </c>
      <c r="D50" s="3">
        <v>8</v>
      </c>
      <c r="E50" s="3">
        <v>90.263999999999996</v>
      </c>
      <c r="F50" s="3">
        <v>7.3049999999999997</v>
      </c>
      <c r="G50" s="9">
        <f t="shared" si="0"/>
        <v>8.5171931914162382</v>
      </c>
    </row>
    <row r="51" spans="1:7" x14ac:dyDescent="0.25">
      <c r="A51" s="3">
        <v>2003</v>
      </c>
      <c r="B51" s="3" t="s">
        <v>105</v>
      </c>
      <c r="C51" s="3">
        <v>5000</v>
      </c>
      <c r="D51" s="3">
        <v>8</v>
      </c>
      <c r="E51" s="3">
        <v>89.757000000000005</v>
      </c>
      <c r="F51" s="3">
        <v>7.383</v>
      </c>
      <c r="G51" s="9">
        <f t="shared" si="0"/>
        <v>8.5171931914162382</v>
      </c>
    </row>
    <row r="52" spans="1:7" x14ac:dyDescent="0.25">
      <c r="A52" s="3">
        <v>2003</v>
      </c>
      <c r="B52" s="3" t="s">
        <v>105</v>
      </c>
      <c r="C52" s="3">
        <v>5000</v>
      </c>
      <c r="D52" s="3">
        <v>8</v>
      </c>
      <c r="E52" s="3">
        <v>98.376999999999995</v>
      </c>
      <c r="F52" s="3">
        <v>7.2009999999999996</v>
      </c>
      <c r="G52" s="9">
        <f t="shared" si="0"/>
        <v>8.5171931914162382</v>
      </c>
    </row>
    <row r="53" spans="1:7" x14ac:dyDescent="0.25">
      <c r="A53" s="3">
        <v>2003</v>
      </c>
      <c r="B53" s="3" t="s">
        <v>105</v>
      </c>
      <c r="C53" s="3">
        <v>5000</v>
      </c>
      <c r="D53" s="3">
        <v>8</v>
      </c>
      <c r="E53" s="3">
        <v>101.166</v>
      </c>
      <c r="F53" s="3">
        <v>7.133</v>
      </c>
      <c r="G53" s="9">
        <f t="shared" si="0"/>
        <v>8.5171931914162382</v>
      </c>
    </row>
    <row r="54" spans="1:7" x14ac:dyDescent="0.25">
      <c r="A54" s="3">
        <v>2003</v>
      </c>
      <c r="B54" s="3" t="s">
        <v>105</v>
      </c>
      <c r="C54" s="3">
        <v>5000</v>
      </c>
      <c r="D54" s="3">
        <v>8</v>
      </c>
      <c r="E54" s="3">
        <v>99.899000000000001</v>
      </c>
      <c r="F54" s="3">
        <v>7.3419999999999996</v>
      </c>
      <c r="G54" s="9">
        <f t="shared" si="0"/>
        <v>8.5171931914162382</v>
      </c>
    </row>
    <row r="55" spans="1:7" x14ac:dyDescent="0.25">
      <c r="A55" s="3">
        <v>2003</v>
      </c>
      <c r="B55" s="3" t="s">
        <v>105</v>
      </c>
      <c r="C55" s="3">
        <v>5000</v>
      </c>
      <c r="D55" s="3">
        <v>8</v>
      </c>
      <c r="E55" s="3">
        <v>98.631</v>
      </c>
      <c r="F55" s="3">
        <v>7.383</v>
      </c>
      <c r="G55" s="9">
        <f t="shared" si="0"/>
        <v>8.5171931914162382</v>
      </c>
    </row>
    <row r="56" spans="1:7" x14ac:dyDescent="0.25">
      <c r="A56" s="3">
        <v>2003</v>
      </c>
      <c r="B56" s="3" t="s">
        <v>105</v>
      </c>
      <c r="C56" s="3">
        <v>5000</v>
      </c>
      <c r="D56" s="3">
        <v>8</v>
      </c>
      <c r="E56" s="3">
        <v>98.376999999999995</v>
      </c>
      <c r="F56" s="3">
        <v>7.5190000000000001</v>
      </c>
      <c r="G56" s="9">
        <f t="shared" si="0"/>
        <v>8.5171931914162382</v>
      </c>
    </row>
    <row r="57" spans="1:7" x14ac:dyDescent="0.25">
      <c r="A57" s="3">
        <v>2003</v>
      </c>
      <c r="B57" s="3" t="s">
        <v>105</v>
      </c>
      <c r="C57" s="3">
        <v>5000</v>
      </c>
      <c r="D57" s="3">
        <v>8</v>
      </c>
      <c r="E57" s="3">
        <v>100.40600000000001</v>
      </c>
      <c r="F57" s="3">
        <v>7.7539999999999996</v>
      </c>
      <c r="G57" s="9">
        <f t="shared" si="0"/>
        <v>8.5171931914162382</v>
      </c>
    </row>
    <row r="58" spans="1:7" x14ac:dyDescent="0.25">
      <c r="A58" s="3">
        <v>2003</v>
      </c>
      <c r="B58" s="3" t="s">
        <v>105</v>
      </c>
      <c r="C58" s="3">
        <v>5000</v>
      </c>
      <c r="D58" s="3">
        <v>8</v>
      </c>
      <c r="E58" s="3">
        <v>109.78700000000001</v>
      </c>
      <c r="F58" s="3">
        <v>7.2789999999999999</v>
      </c>
      <c r="G58" s="9">
        <f t="shared" si="0"/>
        <v>8.5171931914162382</v>
      </c>
    </row>
    <row r="59" spans="1:7" x14ac:dyDescent="0.25">
      <c r="A59" s="3">
        <v>2003</v>
      </c>
      <c r="B59" s="3" t="s">
        <v>105</v>
      </c>
      <c r="C59" s="3">
        <v>5000</v>
      </c>
      <c r="D59" s="3">
        <v>8</v>
      </c>
      <c r="E59" s="3">
        <v>109.78700000000001</v>
      </c>
      <c r="F59" s="3">
        <v>7.3470000000000004</v>
      </c>
      <c r="G59" s="9">
        <f t="shared" si="0"/>
        <v>8.5171931914162382</v>
      </c>
    </row>
    <row r="60" spans="1:7" x14ac:dyDescent="0.25">
      <c r="A60" s="3">
        <v>2003</v>
      </c>
      <c r="B60" s="3" t="s">
        <v>105</v>
      </c>
      <c r="C60" s="3">
        <v>5000</v>
      </c>
      <c r="D60" s="3">
        <v>8</v>
      </c>
      <c r="E60" s="3">
        <v>109.533</v>
      </c>
      <c r="F60" s="3">
        <v>7.4980000000000002</v>
      </c>
      <c r="G60" s="9">
        <f t="shared" si="0"/>
        <v>8.5171931914162382</v>
      </c>
    </row>
    <row r="61" spans="1:7" x14ac:dyDescent="0.25">
      <c r="A61" s="3">
        <v>2003</v>
      </c>
      <c r="B61" s="3" t="s">
        <v>105</v>
      </c>
      <c r="C61" s="3">
        <v>5000</v>
      </c>
      <c r="D61" s="3">
        <v>8</v>
      </c>
      <c r="E61" s="3">
        <v>109.533</v>
      </c>
      <c r="F61" s="3">
        <v>7.5289999999999999</v>
      </c>
      <c r="G61" s="9">
        <f t="shared" si="0"/>
        <v>8.5171931914162382</v>
      </c>
    </row>
    <row r="62" spans="1:7" x14ac:dyDescent="0.25">
      <c r="A62" s="3">
        <v>2003</v>
      </c>
      <c r="B62" s="3" t="s">
        <v>105</v>
      </c>
      <c r="C62" s="3">
        <v>5000</v>
      </c>
      <c r="D62" s="3">
        <v>8</v>
      </c>
      <c r="E62" s="3">
        <v>109.78700000000001</v>
      </c>
      <c r="F62" s="3">
        <v>7.649</v>
      </c>
      <c r="G62" s="9">
        <f t="shared" si="0"/>
        <v>8.5171931914162382</v>
      </c>
    </row>
    <row r="63" spans="1:7" x14ac:dyDescent="0.25">
      <c r="A63" s="3">
        <v>2003</v>
      </c>
      <c r="B63" s="3" t="s">
        <v>105</v>
      </c>
      <c r="C63" s="3">
        <v>5000</v>
      </c>
      <c r="D63" s="3">
        <v>8</v>
      </c>
      <c r="E63" s="3">
        <v>110.041</v>
      </c>
      <c r="F63" s="3">
        <v>7.7329999999999997</v>
      </c>
      <c r="G63" s="9">
        <f t="shared" si="0"/>
        <v>8.5171931914162382</v>
      </c>
    </row>
    <row r="64" spans="1:7" x14ac:dyDescent="0.25">
      <c r="A64" s="3">
        <v>2003</v>
      </c>
      <c r="B64" s="3" t="s">
        <v>105</v>
      </c>
      <c r="C64" s="3">
        <v>5000</v>
      </c>
      <c r="D64" s="3">
        <v>8</v>
      </c>
      <c r="E64" s="3">
        <v>119.422</v>
      </c>
      <c r="F64" s="3">
        <v>7.2949999999999999</v>
      </c>
      <c r="G64" s="9">
        <f t="shared" si="0"/>
        <v>8.5171931914162382</v>
      </c>
    </row>
    <row r="65" spans="1:7" x14ac:dyDescent="0.25">
      <c r="A65" s="3">
        <v>2003</v>
      </c>
      <c r="B65" s="3" t="s">
        <v>105</v>
      </c>
      <c r="C65" s="3">
        <v>5000</v>
      </c>
      <c r="D65" s="3">
        <v>8</v>
      </c>
      <c r="E65" s="3">
        <v>124.239</v>
      </c>
      <c r="F65" s="3">
        <v>7.4930000000000003</v>
      </c>
      <c r="G65" s="9">
        <f t="shared" si="0"/>
        <v>8.5171931914162382</v>
      </c>
    </row>
    <row r="66" spans="1:7" x14ac:dyDescent="0.25">
      <c r="A66" s="3">
        <v>2003</v>
      </c>
      <c r="B66" s="3" t="s">
        <v>105</v>
      </c>
      <c r="C66" s="3">
        <v>5000</v>
      </c>
      <c r="D66" s="3">
        <v>8</v>
      </c>
      <c r="E66" s="3">
        <v>121.45</v>
      </c>
      <c r="F66" s="3">
        <v>7.5030000000000001</v>
      </c>
      <c r="G66" s="9">
        <f t="shared" ref="G66:G129" si="1">LN(C66)</f>
        <v>8.5171931914162382</v>
      </c>
    </row>
    <row r="67" spans="1:7" x14ac:dyDescent="0.25">
      <c r="A67" s="3">
        <v>2003</v>
      </c>
      <c r="B67" s="3" t="s">
        <v>105</v>
      </c>
      <c r="C67" s="3">
        <v>5000</v>
      </c>
      <c r="D67" s="3">
        <v>8</v>
      </c>
      <c r="E67" s="3">
        <v>120.43600000000001</v>
      </c>
      <c r="F67" s="3">
        <v>7.54</v>
      </c>
      <c r="G67" s="9">
        <f t="shared" si="1"/>
        <v>8.5171931914162382</v>
      </c>
    </row>
    <row r="68" spans="1:7" x14ac:dyDescent="0.25">
      <c r="A68" s="3">
        <v>2003</v>
      </c>
      <c r="B68" s="3" t="s">
        <v>105</v>
      </c>
      <c r="C68" s="3">
        <v>5000</v>
      </c>
      <c r="D68" s="3">
        <v>8</v>
      </c>
      <c r="E68" s="3">
        <v>120.943</v>
      </c>
      <c r="F68" s="3">
        <v>7.6749999999999998</v>
      </c>
      <c r="G68" s="9">
        <f t="shared" si="1"/>
        <v>8.5171931914162382</v>
      </c>
    </row>
    <row r="69" spans="1:7" x14ac:dyDescent="0.25">
      <c r="A69" s="3">
        <v>2003</v>
      </c>
      <c r="B69" s="3" t="s">
        <v>105</v>
      </c>
      <c r="C69" s="3">
        <v>5000</v>
      </c>
      <c r="D69" s="3">
        <v>8</v>
      </c>
      <c r="E69" s="3">
        <v>120.943</v>
      </c>
      <c r="F69" s="3">
        <v>7.78</v>
      </c>
      <c r="G69" s="9">
        <f t="shared" si="1"/>
        <v>8.5171931914162382</v>
      </c>
    </row>
    <row r="70" spans="1:7" x14ac:dyDescent="0.25">
      <c r="A70" s="3">
        <v>2003</v>
      </c>
      <c r="B70" s="3" t="s">
        <v>105</v>
      </c>
      <c r="C70" s="3">
        <v>5000</v>
      </c>
      <c r="D70" s="3">
        <v>8</v>
      </c>
      <c r="E70" s="3">
        <v>123.479</v>
      </c>
      <c r="F70" s="3">
        <v>8.1080000000000005</v>
      </c>
      <c r="G70" s="9">
        <f t="shared" si="1"/>
        <v>8.5171931914162382</v>
      </c>
    </row>
    <row r="71" spans="1:7" x14ac:dyDescent="0.25">
      <c r="A71" s="3">
        <v>2003</v>
      </c>
      <c r="B71" s="3" t="s">
        <v>105</v>
      </c>
      <c r="C71" s="3">
        <v>5000</v>
      </c>
      <c r="D71" s="3">
        <v>8</v>
      </c>
      <c r="E71" s="3">
        <v>130.071</v>
      </c>
      <c r="F71" s="3">
        <v>8.1289999999999996</v>
      </c>
      <c r="G71" s="9">
        <f t="shared" si="1"/>
        <v>8.5171931914162382</v>
      </c>
    </row>
    <row r="72" spans="1:7" x14ac:dyDescent="0.25">
      <c r="A72" s="3">
        <v>2003</v>
      </c>
      <c r="B72" s="3" t="s">
        <v>105</v>
      </c>
      <c r="C72" s="3">
        <v>5000</v>
      </c>
      <c r="D72" s="3">
        <v>8</v>
      </c>
      <c r="E72" s="3">
        <v>130.32499999999999</v>
      </c>
      <c r="F72" s="3">
        <v>7.55</v>
      </c>
      <c r="G72" s="9">
        <f t="shared" si="1"/>
        <v>8.5171931914162382</v>
      </c>
    </row>
    <row r="73" spans="1:7" x14ac:dyDescent="0.25">
      <c r="A73" s="3">
        <v>2003</v>
      </c>
      <c r="B73" s="3" t="s">
        <v>105</v>
      </c>
      <c r="C73" s="3">
        <v>5000</v>
      </c>
      <c r="D73" s="3">
        <v>8</v>
      </c>
      <c r="E73" s="3">
        <v>130.071</v>
      </c>
      <c r="F73" s="3">
        <v>7.6340000000000003</v>
      </c>
      <c r="G73" s="9">
        <f t="shared" si="1"/>
        <v>8.5171931914162382</v>
      </c>
    </row>
    <row r="74" spans="1:7" x14ac:dyDescent="0.25">
      <c r="A74" s="3">
        <v>2003</v>
      </c>
      <c r="B74" s="3" t="s">
        <v>105</v>
      </c>
      <c r="C74" s="3">
        <v>5000</v>
      </c>
      <c r="D74" s="3">
        <v>8</v>
      </c>
      <c r="E74" s="3">
        <v>130.071</v>
      </c>
      <c r="F74" s="3">
        <v>7.6749999999999998</v>
      </c>
      <c r="G74" s="9">
        <f t="shared" si="1"/>
        <v>8.5171931914162382</v>
      </c>
    </row>
    <row r="75" spans="1:7" x14ac:dyDescent="0.25">
      <c r="A75" s="3">
        <v>2003</v>
      </c>
      <c r="B75" s="3" t="s">
        <v>105</v>
      </c>
      <c r="C75" s="3">
        <v>5000</v>
      </c>
      <c r="D75" s="3">
        <v>8</v>
      </c>
      <c r="E75" s="3">
        <v>130.071</v>
      </c>
      <c r="F75" s="3">
        <v>7.8010000000000002</v>
      </c>
      <c r="G75" s="9">
        <f t="shared" si="1"/>
        <v>8.5171931914162382</v>
      </c>
    </row>
    <row r="76" spans="1:7" x14ac:dyDescent="0.25">
      <c r="A76" s="3">
        <v>2003</v>
      </c>
      <c r="B76" s="3" t="s">
        <v>105</v>
      </c>
      <c r="C76" s="3">
        <v>5000</v>
      </c>
      <c r="D76" s="3">
        <v>8</v>
      </c>
      <c r="E76" s="3">
        <v>130.32499999999999</v>
      </c>
      <c r="F76" s="3">
        <v>7.8470000000000004</v>
      </c>
      <c r="G76" s="9">
        <f t="shared" si="1"/>
        <v>8.5171931914162382</v>
      </c>
    </row>
    <row r="77" spans="1:7" x14ac:dyDescent="0.25">
      <c r="A77" s="3">
        <v>2003</v>
      </c>
      <c r="B77" s="3" t="s">
        <v>105</v>
      </c>
      <c r="C77" s="3">
        <v>5000</v>
      </c>
      <c r="D77" s="3">
        <v>8</v>
      </c>
      <c r="E77" s="3">
        <v>141.48099999999999</v>
      </c>
      <c r="F77" s="3">
        <v>7.6020000000000003</v>
      </c>
      <c r="G77" s="9">
        <f t="shared" si="1"/>
        <v>8.5171931914162382</v>
      </c>
    </row>
    <row r="78" spans="1:7" x14ac:dyDescent="0.25">
      <c r="A78" s="3">
        <v>2003</v>
      </c>
      <c r="B78" s="3" t="s">
        <v>105</v>
      </c>
      <c r="C78" s="3">
        <v>5000</v>
      </c>
      <c r="D78" s="3">
        <v>8</v>
      </c>
      <c r="E78" s="3">
        <v>142.74799999999999</v>
      </c>
      <c r="F78" s="3">
        <v>7.6859999999999999</v>
      </c>
      <c r="G78" s="9">
        <f t="shared" si="1"/>
        <v>8.5171931914162382</v>
      </c>
    </row>
    <row r="79" spans="1:7" x14ac:dyDescent="0.25">
      <c r="A79" s="3">
        <v>2003</v>
      </c>
      <c r="B79" s="3" t="s">
        <v>105</v>
      </c>
      <c r="C79" s="3">
        <v>5000</v>
      </c>
      <c r="D79" s="3">
        <v>8</v>
      </c>
      <c r="E79" s="3">
        <v>143.00200000000001</v>
      </c>
      <c r="F79" s="3">
        <v>7.7539999999999996</v>
      </c>
      <c r="G79" s="9">
        <f t="shared" si="1"/>
        <v>8.5171931914162382</v>
      </c>
    </row>
    <row r="80" spans="1:7" x14ac:dyDescent="0.25">
      <c r="A80" s="3">
        <v>2003</v>
      </c>
      <c r="B80" s="3" t="s">
        <v>105</v>
      </c>
      <c r="C80" s="3">
        <v>5000</v>
      </c>
      <c r="D80" s="3">
        <v>8</v>
      </c>
      <c r="E80" s="3">
        <v>144.01599999999999</v>
      </c>
      <c r="F80" s="3">
        <v>7.8739999999999997</v>
      </c>
      <c r="G80" s="9">
        <f t="shared" si="1"/>
        <v>8.5171931914162382</v>
      </c>
    </row>
    <row r="81" spans="1:7" x14ac:dyDescent="0.25">
      <c r="A81" s="3">
        <v>2003</v>
      </c>
      <c r="B81" s="3" t="s">
        <v>105</v>
      </c>
      <c r="C81" s="3">
        <v>5000</v>
      </c>
      <c r="D81" s="3">
        <v>8</v>
      </c>
      <c r="E81" s="3">
        <v>147.31200000000001</v>
      </c>
      <c r="F81" s="3">
        <v>7.8529999999999998</v>
      </c>
      <c r="G81" s="9">
        <f t="shared" si="1"/>
        <v>8.5171931914162382</v>
      </c>
    </row>
    <row r="82" spans="1:7" x14ac:dyDescent="0.25">
      <c r="A82" s="3">
        <v>2003</v>
      </c>
      <c r="B82" s="3" t="s">
        <v>105</v>
      </c>
      <c r="C82" s="3">
        <v>5000</v>
      </c>
      <c r="D82" s="3">
        <v>8</v>
      </c>
      <c r="E82" s="3">
        <v>150.101</v>
      </c>
      <c r="F82" s="3">
        <v>8.0299999999999994</v>
      </c>
      <c r="G82" s="9">
        <f t="shared" si="1"/>
        <v>8.5171931914162382</v>
      </c>
    </row>
    <row r="83" spans="1:7" x14ac:dyDescent="0.25">
      <c r="A83" s="3">
        <v>2003</v>
      </c>
      <c r="B83" s="3" t="s">
        <v>105</v>
      </c>
      <c r="C83" s="3">
        <v>5000</v>
      </c>
      <c r="D83" s="3">
        <v>8</v>
      </c>
      <c r="E83" s="3">
        <v>142.74799999999999</v>
      </c>
      <c r="F83" s="3">
        <v>8.0399999999999991</v>
      </c>
      <c r="G83" s="9">
        <f t="shared" si="1"/>
        <v>8.5171931914162382</v>
      </c>
    </row>
    <row r="84" spans="1:7" x14ac:dyDescent="0.25">
      <c r="A84" s="3">
        <v>2003</v>
      </c>
      <c r="B84" s="3" t="s">
        <v>105</v>
      </c>
      <c r="C84" s="3">
        <v>5000</v>
      </c>
      <c r="D84" s="3">
        <v>8</v>
      </c>
      <c r="E84" s="3">
        <v>145.28399999999999</v>
      </c>
      <c r="F84" s="3">
        <v>8.1969999999999992</v>
      </c>
      <c r="G84" s="9">
        <f t="shared" si="1"/>
        <v>8.5171931914162382</v>
      </c>
    </row>
    <row r="85" spans="1:7" x14ac:dyDescent="0.25">
      <c r="A85" s="3">
        <v>2003</v>
      </c>
      <c r="B85" s="3" t="s">
        <v>105</v>
      </c>
      <c r="C85" s="3">
        <v>5000</v>
      </c>
      <c r="D85" s="3">
        <v>8</v>
      </c>
      <c r="E85" s="3">
        <v>149.84800000000001</v>
      </c>
      <c r="F85" s="3">
        <v>7.8319999999999999</v>
      </c>
      <c r="G85" s="9">
        <f t="shared" si="1"/>
        <v>8.5171931914162382</v>
      </c>
    </row>
    <row r="86" spans="1:7" x14ac:dyDescent="0.25">
      <c r="A86" s="3">
        <v>2003</v>
      </c>
      <c r="B86" s="3" t="s">
        <v>105</v>
      </c>
      <c r="C86" s="3">
        <v>5000</v>
      </c>
      <c r="D86" s="3">
        <v>8</v>
      </c>
      <c r="E86" s="3">
        <v>149.84800000000001</v>
      </c>
      <c r="F86" s="3">
        <v>7.7539999999999996</v>
      </c>
      <c r="G86" s="9">
        <f t="shared" si="1"/>
        <v>8.5171931914162382</v>
      </c>
    </row>
    <row r="87" spans="1:7" x14ac:dyDescent="0.25">
      <c r="A87" s="3">
        <v>2003</v>
      </c>
      <c r="B87" s="3" t="s">
        <v>105</v>
      </c>
      <c r="C87" s="3">
        <v>5000</v>
      </c>
      <c r="D87" s="3">
        <v>8</v>
      </c>
      <c r="E87" s="3">
        <v>150.101</v>
      </c>
      <c r="F87" s="3">
        <v>7.6959999999999997</v>
      </c>
      <c r="G87" s="9">
        <f t="shared" si="1"/>
        <v>8.5171931914162382</v>
      </c>
    </row>
    <row r="88" spans="1:7" x14ac:dyDescent="0.25">
      <c r="A88" s="3">
        <v>2003</v>
      </c>
      <c r="B88" s="3" t="s">
        <v>105</v>
      </c>
      <c r="C88" s="3">
        <v>5000</v>
      </c>
      <c r="D88" s="3">
        <v>8</v>
      </c>
      <c r="E88" s="3">
        <v>149.84800000000001</v>
      </c>
      <c r="F88" s="3">
        <v>7.6340000000000003</v>
      </c>
      <c r="G88" s="9">
        <f t="shared" si="1"/>
        <v>8.5171931914162382</v>
      </c>
    </row>
    <row r="89" spans="1:7" x14ac:dyDescent="0.25">
      <c r="A89" s="3">
        <v>2003</v>
      </c>
      <c r="B89" s="3" t="s">
        <v>105</v>
      </c>
      <c r="C89" s="3">
        <v>5000</v>
      </c>
      <c r="D89" s="3">
        <v>8</v>
      </c>
      <c r="E89" s="3">
        <v>163.286</v>
      </c>
      <c r="F89" s="3">
        <v>7.5970000000000004</v>
      </c>
      <c r="G89" s="9">
        <f t="shared" si="1"/>
        <v>8.5171931914162382</v>
      </c>
    </row>
    <row r="90" spans="1:7" x14ac:dyDescent="0.25">
      <c r="A90" s="3">
        <v>2003</v>
      </c>
      <c r="B90" s="3" t="s">
        <v>105</v>
      </c>
      <c r="C90" s="3">
        <v>5000</v>
      </c>
      <c r="D90" s="3">
        <v>8</v>
      </c>
      <c r="E90" s="3">
        <v>170.13200000000001</v>
      </c>
      <c r="F90" s="3">
        <v>7.7169999999999996</v>
      </c>
      <c r="G90" s="9">
        <f t="shared" si="1"/>
        <v>8.5171931914162382</v>
      </c>
    </row>
    <row r="91" spans="1:7" x14ac:dyDescent="0.25">
      <c r="A91" s="3">
        <v>2003</v>
      </c>
      <c r="B91" s="3" t="s">
        <v>105</v>
      </c>
      <c r="C91" s="3">
        <v>5000</v>
      </c>
      <c r="D91" s="3">
        <v>8</v>
      </c>
      <c r="E91" s="3">
        <v>170.13200000000001</v>
      </c>
      <c r="F91" s="3">
        <v>7.8159999999999998</v>
      </c>
      <c r="G91" s="9">
        <f t="shared" si="1"/>
        <v>8.5171931914162382</v>
      </c>
    </row>
    <row r="92" spans="1:7" x14ac:dyDescent="0.25">
      <c r="A92" s="3">
        <v>2003</v>
      </c>
      <c r="B92" s="3" t="s">
        <v>105</v>
      </c>
      <c r="C92" s="3">
        <v>5000</v>
      </c>
      <c r="D92" s="3">
        <v>8</v>
      </c>
      <c r="E92" s="3">
        <v>169.87799999999999</v>
      </c>
      <c r="F92" s="3">
        <v>7.915</v>
      </c>
      <c r="G92" s="9">
        <f t="shared" si="1"/>
        <v>8.5171931914162382</v>
      </c>
    </row>
    <row r="93" spans="1:7" x14ac:dyDescent="0.25">
      <c r="A93" s="3">
        <v>2003</v>
      </c>
      <c r="B93" s="3" t="s">
        <v>105</v>
      </c>
      <c r="C93" s="3">
        <v>5000</v>
      </c>
      <c r="D93" s="3">
        <v>8</v>
      </c>
      <c r="E93" s="3">
        <v>169.625</v>
      </c>
      <c r="F93" s="3">
        <v>7.9930000000000003</v>
      </c>
      <c r="G93" s="9">
        <f t="shared" si="1"/>
        <v>8.5171931914162382</v>
      </c>
    </row>
    <row r="94" spans="1:7" x14ac:dyDescent="0.25">
      <c r="A94" s="3">
        <v>2003</v>
      </c>
      <c r="B94" s="3" t="s">
        <v>105</v>
      </c>
      <c r="C94" s="3">
        <v>5000</v>
      </c>
      <c r="D94" s="3">
        <v>8</v>
      </c>
      <c r="E94" s="3">
        <v>164.80699999999999</v>
      </c>
      <c r="F94" s="3">
        <v>7.8789999999999996</v>
      </c>
      <c r="G94" s="9">
        <f t="shared" si="1"/>
        <v>8.5171931914162382</v>
      </c>
    </row>
    <row r="95" spans="1:7" x14ac:dyDescent="0.25">
      <c r="A95" s="3">
        <v>2003</v>
      </c>
      <c r="B95" s="3" t="s">
        <v>105</v>
      </c>
      <c r="C95" s="3">
        <v>5000</v>
      </c>
      <c r="D95" s="3">
        <v>8</v>
      </c>
      <c r="E95" s="3">
        <v>165.31399999999999</v>
      </c>
      <c r="F95" s="3">
        <v>7.9260000000000002</v>
      </c>
      <c r="G95" s="9">
        <f t="shared" si="1"/>
        <v>8.5171931914162382</v>
      </c>
    </row>
    <row r="96" spans="1:7" x14ac:dyDescent="0.25">
      <c r="A96" s="3">
        <v>2003</v>
      </c>
      <c r="B96" s="3" t="s">
        <v>105</v>
      </c>
      <c r="C96" s="3">
        <v>5000</v>
      </c>
      <c r="D96" s="3">
        <v>8</v>
      </c>
      <c r="E96" s="3">
        <v>166.83600000000001</v>
      </c>
      <c r="F96" s="3">
        <v>7.9779999999999998</v>
      </c>
      <c r="G96" s="9">
        <f t="shared" si="1"/>
        <v>8.5171931914162382</v>
      </c>
    </row>
    <row r="97" spans="1:7" x14ac:dyDescent="0.25">
      <c r="A97" s="3">
        <v>2003</v>
      </c>
      <c r="B97" s="3" t="s">
        <v>105</v>
      </c>
      <c r="C97" s="3">
        <v>5000</v>
      </c>
      <c r="D97" s="3">
        <v>8</v>
      </c>
      <c r="E97" s="3">
        <v>164.80699999999999</v>
      </c>
      <c r="F97" s="3">
        <v>8.0350000000000001</v>
      </c>
      <c r="G97" s="9">
        <f t="shared" si="1"/>
        <v>8.5171931914162382</v>
      </c>
    </row>
    <row r="98" spans="1:7" x14ac:dyDescent="0.25">
      <c r="A98" s="3">
        <v>2003</v>
      </c>
      <c r="B98" s="3" t="s">
        <v>105</v>
      </c>
      <c r="C98" s="3">
        <v>5000</v>
      </c>
      <c r="D98" s="3">
        <v>8</v>
      </c>
      <c r="E98" s="3">
        <v>164.80699999999999</v>
      </c>
      <c r="F98" s="3">
        <v>8.0869999999999997</v>
      </c>
      <c r="G98" s="9">
        <f t="shared" si="1"/>
        <v>8.5171931914162382</v>
      </c>
    </row>
    <row r="99" spans="1:7" x14ac:dyDescent="0.25">
      <c r="A99" s="3">
        <v>2003</v>
      </c>
      <c r="B99" s="3" t="s">
        <v>105</v>
      </c>
      <c r="C99" s="3">
        <v>5000</v>
      </c>
      <c r="D99" s="3">
        <v>8</v>
      </c>
      <c r="E99" s="3">
        <v>167.85</v>
      </c>
      <c r="F99" s="3">
        <v>8.2439999999999998</v>
      </c>
      <c r="G99" s="9">
        <f t="shared" si="1"/>
        <v>8.5171931914162382</v>
      </c>
    </row>
    <row r="100" spans="1:7" x14ac:dyDescent="0.25">
      <c r="A100" s="3">
        <v>2003</v>
      </c>
      <c r="B100" s="3" t="s">
        <v>105</v>
      </c>
      <c r="C100" s="3">
        <v>5000</v>
      </c>
      <c r="D100" s="3">
        <v>8</v>
      </c>
      <c r="E100" s="3">
        <v>186.613</v>
      </c>
      <c r="F100" s="3">
        <v>8.1449999999999996</v>
      </c>
      <c r="G100" s="9">
        <f t="shared" si="1"/>
        <v>8.5171931914162382</v>
      </c>
    </row>
    <row r="101" spans="1:7" x14ac:dyDescent="0.25">
      <c r="A101" s="3">
        <v>2003</v>
      </c>
      <c r="B101" s="3" t="s">
        <v>105</v>
      </c>
      <c r="C101" s="3">
        <v>5000</v>
      </c>
      <c r="D101" s="3">
        <v>8</v>
      </c>
      <c r="E101" s="3">
        <v>186.613</v>
      </c>
      <c r="F101" s="3">
        <v>8.0980000000000008</v>
      </c>
      <c r="G101" s="9">
        <f t="shared" si="1"/>
        <v>8.5171931914162382</v>
      </c>
    </row>
    <row r="102" spans="1:7" x14ac:dyDescent="0.25">
      <c r="A102" s="3">
        <v>2003</v>
      </c>
      <c r="B102" s="3" t="s">
        <v>105</v>
      </c>
      <c r="C102" s="3">
        <v>5000</v>
      </c>
      <c r="D102" s="3">
        <v>8</v>
      </c>
      <c r="E102" s="3">
        <v>186.613</v>
      </c>
      <c r="F102" s="3">
        <v>8.0559999999999992</v>
      </c>
      <c r="G102" s="9">
        <f t="shared" si="1"/>
        <v>8.5171931914162382</v>
      </c>
    </row>
    <row r="103" spans="1:7" x14ac:dyDescent="0.25">
      <c r="A103" s="3">
        <v>2003</v>
      </c>
      <c r="B103" s="3" t="s">
        <v>105</v>
      </c>
      <c r="C103" s="3">
        <v>5000</v>
      </c>
      <c r="D103" s="3">
        <v>8</v>
      </c>
      <c r="E103" s="3">
        <v>189.655</v>
      </c>
      <c r="F103" s="3">
        <v>7.8940000000000001</v>
      </c>
      <c r="G103" s="9">
        <f t="shared" si="1"/>
        <v>8.5171931914162382</v>
      </c>
    </row>
    <row r="104" spans="1:7" x14ac:dyDescent="0.25">
      <c r="A104" s="3">
        <v>2003</v>
      </c>
      <c r="B104" s="3" t="s">
        <v>105</v>
      </c>
      <c r="C104" s="3">
        <v>5000</v>
      </c>
      <c r="D104" s="3">
        <v>8</v>
      </c>
      <c r="E104" s="3">
        <v>191.93700000000001</v>
      </c>
      <c r="F104" s="3">
        <v>8.0719999999999992</v>
      </c>
      <c r="G104" s="9">
        <f t="shared" si="1"/>
        <v>8.5171931914162382</v>
      </c>
    </row>
    <row r="105" spans="1:7" x14ac:dyDescent="0.25">
      <c r="A105" s="3">
        <v>2003</v>
      </c>
      <c r="B105" s="3" t="s">
        <v>105</v>
      </c>
      <c r="C105" s="3">
        <v>5000</v>
      </c>
      <c r="D105" s="3">
        <v>8</v>
      </c>
      <c r="E105" s="3">
        <v>190.16200000000001</v>
      </c>
      <c r="F105" s="3">
        <v>8.218</v>
      </c>
      <c r="G105" s="9">
        <f t="shared" si="1"/>
        <v>8.5171931914162382</v>
      </c>
    </row>
    <row r="106" spans="1:7" x14ac:dyDescent="0.25">
      <c r="A106" s="3">
        <v>2003</v>
      </c>
      <c r="B106" s="3" t="s">
        <v>105</v>
      </c>
      <c r="C106" s="3">
        <v>5000</v>
      </c>
      <c r="D106" s="3">
        <v>8</v>
      </c>
      <c r="E106" s="3">
        <v>209.43199999999999</v>
      </c>
      <c r="F106" s="3">
        <v>8.0250000000000004</v>
      </c>
      <c r="G106" s="9">
        <f t="shared" si="1"/>
        <v>8.5171931914162382</v>
      </c>
    </row>
    <row r="107" spans="1:7" x14ac:dyDescent="0.25">
      <c r="A107" s="3">
        <v>2003</v>
      </c>
      <c r="B107" s="3" t="s">
        <v>105</v>
      </c>
      <c r="C107" s="3">
        <v>5000</v>
      </c>
      <c r="D107" s="3">
        <v>8</v>
      </c>
      <c r="E107" s="3">
        <v>214.75700000000001</v>
      </c>
      <c r="F107" s="3">
        <v>7.9880000000000004</v>
      </c>
      <c r="G107" s="9">
        <f t="shared" si="1"/>
        <v>8.5171931914162382</v>
      </c>
    </row>
    <row r="108" spans="1:7" x14ac:dyDescent="0.25">
      <c r="A108" s="3">
        <v>2003</v>
      </c>
      <c r="B108" s="3" t="s">
        <v>105</v>
      </c>
      <c r="C108" s="3">
        <v>5000</v>
      </c>
      <c r="D108" s="3">
        <v>8</v>
      </c>
      <c r="E108" s="3">
        <v>209.178</v>
      </c>
      <c r="F108" s="3">
        <v>8.1660000000000004</v>
      </c>
      <c r="G108" s="9">
        <f t="shared" si="1"/>
        <v>8.5171931914162382</v>
      </c>
    </row>
    <row r="109" spans="1:7" x14ac:dyDescent="0.25">
      <c r="A109" s="3">
        <v>2003</v>
      </c>
      <c r="B109" s="3" t="s">
        <v>105</v>
      </c>
      <c r="C109" s="3">
        <v>5000</v>
      </c>
      <c r="D109" s="3">
        <v>8</v>
      </c>
      <c r="E109" s="3">
        <v>212.982</v>
      </c>
      <c r="F109" s="3">
        <v>8.218</v>
      </c>
      <c r="G109" s="9">
        <f t="shared" si="1"/>
        <v>8.5171931914162382</v>
      </c>
    </row>
    <row r="110" spans="1:7" x14ac:dyDescent="0.25">
      <c r="A110" s="3">
        <v>2003</v>
      </c>
      <c r="B110" s="3" t="s">
        <v>105</v>
      </c>
      <c r="C110" s="3">
        <v>5000</v>
      </c>
      <c r="D110" s="3">
        <v>12.5</v>
      </c>
      <c r="E110" s="3">
        <v>29.457000000000001</v>
      </c>
      <c r="F110" s="3">
        <v>5.9619999999999997</v>
      </c>
      <c r="G110" s="9">
        <f t="shared" si="1"/>
        <v>8.5171931914162382</v>
      </c>
    </row>
    <row r="111" spans="1:7" x14ac:dyDescent="0.25">
      <c r="A111" s="3">
        <v>2003</v>
      </c>
      <c r="B111" s="3" t="s">
        <v>105</v>
      </c>
      <c r="C111" s="3">
        <v>5000</v>
      </c>
      <c r="D111" s="3">
        <v>12.5</v>
      </c>
      <c r="E111" s="3">
        <v>29.457000000000001</v>
      </c>
      <c r="F111" s="3">
        <v>6.3079999999999998</v>
      </c>
      <c r="G111" s="9">
        <f t="shared" si="1"/>
        <v>8.5171931914162382</v>
      </c>
    </row>
    <row r="112" spans="1:7" x14ac:dyDescent="0.25">
      <c r="A112" s="3">
        <v>2003</v>
      </c>
      <c r="B112" s="3" t="s">
        <v>105</v>
      </c>
      <c r="C112" s="3">
        <v>5000</v>
      </c>
      <c r="D112" s="3">
        <v>12.5</v>
      </c>
      <c r="E112" s="3">
        <v>29.457000000000001</v>
      </c>
      <c r="F112" s="3">
        <v>6.3369999999999997</v>
      </c>
      <c r="G112" s="9">
        <f t="shared" si="1"/>
        <v>8.5171931914162382</v>
      </c>
    </row>
    <row r="113" spans="1:7" x14ac:dyDescent="0.25">
      <c r="A113" s="3">
        <v>2003</v>
      </c>
      <c r="B113" s="3" t="s">
        <v>105</v>
      </c>
      <c r="C113" s="3">
        <v>5000</v>
      </c>
      <c r="D113" s="3">
        <v>12.5</v>
      </c>
      <c r="E113" s="3">
        <v>29.201000000000001</v>
      </c>
      <c r="F113" s="3">
        <v>6.375</v>
      </c>
      <c r="G113" s="9">
        <f t="shared" si="1"/>
        <v>8.5171931914162382</v>
      </c>
    </row>
    <row r="114" spans="1:7" x14ac:dyDescent="0.25">
      <c r="A114" s="3">
        <v>2003</v>
      </c>
      <c r="B114" s="3" t="s">
        <v>105</v>
      </c>
      <c r="C114" s="3">
        <v>5000</v>
      </c>
      <c r="D114" s="3">
        <v>12.5</v>
      </c>
      <c r="E114" s="3">
        <v>33.811</v>
      </c>
      <c r="F114" s="3">
        <v>6.37</v>
      </c>
      <c r="G114" s="9">
        <f t="shared" si="1"/>
        <v>8.5171931914162382</v>
      </c>
    </row>
    <row r="115" spans="1:7" x14ac:dyDescent="0.25">
      <c r="A115" s="3">
        <v>2003</v>
      </c>
      <c r="B115" s="3" t="s">
        <v>105</v>
      </c>
      <c r="C115" s="3">
        <v>5000</v>
      </c>
      <c r="D115" s="3">
        <v>12.5</v>
      </c>
      <c r="E115" s="3">
        <v>33.042999999999999</v>
      </c>
      <c r="F115" s="3">
        <v>6.5049999999999999</v>
      </c>
      <c r="G115" s="9">
        <f t="shared" si="1"/>
        <v>8.5171931914162382</v>
      </c>
    </row>
    <row r="116" spans="1:7" x14ac:dyDescent="0.25">
      <c r="A116" s="3">
        <v>2003</v>
      </c>
      <c r="B116" s="3" t="s">
        <v>105</v>
      </c>
      <c r="C116" s="3">
        <v>5000</v>
      </c>
      <c r="D116" s="3">
        <v>12.5</v>
      </c>
      <c r="E116" s="3">
        <v>28.689</v>
      </c>
      <c r="F116" s="3">
        <v>6.5720000000000001</v>
      </c>
      <c r="G116" s="9">
        <f t="shared" si="1"/>
        <v>8.5171931914162382</v>
      </c>
    </row>
    <row r="117" spans="1:7" x14ac:dyDescent="0.25">
      <c r="A117" s="3">
        <v>2003</v>
      </c>
      <c r="B117" s="3" t="s">
        <v>105</v>
      </c>
      <c r="C117" s="3">
        <v>5000</v>
      </c>
      <c r="D117" s="3">
        <v>12.5</v>
      </c>
      <c r="E117" s="3">
        <v>33.298999999999999</v>
      </c>
      <c r="F117" s="3">
        <v>6.6390000000000002</v>
      </c>
      <c r="G117" s="9">
        <f t="shared" si="1"/>
        <v>8.5171931914162382</v>
      </c>
    </row>
    <row r="118" spans="1:7" x14ac:dyDescent="0.25">
      <c r="A118" s="3">
        <v>2003</v>
      </c>
      <c r="B118" s="3" t="s">
        <v>105</v>
      </c>
      <c r="C118" s="3">
        <v>5000</v>
      </c>
      <c r="D118" s="3">
        <v>12.5</v>
      </c>
      <c r="E118" s="3">
        <v>33.298999999999999</v>
      </c>
      <c r="F118" s="3">
        <v>6.7160000000000002</v>
      </c>
      <c r="G118" s="9">
        <f t="shared" si="1"/>
        <v>8.5171931914162382</v>
      </c>
    </row>
    <row r="119" spans="1:7" x14ac:dyDescent="0.25">
      <c r="A119" s="3">
        <v>2003</v>
      </c>
      <c r="B119" s="3" t="s">
        <v>105</v>
      </c>
      <c r="C119" s="3">
        <v>5000</v>
      </c>
      <c r="D119" s="3">
        <v>12.5</v>
      </c>
      <c r="E119" s="3">
        <v>33.298999999999999</v>
      </c>
      <c r="F119" s="3">
        <v>6.76</v>
      </c>
      <c r="G119" s="9">
        <f t="shared" si="1"/>
        <v>8.5171931914162382</v>
      </c>
    </row>
    <row r="120" spans="1:7" x14ac:dyDescent="0.25">
      <c r="A120" s="3">
        <v>2003</v>
      </c>
      <c r="B120" s="3" t="s">
        <v>105</v>
      </c>
      <c r="C120" s="3">
        <v>5000</v>
      </c>
      <c r="D120" s="3">
        <v>12.5</v>
      </c>
      <c r="E120" s="3">
        <v>29.457000000000001</v>
      </c>
      <c r="F120" s="3">
        <v>6.774</v>
      </c>
      <c r="G120" s="9">
        <f t="shared" si="1"/>
        <v>8.5171931914162382</v>
      </c>
    </row>
    <row r="121" spans="1:7" x14ac:dyDescent="0.25">
      <c r="A121" s="3">
        <v>2003</v>
      </c>
      <c r="B121" s="3" t="s">
        <v>105</v>
      </c>
      <c r="C121" s="3">
        <v>5000</v>
      </c>
      <c r="D121" s="3">
        <v>12.5</v>
      </c>
      <c r="E121" s="3">
        <v>49.948999999999998</v>
      </c>
      <c r="F121" s="3">
        <v>6.4809999999999999</v>
      </c>
      <c r="G121" s="9">
        <f t="shared" si="1"/>
        <v>8.5171931914162382</v>
      </c>
    </row>
    <row r="122" spans="1:7" x14ac:dyDescent="0.25">
      <c r="A122" s="3">
        <v>2003</v>
      </c>
      <c r="B122" s="3" t="s">
        <v>105</v>
      </c>
      <c r="C122" s="3">
        <v>5000</v>
      </c>
      <c r="D122" s="3">
        <v>12.5</v>
      </c>
      <c r="E122" s="3">
        <v>49.948999999999998</v>
      </c>
      <c r="F122" s="3">
        <v>6.5339999999999998</v>
      </c>
      <c r="G122" s="9">
        <f t="shared" si="1"/>
        <v>8.5171931914162382</v>
      </c>
    </row>
    <row r="123" spans="1:7" x14ac:dyDescent="0.25">
      <c r="A123" s="3">
        <v>2003</v>
      </c>
      <c r="B123" s="3" t="s">
        <v>105</v>
      </c>
      <c r="C123" s="3">
        <v>5000</v>
      </c>
      <c r="D123" s="3">
        <v>12.5</v>
      </c>
      <c r="E123" s="3">
        <v>49.692999999999998</v>
      </c>
      <c r="F123" s="3">
        <v>6.6059999999999999</v>
      </c>
      <c r="G123" s="9">
        <f t="shared" si="1"/>
        <v>8.5171931914162382</v>
      </c>
    </row>
    <row r="124" spans="1:7" x14ac:dyDescent="0.25">
      <c r="A124" s="3">
        <v>2003</v>
      </c>
      <c r="B124" s="3" t="s">
        <v>105</v>
      </c>
      <c r="C124" s="3">
        <v>5000</v>
      </c>
      <c r="D124" s="3">
        <v>12.5</v>
      </c>
      <c r="E124" s="3">
        <v>49.948999999999998</v>
      </c>
      <c r="F124" s="3">
        <v>6.6920000000000002</v>
      </c>
      <c r="G124" s="9">
        <f t="shared" si="1"/>
        <v>8.5171931914162382</v>
      </c>
    </row>
    <row r="125" spans="1:7" x14ac:dyDescent="0.25">
      <c r="A125" s="3">
        <v>2003</v>
      </c>
      <c r="B125" s="3" t="s">
        <v>105</v>
      </c>
      <c r="C125" s="3">
        <v>5000</v>
      </c>
      <c r="D125" s="3">
        <v>12.5</v>
      </c>
      <c r="E125" s="3">
        <v>49.948999999999998</v>
      </c>
      <c r="F125" s="3">
        <v>6.7549999999999999</v>
      </c>
      <c r="G125" s="9">
        <f t="shared" si="1"/>
        <v>8.5171931914162382</v>
      </c>
    </row>
    <row r="126" spans="1:7" x14ac:dyDescent="0.25">
      <c r="A126" s="3">
        <v>2003</v>
      </c>
      <c r="B126" s="3" t="s">
        <v>105</v>
      </c>
      <c r="C126" s="3">
        <v>5000</v>
      </c>
      <c r="D126" s="3">
        <v>12.5</v>
      </c>
      <c r="E126" s="3">
        <v>55.328000000000003</v>
      </c>
      <c r="F126" s="3">
        <v>6.6970000000000001</v>
      </c>
      <c r="G126" s="9">
        <f t="shared" si="1"/>
        <v>8.5171931914162382</v>
      </c>
    </row>
    <row r="127" spans="1:7" x14ac:dyDescent="0.25">
      <c r="A127" s="3">
        <v>2003</v>
      </c>
      <c r="B127" s="3" t="s">
        <v>105</v>
      </c>
      <c r="C127" s="3">
        <v>5000</v>
      </c>
      <c r="D127" s="3">
        <v>12.5</v>
      </c>
      <c r="E127" s="3">
        <v>55.328000000000003</v>
      </c>
      <c r="F127" s="3">
        <v>6.75</v>
      </c>
      <c r="G127" s="9">
        <f t="shared" si="1"/>
        <v>8.5171931914162382</v>
      </c>
    </row>
    <row r="128" spans="1:7" x14ac:dyDescent="0.25">
      <c r="A128" s="3">
        <v>2003</v>
      </c>
      <c r="B128" s="3" t="s">
        <v>105</v>
      </c>
      <c r="C128" s="3">
        <v>5000</v>
      </c>
      <c r="D128" s="3">
        <v>12.5</v>
      </c>
      <c r="E128" s="3">
        <v>54.046999999999997</v>
      </c>
      <c r="F128" s="3">
        <v>6.827</v>
      </c>
      <c r="G128" s="9">
        <f t="shared" si="1"/>
        <v>8.5171931914162382</v>
      </c>
    </row>
    <row r="129" spans="1:7" x14ac:dyDescent="0.25">
      <c r="A129" s="3">
        <v>2003</v>
      </c>
      <c r="B129" s="3" t="s">
        <v>105</v>
      </c>
      <c r="C129" s="3">
        <v>5000</v>
      </c>
      <c r="D129" s="3">
        <v>12.5</v>
      </c>
      <c r="E129" s="3">
        <v>55.584000000000003</v>
      </c>
      <c r="F129" s="3">
        <v>6.8460000000000001</v>
      </c>
      <c r="G129" s="9">
        <f t="shared" si="1"/>
        <v>8.5171931914162382</v>
      </c>
    </row>
    <row r="130" spans="1:7" x14ac:dyDescent="0.25">
      <c r="A130" s="3">
        <v>2003</v>
      </c>
      <c r="B130" s="3" t="s">
        <v>105</v>
      </c>
      <c r="C130" s="3">
        <v>5000</v>
      </c>
      <c r="D130" s="3">
        <v>12.5</v>
      </c>
      <c r="E130" s="3">
        <v>55.584000000000003</v>
      </c>
      <c r="F130" s="3">
        <v>6.9089999999999998</v>
      </c>
      <c r="G130" s="9">
        <f t="shared" ref="G130:G193" si="2">LN(C130)</f>
        <v>8.5171931914162382</v>
      </c>
    </row>
    <row r="131" spans="1:7" x14ac:dyDescent="0.25">
      <c r="A131" s="3">
        <v>2003</v>
      </c>
      <c r="B131" s="3" t="s">
        <v>105</v>
      </c>
      <c r="C131" s="3">
        <v>5000</v>
      </c>
      <c r="D131" s="3">
        <v>12.5</v>
      </c>
      <c r="E131" s="3">
        <v>55.072000000000003</v>
      </c>
      <c r="F131" s="3">
        <v>7.01</v>
      </c>
      <c r="G131" s="9">
        <f t="shared" si="2"/>
        <v>8.5171931914162382</v>
      </c>
    </row>
    <row r="132" spans="1:7" x14ac:dyDescent="0.25">
      <c r="A132" s="3">
        <v>2003</v>
      </c>
      <c r="B132" s="3" t="s">
        <v>105</v>
      </c>
      <c r="C132" s="3">
        <v>5000</v>
      </c>
      <c r="D132" s="3">
        <v>12.5</v>
      </c>
      <c r="E132" s="3">
        <v>69.415999999999997</v>
      </c>
      <c r="F132" s="3">
        <v>6.774</v>
      </c>
      <c r="G132" s="9">
        <f t="shared" si="2"/>
        <v>8.5171931914162382</v>
      </c>
    </row>
    <row r="133" spans="1:7" x14ac:dyDescent="0.25">
      <c r="A133" s="3">
        <v>2003</v>
      </c>
      <c r="B133" s="3" t="s">
        <v>105</v>
      </c>
      <c r="C133" s="3">
        <v>5000</v>
      </c>
      <c r="D133" s="3">
        <v>12.5</v>
      </c>
      <c r="E133" s="3">
        <v>69.415999999999997</v>
      </c>
      <c r="F133" s="3">
        <v>6.8170000000000002</v>
      </c>
      <c r="G133" s="9">
        <f t="shared" si="2"/>
        <v>8.5171931914162382</v>
      </c>
    </row>
    <row r="134" spans="1:7" x14ac:dyDescent="0.25">
      <c r="A134" s="3">
        <v>2003</v>
      </c>
      <c r="B134" s="3" t="s">
        <v>105</v>
      </c>
      <c r="C134" s="3">
        <v>5000</v>
      </c>
      <c r="D134" s="3">
        <v>12.5</v>
      </c>
      <c r="E134" s="3">
        <v>69.671999999999997</v>
      </c>
      <c r="F134" s="3">
        <v>6.9420000000000002</v>
      </c>
      <c r="G134" s="9">
        <f t="shared" si="2"/>
        <v>8.5171931914162382</v>
      </c>
    </row>
    <row r="135" spans="1:7" x14ac:dyDescent="0.25">
      <c r="A135" s="3">
        <v>2003</v>
      </c>
      <c r="B135" s="3" t="s">
        <v>105</v>
      </c>
      <c r="C135" s="3">
        <v>5000</v>
      </c>
      <c r="D135" s="3">
        <v>12.5</v>
      </c>
      <c r="E135" s="3">
        <v>69.671999999999997</v>
      </c>
      <c r="F135" s="3">
        <v>6.9809999999999999</v>
      </c>
      <c r="G135" s="9">
        <f t="shared" si="2"/>
        <v>8.5171931914162382</v>
      </c>
    </row>
    <row r="136" spans="1:7" x14ac:dyDescent="0.25">
      <c r="A136" s="3">
        <v>2003</v>
      </c>
      <c r="B136" s="3" t="s">
        <v>105</v>
      </c>
      <c r="C136" s="3">
        <v>5000</v>
      </c>
      <c r="D136" s="3">
        <v>12.5</v>
      </c>
      <c r="E136" s="3">
        <v>77.613</v>
      </c>
      <c r="F136" s="3">
        <v>6.976</v>
      </c>
      <c r="G136" s="9">
        <f t="shared" si="2"/>
        <v>8.5171931914162382</v>
      </c>
    </row>
    <row r="137" spans="1:7" x14ac:dyDescent="0.25">
      <c r="A137" s="3">
        <v>2003</v>
      </c>
      <c r="B137" s="3" t="s">
        <v>105</v>
      </c>
      <c r="C137" s="3">
        <v>5000</v>
      </c>
      <c r="D137" s="3">
        <v>12.5</v>
      </c>
      <c r="E137" s="3">
        <v>76.587999999999994</v>
      </c>
      <c r="F137" s="3">
        <v>7.0430000000000001</v>
      </c>
      <c r="G137" s="9">
        <f t="shared" si="2"/>
        <v>8.5171931914162382</v>
      </c>
    </row>
    <row r="138" spans="1:7" x14ac:dyDescent="0.25">
      <c r="A138" s="3">
        <v>2003</v>
      </c>
      <c r="B138" s="3" t="s">
        <v>105</v>
      </c>
      <c r="C138" s="3">
        <v>5000</v>
      </c>
      <c r="D138" s="3">
        <v>12.5</v>
      </c>
      <c r="E138" s="3">
        <v>78.637</v>
      </c>
      <c r="F138" s="3">
        <v>7.1589999999999998</v>
      </c>
      <c r="G138" s="9">
        <f t="shared" si="2"/>
        <v>8.5171931914162382</v>
      </c>
    </row>
    <row r="139" spans="1:7" x14ac:dyDescent="0.25">
      <c r="A139" s="3">
        <v>2003</v>
      </c>
      <c r="B139" s="3" t="s">
        <v>105</v>
      </c>
      <c r="C139" s="3">
        <v>5000</v>
      </c>
      <c r="D139" s="3">
        <v>12.5</v>
      </c>
      <c r="E139" s="3">
        <v>77.099999999999994</v>
      </c>
      <c r="F139" s="3">
        <v>7.2309999999999999</v>
      </c>
      <c r="G139" s="9">
        <f t="shared" si="2"/>
        <v>8.5171931914162382</v>
      </c>
    </row>
    <row r="140" spans="1:7" x14ac:dyDescent="0.25">
      <c r="A140" s="3">
        <v>2003</v>
      </c>
      <c r="B140" s="3" t="s">
        <v>105</v>
      </c>
      <c r="C140" s="3">
        <v>5000</v>
      </c>
      <c r="D140" s="3">
        <v>12.5</v>
      </c>
      <c r="E140" s="3">
        <v>77.099999999999994</v>
      </c>
      <c r="F140" s="3">
        <v>7.26</v>
      </c>
      <c r="G140" s="9">
        <f t="shared" si="2"/>
        <v>8.5171931914162382</v>
      </c>
    </row>
    <row r="141" spans="1:7" x14ac:dyDescent="0.25">
      <c r="A141" s="3">
        <v>2003</v>
      </c>
      <c r="B141" s="3" t="s">
        <v>105</v>
      </c>
      <c r="C141" s="3">
        <v>5000</v>
      </c>
      <c r="D141" s="3">
        <v>12.5</v>
      </c>
      <c r="E141" s="3">
        <v>77.099999999999994</v>
      </c>
      <c r="F141" s="3">
        <v>7.3029999999999999</v>
      </c>
      <c r="G141" s="9">
        <f t="shared" si="2"/>
        <v>8.5171931914162382</v>
      </c>
    </row>
    <row r="142" spans="1:7" x14ac:dyDescent="0.25">
      <c r="A142" s="3">
        <v>2003</v>
      </c>
      <c r="B142" s="3" t="s">
        <v>105</v>
      </c>
      <c r="C142" s="3">
        <v>5000</v>
      </c>
      <c r="D142" s="3">
        <v>12.5</v>
      </c>
      <c r="E142" s="3">
        <v>77.099999999999994</v>
      </c>
      <c r="F142" s="3">
        <v>7.375</v>
      </c>
      <c r="G142" s="9">
        <f t="shared" si="2"/>
        <v>8.5171931914162382</v>
      </c>
    </row>
    <row r="143" spans="1:7" x14ac:dyDescent="0.25">
      <c r="A143" s="3">
        <v>2003</v>
      </c>
      <c r="B143" s="3" t="s">
        <v>105</v>
      </c>
      <c r="C143" s="3">
        <v>5000</v>
      </c>
      <c r="D143" s="3">
        <v>12.5</v>
      </c>
      <c r="E143" s="3">
        <v>89.652000000000001</v>
      </c>
      <c r="F143" s="3">
        <v>7.0579999999999998</v>
      </c>
      <c r="G143" s="9">
        <f t="shared" si="2"/>
        <v>8.5171931914162382</v>
      </c>
    </row>
    <row r="144" spans="1:7" x14ac:dyDescent="0.25">
      <c r="A144" s="3">
        <v>2003</v>
      </c>
      <c r="B144" s="3" t="s">
        <v>105</v>
      </c>
      <c r="C144" s="3">
        <v>5000</v>
      </c>
      <c r="D144" s="3">
        <v>12.5</v>
      </c>
      <c r="E144" s="3">
        <v>89.908000000000001</v>
      </c>
      <c r="F144" s="3">
        <v>7.1109999999999998</v>
      </c>
      <c r="G144" s="9">
        <f t="shared" si="2"/>
        <v>8.5171931914162382</v>
      </c>
    </row>
    <row r="145" spans="1:7" x14ac:dyDescent="0.25">
      <c r="A145" s="3">
        <v>2003</v>
      </c>
      <c r="B145" s="3" t="s">
        <v>105</v>
      </c>
      <c r="C145" s="3">
        <v>5000</v>
      </c>
      <c r="D145" s="3">
        <v>12.5</v>
      </c>
      <c r="E145" s="3">
        <v>89.908000000000001</v>
      </c>
      <c r="F145" s="3">
        <v>7.1589999999999998</v>
      </c>
      <c r="G145" s="9">
        <f t="shared" si="2"/>
        <v>8.5171931914162382</v>
      </c>
    </row>
    <row r="146" spans="1:7" x14ac:dyDescent="0.25">
      <c r="A146" s="3">
        <v>2003</v>
      </c>
      <c r="B146" s="3" t="s">
        <v>105</v>
      </c>
      <c r="C146" s="3">
        <v>5000</v>
      </c>
      <c r="D146" s="3">
        <v>12.5</v>
      </c>
      <c r="E146" s="3">
        <v>89.908000000000001</v>
      </c>
      <c r="F146" s="3">
        <v>7.202</v>
      </c>
      <c r="G146" s="9">
        <f t="shared" si="2"/>
        <v>8.5171931914162382</v>
      </c>
    </row>
    <row r="147" spans="1:7" x14ac:dyDescent="0.25">
      <c r="A147" s="3">
        <v>2003</v>
      </c>
      <c r="B147" s="3" t="s">
        <v>105</v>
      </c>
      <c r="C147" s="3">
        <v>5000</v>
      </c>
      <c r="D147" s="3">
        <v>12.5</v>
      </c>
      <c r="E147" s="3">
        <v>89.394999999999996</v>
      </c>
      <c r="F147" s="3">
        <v>7.2880000000000003</v>
      </c>
      <c r="G147" s="9">
        <f t="shared" si="2"/>
        <v>8.5171931914162382</v>
      </c>
    </row>
    <row r="148" spans="1:7" x14ac:dyDescent="0.25">
      <c r="A148" s="3">
        <v>2003</v>
      </c>
      <c r="B148" s="3" t="s">
        <v>105</v>
      </c>
      <c r="C148" s="3">
        <v>5000</v>
      </c>
      <c r="D148" s="3">
        <v>12.5</v>
      </c>
      <c r="E148" s="3">
        <v>89.394999999999996</v>
      </c>
      <c r="F148" s="3">
        <v>7.351</v>
      </c>
      <c r="G148" s="9">
        <f t="shared" si="2"/>
        <v>8.5171931914162382</v>
      </c>
    </row>
    <row r="149" spans="1:7" x14ac:dyDescent="0.25">
      <c r="A149" s="3">
        <v>2003</v>
      </c>
      <c r="B149" s="3" t="s">
        <v>105</v>
      </c>
      <c r="C149" s="3">
        <v>5000</v>
      </c>
      <c r="D149" s="3">
        <v>12.5</v>
      </c>
      <c r="E149" s="3">
        <v>99.897999999999996</v>
      </c>
      <c r="F149" s="3">
        <v>7.3220000000000001</v>
      </c>
      <c r="G149" s="9">
        <f t="shared" si="2"/>
        <v>8.5171931914162382</v>
      </c>
    </row>
    <row r="150" spans="1:7" x14ac:dyDescent="0.25">
      <c r="A150" s="3">
        <v>2003</v>
      </c>
      <c r="B150" s="3" t="s">
        <v>105</v>
      </c>
      <c r="C150" s="3">
        <v>5000</v>
      </c>
      <c r="D150" s="3">
        <v>12.5</v>
      </c>
      <c r="E150" s="3">
        <v>99.897999999999996</v>
      </c>
      <c r="F150" s="3">
        <v>7.3890000000000002</v>
      </c>
      <c r="G150" s="9">
        <f t="shared" si="2"/>
        <v>8.5171931914162382</v>
      </c>
    </row>
    <row r="151" spans="1:7" x14ac:dyDescent="0.25">
      <c r="A151" s="3">
        <v>2003</v>
      </c>
      <c r="B151" s="3" t="s">
        <v>105</v>
      </c>
      <c r="C151" s="3">
        <v>5000</v>
      </c>
      <c r="D151" s="3">
        <v>12.5</v>
      </c>
      <c r="E151" s="3">
        <v>97.847999999999999</v>
      </c>
      <c r="F151" s="3">
        <v>7.4470000000000001</v>
      </c>
      <c r="G151" s="9">
        <f t="shared" si="2"/>
        <v>8.5171931914162382</v>
      </c>
    </row>
    <row r="152" spans="1:7" x14ac:dyDescent="0.25">
      <c r="A152" s="3">
        <v>2003</v>
      </c>
      <c r="B152" s="3" t="s">
        <v>105</v>
      </c>
      <c r="C152" s="3">
        <v>5000</v>
      </c>
      <c r="D152" s="3">
        <v>12.5</v>
      </c>
      <c r="E152" s="3">
        <v>101.434</v>
      </c>
      <c r="F152" s="3">
        <v>7.4710000000000001</v>
      </c>
      <c r="G152" s="9">
        <f t="shared" si="2"/>
        <v>8.5171931914162382</v>
      </c>
    </row>
    <row r="153" spans="1:7" x14ac:dyDescent="0.25">
      <c r="A153" s="3">
        <v>2003</v>
      </c>
      <c r="B153" s="3" t="s">
        <v>105</v>
      </c>
      <c r="C153" s="3">
        <v>5000</v>
      </c>
      <c r="D153" s="3">
        <v>12.5</v>
      </c>
      <c r="E153" s="3">
        <v>99.385000000000005</v>
      </c>
      <c r="F153" s="3">
        <v>7.548</v>
      </c>
      <c r="G153" s="9">
        <f t="shared" si="2"/>
        <v>8.5171931914162382</v>
      </c>
    </row>
    <row r="154" spans="1:7" x14ac:dyDescent="0.25">
      <c r="A154" s="3">
        <v>2003</v>
      </c>
      <c r="B154" s="3" t="s">
        <v>105</v>
      </c>
      <c r="C154" s="3">
        <v>5000</v>
      </c>
      <c r="D154" s="3">
        <v>12.5</v>
      </c>
      <c r="E154" s="3">
        <v>109.631</v>
      </c>
      <c r="F154" s="3">
        <v>7.4619999999999997</v>
      </c>
      <c r="G154" s="9">
        <f t="shared" si="2"/>
        <v>8.5171931914162382</v>
      </c>
    </row>
    <row r="155" spans="1:7" x14ac:dyDescent="0.25">
      <c r="A155" s="3">
        <v>2003</v>
      </c>
      <c r="B155" s="3" t="s">
        <v>105</v>
      </c>
      <c r="C155" s="3">
        <v>5000</v>
      </c>
      <c r="D155" s="3">
        <v>12.5</v>
      </c>
      <c r="E155" s="3">
        <v>109.375</v>
      </c>
      <c r="F155" s="3">
        <v>7.51</v>
      </c>
      <c r="G155" s="9">
        <f t="shared" si="2"/>
        <v>8.5171931914162382</v>
      </c>
    </row>
    <row r="156" spans="1:7" x14ac:dyDescent="0.25">
      <c r="A156" s="3">
        <v>2003</v>
      </c>
      <c r="B156" s="3" t="s">
        <v>105</v>
      </c>
      <c r="C156" s="3">
        <v>5000</v>
      </c>
      <c r="D156" s="3">
        <v>12.5</v>
      </c>
      <c r="E156" s="3">
        <v>109.119</v>
      </c>
      <c r="F156" s="3">
        <v>7.5819999999999999</v>
      </c>
      <c r="G156" s="9">
        <f t="shared" si="2"/>
        <v>8.5171931914162382</v>
      </c>
    </row>
    <row r="157" spans="1:7" x14ac:dyDescent="0.25">
      <c r="A157" s="3">
        <v>2003</v>
      </c>
      <c r="B157" s="3" t="s">
        <v>105</v>
      </c>
      <c r="C157" s="3">
        <v>5000</v>
      </c>
      <c r="D157" s="3">
        <v>12.5</v>
      </c>
      <c r="E157" s="3">
        <v>108.607</v>
      </c>
      <c r="F157" s="3">
        <v>7.6440000000000001</v>
      </c>
      <c r="G157" s="9">
        <f t="shared" si="2"/>
        <v>8.5171931914162382</v>
      </c>
    </row>
    <row r="158" spans="1:7" x14ac:dyDescent="0.25">
      <c r="A158" s="3">
        <v>2003</v>
      </c>
      <c r="B158" s="3" t="s">
        <v>105</v>
      </c>
      <c r="C158" s="3">
        <v>5000</v>
      </c>
      <c r="D158" s="3">
        <v>12.5</v>
      </c>
      <c r="E158" s="3">
        <v>119.877</v>
      </c>
      <c r="F158" s="3">
        <v>7.7930000000000001</v>
      </c>
      <c r="G158" s="9">
        <f t="shared" si="2"/>
        <v>8.5171931914162382</v>
      </c>
    </row>
    <row r="159" spans="1:7" x14ac:dyDescent="0.25">
      <c r="A159" s="3">
        <v>2003</v>
      </c>
      <c r="B159" s="3" t="s">
        <v>105</v>
      </c>
      <c r="C159" s="3">
        <v>5000</v>
      </c>
      <c r="D159" s="3">
        <v>12.5</v>
      </c>
      <c r="E159" s="3">
        <v>122.95099999999999</v>
      </c>
      <c r="F159" s="3">
        <v>7.798</v>
      </c>
      <c r="G159" s="9">
        <f t="shared" si="2"/>
        <v>8.5171931914162382</v>
      </c>
    </row>
    <row r="160" spans="1:7" x14ac:dyDescent="0.25">
      <c r="A160" s="3">
        <v>2003</v>
      </c>
      <c r="B160" s="3" t="s">
        <v>105</v>
      </c>
      <c r="C160" s="3">
        <v>5000</v>
      </c>
      <c r="D160" s="3">
        <v>12.5</v>
      </c>
      <c r="E160" s="3">
        <v>121.414</v>
      </c>
      <c r="F160" s="3">
        <v>7.875</v>
      </c>
      <c r="G160" s="9">
        <f t="shared" si="2"/>
        <v>8.5171931914162382</v>
      </c>
    </row>
    <row r="161" spans="1:7" x14ac:dyDescent="0.25">
      <c r="A161" s="3">
        <v>2003</v>
      </c>
      <c r="B161" s="3" t="s">
        <v>105</v>
      </c>
      <c r="C161" s="3">
        <v>5000</v>
      </c>
      <c r="D161" s="3">
        <v>12.5</v>
      </c>
      <c r="E161" s="3">
        <v>121.414</v>
      </c>
      <c r="F161" s="3">
        <v>7.9130000000000003</v>
      </c>
      <c r="G161" s="9">
        <f t="shared" si="2"/>
        <v>8.5171931914162382</v>
      </c>
    </row>
    <row r="162" spans="1:7" x14ac:dyDescent="0.25">
      <c r="A162" s="3">
        <v>2003</v>
      </c>
      <c r="B162" s="3" t="s">
        <v>105</v>
      </c>
      <c r="C162" s="3">
        <v>5000</v>
      </c>
      <c r="D162" s="3">
        <v>12.5</v>
      </c>
      <c r="E162" s="3">
        <v>121.414</v>
      </c>
      <c r="F162" s="3">
        <v>7.9569999999999999</v>
      </c>
      <c r="G162" s="9">
        <f t="shared" si="2"/>
        <v>8.5171931914162382</v>
      </c>
    </row>
    <row r="163" spans="1:7" x14ac:dyDescent="0.25">
      <c r="A163" s="3">
        <v>2003</v>
      </c>
      <c r="B163" s="3" t="s">
        <v>105</v>
      </c>
      <c r="C163" s="3">
        <v>5000</v>
      </c>
      <c r="D163" s="3">
        <v>12.5</v>
      </c>
      <c r="E163" s="3">
        <v>123.71899999999999</v>
      </c>
      <c r="F163" s="3">
        <v>8.0139999999999993</v>
      </c>
      <c r="G163" s="9">
        <f t="shared" si="2"/>
        <v>8.5171931914162382</v>
      </c>
    </row>
    <row r="164" spans="1:7" x14ac:dyDescent="0.25">
      <c r="A164" s="3">
        <v>2003</v>
      </c>
      <c r="B164" s="3" t="s">
        <v>105</v>
      </c>
      <c r="C164" s="3">
        <v>5000</v>
      </c>
      <c r="D164" s="3">
        <v>12.5</v>
      </c>
      <c r="E164" s="3">
        <v>129.86699999999999</v>
      </c>
      <c r="F164" s="3">
        <v>7.9859999999999998</v>
      </c>
      <c r="G164" s="9">
        <f t="shared" si="2"/>
        <v>8.5171931914162382</v>
      </c>
    </row>
    <row r="165" spans="1:7" x14ac:dyDescent="0.25">
      <c r="A165" s="3">
        <v>2003</v>
      </c>
      <c r="B165" s="3" t="s">
        <v>105</v>
      </c>
      <c r="C165" s="3">
        <v>5000</v>
      </c>
      <c r="D165" s="3">
        <v>12.5</v>
      </c>
      <c r="E165" s="3">
        <v>130.12299999999999</v>
      </c>
      <c r="F165" s="3">
        <v>7.9279999999999999</v>
      </c>
      <c r="G165" s="9">
        <f t="shared" si="2"/>
        <v>8.5171931914162382</v>
      </c>
    </row>
    <row r="166" spans="1:7" x14ac:dyDescent="0.25">
      <c r="A166" s="3">
        <v>2003</v>
      </c>
      <c r="B166" s="3" t="s">
        <v>105</v>
      </c>
      <c r="C166" s="3">
        <v>5000</v>
      </c>
      <c r="D166" s="3">
        <v>12.5</v>
      </c>
      <c r="E166" s="3">
        <v>130.89099999999999</v>
      </c>
      <c r="F166" s="3">
        <v>7.8410000000000002</v>
      </c>
      <c r="G166" s="9">
        <f t="shared" si="2"/>
        <v>8.5171931914162382</v>
      </c>
    </row>
    <row r="167" spans="1:7" x14ac:dyDescent="0.25">
      <c r="A167" s="3">
        <v>2003</v>
      </c>
      <c r="B167" s="3" t="s">
        <v>105</v>
      </c>
      <c r="C167" s="3">
        <v>5000</v>
      </c>
      <c r="D167" s="3">
        <v>12.5</v>
      </c>
      <c r="E167" s="3">
        <v>130.12299999999999</v>
      </c>
      <c r="F167" s="3">
        <v>7.8029999999999999</v>
      </c>
      <c r="G167" s="9">
        <f t="shared" si="2"/>
        <v>8.5171931914162382</v>
      </c>
    </row>
    <row r="168" spans="1:7" x14ac:dyDescent="0.25">
      <c r="A168" s="3">
        <v>2003</v>
      </c>
      <c r="B168" s="3" t="s">
        <v>105</v>
      </c>
      <c r="C168" s="3">
        <v>5000</v>
      </c>
      <c r="D168" s="3">
        <v>12.5</v>
      </c>
      <c r="E168" s="3">
        <v>129.61099999999999</v>
      </c>
      <c r="F168" s="3">
        <v>7.7640000000000002</v>
      </c>
      <c r="G168" s="9">
        <f t="shared" si="2"/>
        <v>8.5171931914162382</v>
      </c>
    </row>
    <row r="169" spans="1:7" x14ac:dyDescent="0.25">
      <c r="A169" s="3">
        <v>2003</v>
      </c>
      <c r="B169" s="3" t="s">
        <v>105</v>
      </c>
      <c r="C169" s="3">
        <v>5000</v>
      </c>
      <c r="D169" s="3">
        <v>12.5</v>
      </c>
      <c r="E169" s="3">
        <v>143.95500000000001</v>
      </c>
      <c r="F169" s="3">
        <v>7.9130000000000003</v>
      </c>
      <c r="G169" s="9">
        <f t="shared" si="2"/>
        <v>8.5171931914162382</v>
      </c>
    </row>
    <row r="170" spans="1:7" x14ac:dyDescent="0.25">
      <c r="A170" s="3">
        <v>2003</v>
      </c>
      <c r="B170" s="3" t="s">
        <v>105</v>
      </c>
      <c r="C170" s="3">
        <v>5000</v>
      </c>
      <c r="D170" s="3">
        <v>12.5</v>
      </c>
      <c r="E170" s="3">
        <v>143.95500000000001</v>
      </c>
      <c r="F170" s="3">
        <v>7.9710000000000001</v>
      </c>
      <c r="G170" s="9">
        <f t="shared" si="2"/>
        <v>8.5171931914162382</v>
      </c>
    </row>
    <row r="171" spans="1:7" x14ac:dyDescent="0.25">
      <c r="A171" s="3">
        <v>2003</v>
      </c>
      <c r="B171" s="3" t="s">
        <v>105</v>
      </c>
      <c r="C171" s="3">
        <v>5000</v>
      </c>
      <c r="D171" s="3">
        <v>12.5</v>
      </c>
      <c r="E171" s="3">
        <v>143.95500000000001</v>
      </c>
      <c r="F171" s="3">
        <v>8.0190000000000001</v>
      </c>
      <c r="G171" s="9">
        <f t="shared" si="2"/>
        <v>8.5171931914162382</v>
      </c>
    </row>
    <row r="172" spans="1:7" x14ac:dyDescent="0.25">
      <c r="A172" s="3">
        <v>2003</v>
      </c>
      <c r="B172" s="3" t="s">
        <v>105</v>
      </c>
      <c r="C172" s="3">
        <v>5000</v>
      </c>
      <c r="D172" s="3">
        <v>12.5</v>
      </c>
      <c r="E172" s="3">
        <v>141.65</v>
      </c>
      <c r="F172" s="3">
        <v>7.952</v>
      </c>
      <c r="G172" s="9">
        <f t="shared" si="2"/>
        <v>8.5171931914162382</v>
      </c>
    </row>
    <row r="173" spans="1:7" x14ac:dyDescent="0.25">
      <c r="A173" s="3">
        <v>2003</v>
      </c>
      <c r="B173" s="3" t="s">
        <v>105</v>
      </c>
      <c r="C173" s="3">
        <v>5000</v>
      </c>
      <c r="D173" s="3">
        <v>12.5</v>
      </c>
      <c r="E173" s="3">
        <v>143.95500000000001</v>
      </c>
      <c r="F173" s="3">
        <v>8.1110000000000007</v>
      </c>
      <c r="G173" s="9">
        <f t="shared" si="2"/>
        <v>8.5171931914162382</v>
      </c>
    </row>
    <row r="174" spans="1:7" x14ac:dyDescent="0.25">
      <c r="A174" s="3">
        <v>2003</v>
      </c>
      <c r="B174" s="3" t="s">
        <v>105</v>
      </c>
      <c r="C174" s="3">
        <v>5000</v>
      </c>
      <c r="D174" s="3">
        <v>12.5</v>
      </c>
      <c r="E174" s="3">
        <v>144.21100000000001</v>
      </c>
      <c r="F174" s="3">
        <v>7.7690000000000001</v>
      </c>
      <c r="G174" s="9">
        <f t="shared" si="2"/>
        <v>8.5171931914162382</v>
      </c>
    </row>
    <row r="175" spans="1:7" x14ac:dyDescent="0.25">
      <c r="A175" s="3">
        <v>2003</v>
      </c>
      <c r="B175" s="3" t="s">
        <v>105</v>
      </c>
      <c r="C175" s="3">
        <v>5000</v>
      </c>
      <c r="D175" s="3">
        <v>12.5</v>
      </c>
      <c r="E175" s="3">
        <v>146.773</v>
      </c>
      <c r="F175" s="3">
        <v>8.2360000000000007</v>
      </c>
      <c r="G175" s="9">
        <f t="shared" si="2"/>
        <v>8.5171931914162382</v>
      </c>
    </row>
    <row r="176" spans="1:7" x14ac:dyDescent="0.25">
      <c r="A176" s="3">
        <v>2003</v>
      </c>
      <c r="B176" s="3" t="s">
        <v>105</v>
      </c>
      <c r="C176" s="3">
        <v>5000</v>
      </c>
      <c r="D176" s="3">
        <v>12.5</v>
      </c>
      <c r="E176" s="3">
        <v>149.846</v>
      </c>
      <c r="F176" s="3">
        <v>8.1539999999999999</v>
      </c>
      <c r="G176" s="9">
        <f t="shared" si="2"/>
        <v>8.5171931914162382</v>
      </c>
    </row>
    <row r="177" spans="1:7" x14ac:dyDescent="0.25">
      <c r="A177" s="3">
        <v>2003</v>
      </c>
      <c r="B177" s="3" t="s">
        <v>105</v>
      </c>
      <c r="C177" s="3">
        <v>5000</v>
      </c>
      <c r="D177" s="3">
        <v>12.5</v>
      </c>
      <c r="E177" s="3">
        <v>149.59</v>
      </c>
      <c r="F177" s="3">
        <v>8.0619999999999994</v>
      </c>
      <c r="G177" s="9">
        <f t="shared" si="2"/>
        <v>8.5171931914162382</v>
      </c>
    </row>
    <row r="178" spans="1:7" x14ac:dyDescent="0.25">
      <c r="A178" s="3">
        <v>2003</v>
      </c>
      <c r="B178" s="3" t="s">
        <v>105</v>
      </c>
      <c r="C178" s="3">
        <v>5000</v>
      </c>
      <c r="D178" s="3">
        <v>12.5</v>
      </c>
      <c r="E178" s="3">
        <v>149.334</v>
      </c>
      <c r="F178" s="3">
        <v>8.0050000000000008</v>
      </c>
      <c r="G178" s="9">
        <f t="shared" si="2"/>
        <v>8.5171931914162382</v>
      </c>
    </row>
    <row r="179" spans="1:7" x14ac:dyDescent="0.25">
      <c r="A179" s="3">
        <v>2003</v>
      </c>
      <c r="B179" s="3" t="s">
        <v>105</v>
      </c>
      <c r="C179" s="3">
        <v>5000</v>
      </c>
      <c r="D179" s="3">
        <v>12.5</v>
      </c>
      <c r="E179" s="3">
        <v>150.102</v>
      </c>
      <c r="F179" s="3">
        <v>7.9180000000000001</v>
      </c>
      <c r="G179" s="9">
        <f t="shared" si="2"/>
        <v>8.5171931914162382</v>
      </c>
    </row>
    <row r="180" spans="1:7" x14ac:dyDescent="0.25">
      <c r="A180" s="3">
        <v>2003</v>
      </c>
      <c r="B180" s="3" t="s">
        <v>105</v>
      </c>
      <c r="C180" s="3">
        <v>5000</v>
      </c>
      <c r="D180" s="3">
        <v>12.5</v>
      </c>
      <c r="E180" s="3">
        <v>150.102</v>
      </c>
      <c r="F180" s="3">
        <v>7.8650000000000002</v>
      </c>
      <c r="G180" s="9">
        <f t="shared" si="2"/>
        <v>8.5171931914162382</v>
      </c>
    </row>
    <row r="181" spans="1:7" x14ac:dyDescent="0.25">
      <c r="A181" s="3">
        <v>2003</v>
      </c>
      <c r="B181" s="3" t="s">
        <v>105</v>
      </c>
      <c r="C181" s="3">
        <v>5000</v>
      </c>
      <c r="D181" s="3">
        <v>12.5</v>
      </c>
      <c r="E181" s="3">
        <v>150.102</v>
      </c>
      <c r="F181" s="3">
        <v>7.8079999999999998</v>
      </c>
      <c r="G181" s="9">
        <f t="shared" si="2"/>
        <v>8.5171931914162382</v>
      </c>
    </row>
    <row r="182" spans="1:7" x14ac:dyDescent="0.25">
      <c r="A182" s="3">
        <v>2003</v>
      </c>
      <c r="B182" s="3" t="s">
        <v>105</v>
      </c>
      <c r="C182" s="3">
        <v>5000</v>
      </c>
      <c r="D182" s="3">
        <v>12.5</v>
      </c>
      <c r="E182" s="3">
        <v>169.57</v>
      </c>
      <c r="F182" s="3">
        <v>7.8220000000000001</v>
      </c>
      <c r="G182" s="9">
        <f t="shared" si="2"/>
        <v>8.5171931914162382</v>
      </c>
    </row>
    <row r="183" spans="1:7" x14ac:dyDescent="0.25">
      <c r="A183" s="3">
        <v>2003</v>
      </c>
      <c r="B183" s="3" t="s">
        <v>105</v>
      </c>
      <c r="C183" s="3">
        <v>5000</v>
      </c>
      <c r="D183" s="3">
        <v>12.5</v>
      </c>
      <c r="E183" s="3">
        <v>169.31399999999999</v>
      </c>
      <c r="F183" s="3">
        <v>7.899</v>
      </c>
      <c r="G183" s="9">
        <f t="shared" si="2"/>
        <v>8.5171931914162382</v>
      </c>
    </row>
    <row r="184" spans="1:7" x14ac:dyDescent="0.25">
      <c r="A184" s="3">
        <v>2003</v>
      </c>
      <c r="B184" s="3" t="s">
        <v>105</v>
      </c>
      <c r="C184" s="3">
        <v>5000</v>
      </c>
      <c r="D184" s="3">
        <v>12.5</v>
      </c>
      <c r="E184" s="3">
        <v>169.31399999999999</v>
      </c>
      <c r="F184" s="3">
        <v>7.9420000000000002</v>
      </c>
      <c r="G184" s="9">
        <f t="shared" si="2"/>
        <v>8.5171931914162382</v>
      </c>
    </row>
    <row r="185" spans="1:7" x14ac:dyDescent="0.25">
      <c r="A185" s="3">
        <v>2003</v>
      </c>
      <c r="B185" s="3" t="s">
        <v>105</v>
      </c>
      <c r="C185" s="3">
        <v>5000</v>
      </c>
      <c r="D185" s="3">
        <v>12.5</v>
      </c>
      <c r="E185" s="3">
        <v>169.31399999999999</v>
      </c>
      <c r="F185" s="3">
        <v>8.0139999999999993</v>
      </c>
      <c r="G185" s="9">
        <f t="shared" si="2"/>
        <v>8.5171931914162382</v>
      </c>
    </row>
    <row r="186" spans="1:7" x14ac:dyDescent="0.25">
      <c r="A186" s="3">
        <v>2003</v>
      </c>
      <c r="B186" s="3" t="s">
        <v>105</v>
      </c>
      <c r="C186" s="3">
        <v>5000</v>
      </c>
      <c r="D186" s="3">
        <v>12.5</v>
      </c>
      <c r="E186" s="3">
        <v>166.24</v>
      </c>
      <c r="F186" s="3">
        <v>8.1010000000000009</v>
      </c>
      <c r="G186" s="9">
        <f t="shared" si="2"/>
        <v>8.5171931914162382</v>
      </c>
    </row>
    <row r="187" spans="1:7" x14ac:dyDescent="0.25">
      <c r="A187" s="3">
        <v>2003</v>
      </c>
      <c r="B187" s="3" t="s">
        <v>105</v>
      </c>
      <c r="C187" s="3">
        <v>5000</v>
      </c>
      <c r="D187" s="3">
        <v>12.5</v>
      </c>
      <c r="E187" s="3">
        <v>164.959</v>
      </c>
      <c r="F187" s="3">
        <v>8.1829999999999998</v>
      </c>
      <c r="G187" s="9">
        <f t="shared" si="2"/>
        <v>8.5171931914162382</v>
      </c>
    </row>
    <row r="188" spans="1:7" x14ac:dyDescent="0.25">
      <c r="A188" s="3">
        <v>2003</v>
      </c>
      <c r="B188" s="3" t="s">
        <v>105</v>
      </c>
      <c r="C188" s="3">
        <v>5000</v>
      </c>
      <c r="D188" s="3">
        <v>12.5</v>
      </c>
      <c r="E188" s="3">
        <v>169.82599999999999</v>
      </c>
      <c r="F188" s="3">
        <v>8.1780000000000008</v>
      </c>
      <c r="G188" s="9">
        <f t="shared" si="2"/>
        <v>8.5171931914162382</v>
      </c>
    </row>
    <row r="189" spans="1:7" x14ac:dyDescent="0.25">
      <c r="A189" s="3">
        <v>2003</v>
      </c>
      <c r="B189" s="3" t="s">
        <v>105</v>
      </c>
      <c r="C189" s="3">
        <v>5000</v>
      </c>
      <c r="D189" s="3">
        <v>12.5</v>
      </c>
      <c r="E189" s="3">
        <v>170.08199999999999</v>
      </c>
      <c r="F189" s="3">
        <v>8.1349999999999998</v>
      </c>
      <c r="G189" s="9">
        <f t="shared" si="2"/>
        <v>8.5171931914162382</v>
      </c>
    </row>
    <row r="190" spans="1:7" x14ac:dyDescent="0.25">
      <c r="A190" s="3">
        <v>2003</v>
      </c>
      <c r="B190" s="3" t="s">
        <v>105</v>
      </c>
      <c r="C190" s="3">
        <v>5000</v>
      </c>
      <c r="D190" s="3">
        <v>12.5</v>
      </c>
      <c r="E190" s="3">
        <v>168.03299999999999</v>
      </c>
      <c r="F190" s="3">
        <v>8.1489999999999991</v>
      </c>
      <c r="G190" s="9">
        <f t="shared" si="2"/>
        <v>8.5171931914162382</v>
      </c>
    </row>
    <row r="191" spans="1:7" x14ac:dyDescent="0.25">
      <c r="A191" s="3">
        <v>2003</v>
      </c>
      <c r="B191" s="3" t="s">
        <v>105</v>
      </c>
      <c r="C191" s="3">
        <v>5000</v>
      </c>
      <c r="D191" s="3">
        <v>12.5</v>
      </c>
      <c r="E191" s="3">
        <v>165.215</v>
      </c>
      <c r="F191" s="3">
        <v>8.3369999999999997</v>
      </c>
      <c r="G191" s="9">
        <f t="shared" si="2"/>
        <v>8.5171931914162382</v>
      </c>
    </row>
    <row r="192" spans="1:7" x14ac:dyDescent="0.25">
      <c r="A192" s="3">
        <v>2003</v>
      </c>
      <c r="B192" s="3" t="s">
        <v>105</v>
      </c>
      <c r="C192" s="3">
        <v>5000</v>
      </c>
      <c r="D192" s="3">
        <v>12.5</v>
      </c>
      <c r="E192" s="3">
        <v>169.31399999999999</v>
      </c>
      <c r="F192" s="3">
        <v>8.3219999999999992</v>
      </c>
      <c r="G192" s="9">
        <f t="shared" si="2"/>
        <v>8.5171931914162382</v>
      </c>
    </row>
    <row r="193" spans="1:7" x14ac:dyDescent="0.25">
      <c r="A193" s="3">
        <v>2003</v>
      </c>
      <c r="B193" s="3" t="s">
        <v>105</v>
      </c>
      <c r="C193" s="3">
        <v>5000</v>
      </c>
      <c r="D193" s="3">
        <v>12.5</v>
      </c>
      <c r="E193" s="3">
        <v>189.54900000000001</v>
      </c>
      <c r="F193" s="3">
        <v>8.1489999999999991</v>
      </c>
      <c r="G193" s="9">
        <f t="shared" si="2"/>
        <v>8.5171931914162382</v>
      </c>
    </row>
    <row r="194" spans="1:7" x14ac:dyDescent="0.25">
      <c r="A194" s="3">
        <v>2003</v>
      </c>
      <c r="B194" s="3" t="s">
        <v>105</v>
      </c>
      <c r="C194" s="3">
        <v>5000</v>
      </c>
      <c r="D194" s="3">
        <v>12.5</v>
      </c>
      <c r="E194" s="3">
        <v>189.54900000000001</v>
      </c>
      <c r="F194" s="3">
        <v>8.1880000000000006</v>
      </c>
      <c r="G194" s="9">
        <f t="shared" ref="G194:G257" si="3">LN(C194)</f>
        <v>8.5171931914162382</v>
      </c>
    </row>
    <row r="195" spans="1:7" x14ac:dyDescent="0.25">
      <c r="A195" s="3">
        <v>2003</v>
      </c>
      <c r="B195" s="3" t="s">
        <v>105</v>
      </c>
      <c r="C195" s="3">
        <v>5000</v>
      </c>
      <c r="D195" s="3">
        <v>12.5</v>
      </c>
      <c r="E195" s="3">
        <v>188.52500000000001</v>
      </c>
      <c r="F195" s="3">
        <v>8.2449999999999992</v>
      </c>
      <c r="G195" s="9">
        <f t="shared" si="3"/>
        <v>8.5171931914162382</v>
      </c>
    </row>
    <row r="196" spans="1:7" x14ac:dyDescent="0.25">
      <c r="A196" s="3">
        <v>2003</v>
      </c>
      <c r="B196" s="3" t="s">
        <v>105</v>
      </c>
      <c r="C196" s="3">
        <v>5000</v>
      </c>
      <c r="D196" s="3">
        <v>12.5</v>
      </c>
      <c r="E196" s="3">
        <v>188.012</v>
      </c>
      <c r="F196" s="3">
        <v>8.3030000000000008</v>
      </c>
      <c r="G196" s="9">
        <f t="shared" si="3"/>
        <v>8.5171931914162382</v>
      </c>
    </row>
    <row r="197" spans="1:7" x14ac:dyDescent="0.25">
      <c r="A197" s="3">
        <v>2003</v>
      </c>
      <c r="B197" s="3" t="s">
        <v>105</v>
      </c>
      <c r="C197" s="3">
        <v>5000</v>
      </c>
      <c r="D197" s="3">
        <v>12.5</v>
      </c>
      <c r="E197" s="3">
        <v>191.59800000000001</v>
      </c>
      <c r="F197" s="3">
        <v>8.3170000000000002</v>
      </c>
      <c r="G197" s="9">
        <f t="shared" si="3"/>
        <v>8.5171931914162382</v>
      </c>
    </row>
    <row r="198" spans="1:7" x14ac:dyDescent="0.25">
      <c r="A198" s="3">
        <v>2003</v>
      </c>
      <c r="B198" s="3" t="s">
        <v>105</v>
      </c>
      <c r="C198" s="3">
        <v>5000</v>
      </c>
      <c r="D198" s="3">
        <v>12.5</v>
      </c>
      <c r="E198" s="3">
        <v>214.90799999999999</v>
      </c>
      <c r="F198" s="3">
        <v>8.3940000000000001</v>
      </c>
      <c r="G198" s="9">
        <f t="shared" si="3"/>
        <v>8.5171931914162382</v>
      </c>
    </row>
    <row r="199" spans="1:7" x14ac:dyDescent="0.25">
      <c r="A199" s="3">
        <v>2003</v>
      </c>
      <c r="B199" s="3" t="s">
        <v>105</v>
      </c>
      <c r="C199" s="3">
        <v>5000</v>
      </c>
      <c r="D199" s="3">
        <v>17</v>
      </c>
      <c r="E199" s="3">
        <v>28.885000000000002</v>
      </c>
      <c r="F199" s="3">
        <v>6.1509999999999998</v>
      </c>
      <c r="G199" s="9">
        <f t="shared" si="3"/>
        <v>8.5171931914162382</v>
      </c>
    </row>
    <row r="200" spans="1:7" x14ac:dyDescent="0.25">
      <c r="A200" s="3">
        <v>2003</v>
      </c>
      <c r="B200" s="3" t="s">
        <v>105</v>
      </c>
      <c r="C200" s="3">
        <v>5000</v>
      </c>
      <c r="D200" s="3">
        <v>17</v>
      </c>
      <c r="E200" s="3">
        <v>32.209000000000003</v>
      </c>
      <c r="F200" s="3">
        <v>6.2030000000000003</v>
      </c>
      <c r="G200" s="9">
        <f t="shared" si="3"/>
        <v>8.5171931914162382</v>
      </c>
    </row>
    <row r="201" spans="1:7" x14ac:dyDescent="0.25">
      <c r="A201" s="3">
        <v>2003</v>
      </c>
      <c r="B201" s="3" t="s">
        <v>105</v>
      </c>
      <c r="C201" s="3">
        <v>5000</v>
      </c>
      <c r="D201" s="3">
        <v>17</v>
      </c>
      <c r="E201" s="3">
        <v>28.63</v>
      </c>
      <c r="F201" s="3">
        <v>6.306</v>
      </c>
      <c r="G201" s="9">
        <f t="shared" si="3"/>
        <v>8.5171931914162382</v>
      </c>
    </row>
    <row r="202" spans="1:7" x14ac:dyDescent="0.25">
      <c r="A202" s="3">
        <v>2003</v>
      </c>
      <c r="B202" s="3" t="s">
        <v>105</v>
      </c>
      <c r="C202" s="3">
        <v>5000</v>
      </c>
      <c r="D202" s="3">
        <v>17</v>
      </c>
      <c r="E202" s="3">
        <v>33.231000000000002</v>
      </c>
      <c r="F202" s="3">
        <v>6.3479999999999999</v>
      </c>
      <c r="G202" s="9">
        <f t="shared" si="3"/>
        <v>8.5171931914162382</v>
      </c>
    </row>
    <row r="203" spans="1:7" x14ac:dyDescent="0.25">
      <c r="A203" s="3">
        <v>2003</v>
      </c>
      <c r="B203" s="3" t="s">
        <v>105</v>
      </c>
      <c r="C203" s="3">
        <v>5000</v>
      </c>
      <c r="D203" s="3">
        <v>17</v>
      </c>
      <c r="E203" s="3">
        <v>33.487000000000002</v>
      </c>
      <c r="F203" s="3">
        <v>6.492</v>
      </c>
      <c r="G203" s="9">
        <f t="shared" si="3"/>
        <v>8.5171931914162382</v>
      </c>
    </row>
    <row r="204" spans="1:7" x14ac:dyDescent="0.25">
      <c r="A204" s="3">
        <v>2003</v>
      </c>
      <c r="B204" s="3" t="s">
        <v>105</v>
      </c>
      <c r="C204" s="3">
        <v>5000</v>
      </c>
      <c r="D204" s="3">
        <v>17</v>
      </c>
      <c r="E204" s="3">
        <v>33.487000000000002</v>
      </c>
      <c r="F204" s="3">
        <v>6.5540000000000003</v>
      </c>
      <c r="G204" s="9">
        <f t="shared" si="3"/>
        <v>8.5171931914162382</v>
      </c>
    </row>
    <row r="205" spans="1:7" x14ac:dyDescent="0.25">
      <c r="A205" s="3">
        <v>2003</v>
      </c>
      <c r="B205" s="3" t="s">
        <v>105</v>
      </c>
      <c r="C205" s="3">
        <v>5000</v>
      </c>
      <c r="D205" s="3">
        <v>17</v>
      </c>
      <c r="E205" s="3">
        <v>28.119</v>
      </c>
      <c r="F205" s="3">
        <v>6.5439999999999996</v>
      </c>
      <c r="G205" s="9">
        <f t="shared" si="3"/>
        <v>8.5171931914162382</v>
      </c>
    </row>
    <row r="206" spans="1:7" x14ac:dyDescent="0.25">
      <c r="A206" s="3">
        <v>2003</v>
      </c>
      <c r="B206" s="3" t="s">
        <v>105</v>
      </c>
      <c r="C206" s="3">
        <v>5000</v>
      </c>
      <c r="D206" s="3">
        <v>17</v>
      </c>
      <c r="E206" s="3">
        <v>32.975000000000001</v>
      </c>
      <c r="F206" s="3">
        <v>6.6420000000000003</v>
      </c>
      <c r="G206" s="9">
        <f t="shared" si="3"/>
        <v>8.5171931914162382</v>
      </c>
    </row>
    <row r="207" spans="1:7" x14ac:dyDescent="0.25">
      <c r="A207" s="3">
        <v>2003</v>
      </c>
      <c r="B207" s="3" t="s">
        <v>105</v>
      </c>
      <c r="C207" s="3">
        <v>5000</v>
      </c>
      <c r="D207" s="3">
        <v>17</v>
      </c>
      <c r="E207" s="3">
        <v>28.885000000000002</v>
      </c>
      <c r="F207" s="3">
        <v>6.657</v>
      </c>
      <c r="G207" s="9">
        <f t="shared" si="3"/>
        <v>8.5171931914162382</v>
      </c>
    </row>
    <row r="208" spans="1:7" x14ac:dyDescent="0.25">
      <c r="A208" s="3">
        <v>2003</v>
      </c>
      <c r="B208" s="3" t="s">
        <v>105</v>
      </c>
      <c r="C208" s="3">
        <v>5000</v>
      </c>
      <c r="D208" s="3">
        <v>17</v>
      </c>
      <c r="E208" s="3">
        <v>29.140999999999998</v>
      </c>
      <c r="F208" s="3">
        <v>6.6989999999999998</v>
      </c>
      <c r="G208" s="9">
        <f t="shared" si="3"/>
        <v>8.5171931914162382</v>
      </c>
    </row>
    <row r="209" spans="1:7" x14ac:dyDescent="0.25">
      <c r="A209" s="3">
        <v>2003</v>
      </c>
      <c r="B209" s="3" t="s">
        <v>105</v>
      </c>
      <c r="C209" s="3">
        <v>5000</v>
      </c>
      <c r="D209" s="3">
        <v>17</v>
      </c>
      <c r="E209" s="3">
        <v>32.209000000000003</v>
      </c>
      <c r="F209" s="3">
        <v>6.7039999999999997</v>
      </c>
      <c r="G209" s="9">
        <f t="shared" si="3"/>
        <v>8.5171931914162382</v>
      </c>
    </row>
    <row r="210" spans="1:7" x14ac:dyDescent="0.25">
      <c r="A210" s="3">
        <v>2003</v>
      </c>
      <c r="B210" s="3" t="s">
        <v>105</v>
      </c>
      <c r="C210" s="3">
        <v>5000</v>
      </c>
      <c r="D210" s="3">
        <v>17</v>
      </c>
      <c r="E210" s="3">
        <v>29.140999999999998</v>
      </c>
      <c r="F210" s="3">
        <v>6.8019999999999996</v>
      </c>
      <c r="G210" s="9">
        <f t="shared" si="3"/>
        <v>8.5171931914162382</v>
      </c>
    </row>
    <row r="211" spans="1:7" x14ac:dyDescent="0.25">
      <c r="A211" s="3">
        <v>2003</v>
      </c>
      <c r="B211" s="3" t="s">
        <v>105</v>
      </c>
      <c r="C211" s="3">
        <v>5000</v>
      </c>
      <c r="D211" s="3">
        <v>17</v>
      </c>
      <c r="E211" s="3">
        <v>29.140999999999998</v>
      </c>
      <c r="F211" s="3">
        <v>6.843</v>
      </c>
      <c r="G211" s="9">
        <f t="shared" si="3"/>
        <v>8.5171931914162382</v>
      </c>
    </row>
    <row r="212" spans="1:7" x14ac:dyDescent="0.25">
      <c r="A212" s="3">
        <v>2003</v>
      </c>
      <c r="B212" s="3" t="s">
        <v>105</v>
      </c>
      <c r="C212" s="3">
        <v>5000</v>
      </c>
      <c r="D212" s="3">
        <v>17</v>
      </c>
      <c r="E212" s="3">
        <v>33.997999999999998</v>
      </c>
      <c r="F212" s="3">
        <v>6.8689999999999998</v>
      </c>
      <c r="G212" s="9">
        <f t="shared" si="3"/>
        <v>8.5171931914162382</v>
      </c>
    </row>
    <row r="213" spans="1:7" x14ac:dyDescent="0.25">
      <c r="A213" s="3">
        <v>2003</v>
      </c>
      <c r="B213" s="3" t="s">
        <v>105</v>
      </c>
      <c r="C213" s="3">
        <v>5000</v>
      </c>
      <c r="D213" s="3">
        <v>17</v>
      </c>
      <c r="E213" s="3">
        <v>49.847000000000001</v>
      </c>
      <c r="F213" s="3">
        <v>6.43</v>
      </c>
      <c r="G213" s="9">
        <f t="shared" si="3"/>
        <v>8.5171931914162382</v>
      </c>
    </row>
    <row r="214" spans="1:7" x14ac:dyDescent="0.25">
      <c r="A214" s="3">
        <v>2003</v>
      </c>
      <c r="B214" s="3" t="s">
        <v>105</v>
      </c>
      <c r="C214" s="3">
        <v>5000</v>
      </c>
      <c r="D214" s="3">
        <v>17</v>
      </c>
      <c r="E214" s="3">
        <v>54.448</v>
      </c>
      <c r="F214" s="3">
        <v>6.4459999999999997</v>
      </c>
      <c r="G214" s="9">
        <f t="shared" si="3"/>
        <v>8.5171931914162382</v>
      </c>
    </row>
    <row r="215" spans="1:7" x14ac:dyDescent="0.25">
      <c r="A215" s="3">
        <v>2003</v>
      </c>
      <c r="B215" s="3" t="s">
        <v>105</v>
      </c>
      <c r="C215" s="3">
        <v>5000</v>
      </c>
      <c r="D215" s="3">
        <v>17</v>
      </c>
      <c r="E215" s="3">
        <v>49.591000000000001</v>
      </c>
      <c r="F215" s="3">
        <v>6.673</v>
      </c>
      <c r="G215" s="9">
        <f t="shared" si="3"/>
        <v>8.5171931914162382</v>
      </c>
    </row>
    <row r="216" spans="1:7" x14ac:dyDescent="0.25">
      <c r="A216" s="3">
        <v>2003</v>
      </c>
      <c r="B216" s="3" t="s">
        <v>105</v>
      </c>
      <c r="C216" s="3">
        <v>5000</v>
      </c>
      <c r="D216" s="3">
        <v>17</v>
      </c>
      <c r="E216" s="3">
        <v>49.847000000000001</v>
      </c>
      <c r="F216" s="3">
        <v>6.75</v>
      </c>
      <c r="G216" s="9">
        <f t="shared" si="3"/>
        <v>8.5171931914162382</v>
      </c>
    </row>
    <row r="217" spans="1:7" x14ac:dyDescent="0.25">
      <c r="A217" s="3">
        <v>2003</v>
      </c>
      <c r="B217" s="3" t="s">
        <v>105</v>
      </c>
      <c r="C217" s="3">
        <v>5000</v>
      </c>
      <c r="D217" s="3">
        <v>17</v>
      </c>
      <c r="E217" s="3">
        <v>49.847000000000001</v>
      </c>
      <c r="F217" s="3">
        <v>6.7809999999999997</v>
      </c>
      <c r="G217" s="9">
        <f t="shared" si="3"/>
        <v>8.5171931914162382</v>
      </c>
    </row>
    <row r="218" spans="1:7" x14ac:dyDescent="0.25">
      <c r="A218" s="3">
        <v>2003</v>
      </c>
      <c r="B218" s="3" t="s">
        <v>105</v>
      </c>
      <c r="C218" s="3">
        <v>5000</v>
      </c>
      <c r="D218" s="3">
        <v>17</v>
      </c>
      <c r="E218" s="3">
        <v>54.959000000000003</v>
      </c>
      <c r="F218" s="3">
        <v>6.7610000000000001</v>
      </c>
      <c r="G218" s="9">
        <f t="shared" si="3"/>
        <v>8.5171931914162382</v>
      </c>
    </row>
    <row r="219" spans="1:7" x14ac:dyDescent="0.25">
      <c r="A219" s="3">
        <v>2003</v>
      </c>
      <c r="B219" s="3" t="s">
        <v>105</v>
      </c>
      <c r="C219" s="3">
        <v>5000</v>
      </c>
      <c r="D219" s="3">
        <v>17</v>
      </c>
      <c r="E219" s="3">
        <v>54.703000000000003</v>
      </c>
      <c r="F219" s="3">
        <v>6.7969999999999997</v>
      </c>
      <c r="G219" s="9">
        <f t="shared" si="3"/>
        <v>8.5171931914162382</v>
      </c>
    </row>
    <row r="220" spans="1:7" x14ac:dyDescent="0.25">
      <c r="A220" s="3">
        <v>2003</v>
      </c>
      <c r="B220" s="3" t="s">
        <v>105</v>
      </c>
      <c r="C220" s="3">
        <v>5000</v>
      </c>
      <c r="D220" s="3">
        <v>17</v>
      </c>
      <c r="E220" s="3">
        <v>56.237000000000002</v>
      </c>
      <c r="F220" s="3">
        <v>6.8179999999999996</v>
      </c>
      <c r="G220" s="9">
        <f t="shared" si="3"/>
        <v>8.5171931914162382</v>
      </c>
    </row>
    <row r="221" spans="1:7" x14ac:dyDescent="0.25">
      <c r="A221" s="3">
        <v>2003</v>
      </c>
      <c r="B221" s="3" t="s">
        <v>105</v>
      </c>
      <c r="C221" s="3">
        <v>5000</v>
      </c>
      <c r="D221" s="3">
        <v>17</v>
      </c>
      <c r="E221" s="3">
        <v>54.448</v>
      </c>
      <c r="F221" s="3">
        <v>6.8490000000000002</v>
      </c>
      <c r="G221" s="9">
        <f t="shared" si="3"/>
        <v>8.5171931914162382</v>
      </c>
    </row>
    <row r="222" spans="1:7" x14ac:dyDescent="0.25">
      <c r="A222" s="3">
        <v>2003</v>
      </c>
      <c r="B222" s="3" t="s">
        <v>105</v>
      </c>
      <c r="C222" s="3">
        <v>5000</v>
      </c>
      <c r="D222" s="3">
        <v>17</v>
      </c>
      <c r="E222" s="3">
        <v>49.847000000000001</v>
      </c>
      <c r="F222" s="3">
        <v>6.9569999999999999</v>
      </c>
      <c r="G222" s="9">
        <f t="shared" si="3"/>
        <v>8.5171931914162382</v>
      </c>
    </row>
    <row r="223" spans="1:7" x14ac:dyDescent="0.25">
      <c r="A223" s="3">
        <v>2003</v>
      </c>
      <c r="B223" s="3" t="s">
        <v>105</v>
      </c>
      <c r="C223" s="3">
        <v>5000</v>
      </c>
      <c r="D223" s="3">
        <v>17</v>
      </c>
      <c r="E223" s="3">
        <v>49.847000000000001</v>
      </c>
      <c r="F223" s="3">
        <v>7.0910000000000002</v>
      </c>
      <c r="G223" s="9">
        <f t="shared" si="3"/>
        <v>8.5171931914162382</v>
      </c>
    </row>
    <row r="224" spans="1:7" x14ac:dyDescent="0.25">
      <c r="A224" s="3">
        <v>2003</v>
      </c>
      <c r="B224" s="3" t="s">
        <v>105</v>
      </c>
      <c r="C224" s="3">
        <v>5000</v>
      </c>
      <c r="D224" s="3">
        <v>17</v>
      </c>
      <c r="E224" s="3">
        <v>55.725999999999999</v>
      </c>
      <c r="F224" s="3">
        <v>7.0190000000000001</v>
      </c>
      <c r="G224" s="9">
        <f t="shared" si="3"/>
        <v>8.5171931914162382</v>
      </c>
    </row>
    <row r="225" spans="1:7" x14ac:dyDescent="0.25">
      <c r="A225" s="3">
        <v>2003</v>
      </c>
      <c r="B225" s="3" t="s">
        <v>105</v>
      </c>
      <c r="C225" s="3">
        <v>5000</v>
      </c>
      <c r="D225" s="3">
        <v>17</v>
      </c>
      <c r="E225" s="3">
        <v>50.101999999999997</v>
      </c>
      <c r="F225" s="3">
        <v>7.4109999999999996</v>
      </c>
      <c r="G225" s="9">
        <f t="shared" si="3"/>
        <v>8.5171931914162382</v>
      </c>
    </row>
    <row r="226" spans="1:7" x14ac:dyDescent="0.25">
      <c r="A226" s="3">
        <v>2003</v>
      </c>
      <c r="B226" s="3" t="s">
        <v>105</v>
      </c>
      <c r="C226" s="3">
        <v>5000</v>
      </c>
      <c r="D226" s="3">
        <v>17</v>
      </c>
      <c r="E226" s="3">
        <v>54.192</v>
      </c>
      <c r="F226" s="3">
        <v>7.3650000000000002</v>
      </c>
      <c r="G226" s="9">
        <f t="shared" si="3"/>
        <v>8.5171931914162382</v>
      </c>
    </row>
    <row r="227" spans="1:7" x14ac:dyDescent="0.25">
      <c r="A227" s="3">
        <v>2003</v>
      </c>
      <c r="B227" s="3" t="s">
        <v>105</v>
      </c>
      <c r="C227" s="3">
        <v>5000</v>
      </c>
      <c r="D227" s="3">
        <v>17</v>
      </c>
      <c r="E227" s="3">
        <v>55.981999999999999</v>
      </c>
      <c r="F227" s="3">
        <v>7.2670000000000003</v>
      </c>
      <c r="G227" s="9">
        <f t="shared" si="3"/>
        <v>8.5171931914162382</v>
      </c>
    </row>
    <row r="228" spans="1:7" x14ac:dyDescent="0.25">
      <c r="A228" s="3">
        <v>2003</v>
      </c>
      <c r="B228" s="3" t="s">
        <v>105</v>
      </c>
      <c r="C228" s="3">
        <v>5000</v>
      </c>
      <c r="D228" s="3">
        <v>17</v>
      </c>
      <c r="E228" s="3">
        <v>69.784999999999997</v>
      </c>
      <c r="F228" s="3">
        <v>6.766</v>
      </c>
      <c r="G228" s="9">
        <f t="shared" si="3"/>
        <v>8.5171931914162382</v>
      </c>
    </row>
    <row r="229" spans="1:7" x14ac:dyDescent="0.25">
      <c r="A229" s="3">
        <v>2003</v>
      </c>
      <c r="B229" s="3" t="s">
        <v>105</v>
      </c>
      <c r="C229" s="3">
        <v>5000</v>
      </c>
      <c r="D229" s="3">
        <v>17</v>
      </c>
      <c r="E229" s="3">
        <v>69.784999999999997</v>
      </c>
      <c r="F229" s="3">
        <v>6.9569999999999999</v>
      </c>
      <c r="G229" s="9">
        <f t="shared" si="3"/>
        <v>8.5171931914162382</v>
      </c>
    </row>
    <row r="230" spans="1:7" x14ac:dyDescent="0.25">
      <c r="A230" s="3">
        <v>2003</v>
      </c>
      <c r="B230" s="3" t="s">
        <v>105</v>
      </c>
      <c r="C230" s="3">
        <v>5000</v>
      </c>
      <c r="D230" s="3">
        <v>17</v>
      </c>
      <c r="E230" s="3">
        <v>69.53</v>
      </c>
      <c r="F230" s="3">
        <v>6.9930000000000003</v>
      </c>
      <c r="G230" s="9">
        <f t="shared" si="3"/>
        <v>8.5171931914162382</v>
      </c>
    </row>
    <row r="231" spans="1:7" x14ac:dyDescent="0.25">
      <c r="A231" s="3">
        <v>2003</v>
      </c>
      <c r="B231" s="3" t="s">
        <v>105</v>
      </c>
      <c r="C231" s="3">
        <v>5000</v>
      </c>
      <c r="D231" s="3">
        <v>17</v>
      </c>
      <c r="E231" s="3">
        <v>70.040999999999997</v>
      </c>
      <c r="F231" s="3">
        <v>7.1269999999999998</v>
      </c>
      <c r="G231" s="9">
        <f t="shared" si="3"/>
        <v>8.5171931914162382</v>
      </c>
    </row>
    <row r="232" spans="1:7" x14ac:dyDescent="0.25">
      <c r="A232" s="3">
        <v>2003</v>
      </c>
      <c r="B232" s="3" t="s">
        <v>105</v>
      </c>
      <c r="C232" s="3">
        <v>5000</v>
      </c>
      <c r="D232" s="3">
        <v>17</v>
      </c>
      <c r="E232" s="3">
        <v>69.53</v>
      </c>
      <c r="F232" s="3">
        <v>7.1790000000000003</v>
      </c>
      <c r="G232" s="9">
        <f t="shared" si="3"/>
        <v>8.5171931914162382</v>
      </c>
    </row>
    <row r="233" spans="1:7" x14ac:dyDescent="0.25">
      <c r="A233" s="3">
        <v>2003</v>
      </c>
      <c r="B233" s="3" t="s">
        <v>105</v>
      </c>
      <c r="C233" s="3">
        <v>5000</v>
      </c>
      <c r="D233" s="3">
        <v>17</v>
      </c>
      <c r="E233" s="3">
        <v>69.784999999999997</v>
      </c>
      <c r="F233" s="3">
        <v>7.4269999999999996</v>
      </c>
      <c r="G233" s="9">
        <f t="shared" si="3"/>
        <v>8.5171931914162382</v>
      </c>
    </row>
    <row r="234" spans="1:7" x14ac:dyDescent="0.25">
      <c r="A234" s="3">
        <v>2003</v>
      </c>
      <c r="B234" s="3" t="s">
        <v>105</v>
      </c>
      <c r="C234" s="3">
        <v>5000</v>
      </c>
      <c r="D234" s="3">
        <v>17</v>
      </c>
      <c r="E234" s="3">
        <v>69.53</v>
      </c>
      <c r="F234" s="3">
        <v>7.5609999999999999</v>
      </c>
      <c r="G234" s="9">
        <f t="shared" si="3"/>
        <v>8.5171931914162382</v>
      </c>
    </row>
    <row r="235" spans="1:7" x14ac:dyDescent="0.25">
      <c r="A235" s="3">
        <v>2003</v>
      </c>
      <c r="B235" s="3" t="s">
        <v>105</v>
      </c>
      <c r="C235" s="3">
        <v>5000</v>
      </c>
      <c r="D235" s="3">
        <v>17</v>
      </c>
      <c r="E235" s="3">
        <v>76.430999999999997</v>
      </c>
      <c r="F235" s="3">
        <v>7.5819999999999999</v>
      </c>
      <c r="G235" s="9">
        <f t="shared" si="3"/>
        <v>8.5171931914162382</v>
      </c>
    </row>
    <row r="236" spans="1:7" x14ac:dyDescent="0.25">
      <c r="A236" s="3">
        <v>2003</v>
      </c>
      <c r="B236" s="3" t="s">
        <v>105</v>
      </c>
      <c r="C236" s="3">
        <v>5000</v>
      </c>
      <c r="D236" s="3">
        <v>17</v>
      </c>
      <c r="E236" s="3">
        <v>77.965000000000003</v>
      </c>
      <c r="F236" s="3">
        <v>7.468</v>
      </c>
      <c r="G236" s="9">
        <f t="shared" si="3"/>
        <v>8.5171931914162382</v>
      </c>
    </row>
    <row r="237" spans="1:7" x14ac:dyDescent="0.25">
      <c r="A237" s="3">
        <v>2003</v>
      </c>
      <c r="B237" s="3" t="s">
        <v>105</v>
      </c>
      <c r="C237" s="3">
        <v>5000</v>
      </c>
      <c r="D237" s="3">
        <v>17</v>
      </c>
      <c r="E237" s="3">
        <v>77.709999999999994</v>
      </c>
      <c r="F237" s="3">
        <v>7.1740000000000004</v>
      </c>
      <c r="G237" s="9">
        <f t="shared" si="3"/>
        <v>8.5171931914162382</v>
      </c>
    </row>
    <row r="238" spans="1:7" x14ac:dyDescent="0.25">
      <c r="A238" s="3">
        <v>2003</v>
      </c>
      <c r="B238" s="3" t="s">
        <v>105</v>
      </c>
      <c r="C238" s="3">
        <v>5000</v>
      </c>
      <c r="D238" s="3">
        <v>17</v>
      </c>
      <c r="E238" s="3">
        <v>75.665000000000006</v>
      </c>
      <c r="F238" s="3">
        <v>7.1639999999999997</v>
      </c>
      <c r="G238" s="9">
        <f t="shared" si="3"/>
        <v>8.5171931914162382</v>
      </c>
    </row>
    <row r="239" spans="1:7" x14ac:dyDescent="0.25">
      <c r="A239" s="3">
        <v>2003</v>
      </c>
      <c r="B239" s="3" t="s">
        <v>105</v>
      </c>
      <c r="C239" s="3">
        <v>5000</v>
      </c>
      <c r="D239" s="3">
        <v>17</v>
      </c>
      <c r="E239" s="3">
        <v>78.475999999999999</v>
      </c>
      <c r="F239" s="3">
        <v>7.133</v>
      </c>
      <c r="G239" s="9">
        <f t="shared" si="3"/>
        <v>8.5171931914162382</v>
      </c>
    </row>
    <row r="240" spans="1:7" x14ac:dyDescent="0.25">
      <c r="A240" s="3">
        <v>2003</v>
      </c>
      <c r="B240" s="3" t="s">
        <v>105</v>
      </c>
      <c r="C240" s="3">
        <v>5000</v>
      </c>
      <c r="D240" s="3">
        <v>17</v>
      </c>
      <c r="E240" s="3">
        <v>77.709999999999994</v>
      </c>
      <c r="F240" s="3">
        <v>7.06</v>
      </c>
      <c r="G240" s="9">
        <f t="shared" si="3"/>
        <v>8.5171931914162382</v>
      </c>
    </row>
    <row r="241" spans="1:7" x14ac:dyDescent="0.25">
      <c r="A241" s="3">
        <v>2003</v>
      </c>
      <c r="B241" s="3" t="s">
        <v>105</v>
      </c>
      <c r="C241" s="3">
        <v>5000</v>
      </c>
      <c r="D241" s="3">
        <v>17</v>
      </c>
      <c r="E241" s="3">
        <v>75.92</v>
      </c>
      <c r="F241" s="3">
        <v>7.0339999999999998</v>
      </c>
      <c r="G241" s="9">
        <f t="shared" si="3"/>
        <v>8.5171931914162382</v>
      </c>
    </row>
    <row r="242" spans="1:7" x14ac:dyDescent="0.25">
      <c r="A242" s="3">
        <v>2003</v>
      </c>
      <c r="B242" s="3" t="s">
        <v>105</v>
      </c>
      <c r="C242" s="3">
        <v>5000</v>
      </c>
      <c r="D242" s="3">
        <v>17</v>
      </c>
      <c r="E242" s="3">
        <v>75.665000000000006</v>
      </c>
      <c r="F242" s="3">
        <v>7.0650000000000004</v>
      </c>
      <c r="G242" s="9">
        <f t="shared" si="3"/>
        <v>8.5171931914162382</v>
      </c>
    </row>
    <row r="243" spans="1:7" x14ac:dyDescent="0.25">
      <c r="A243" s="3">
        <v>2003</v>
      </c>
      <c r="B243" s="3" t="s">
        <v>105</v>
      </c>
      <c r="C243" s="3">
        <v>5000</v>
      </c>
      <c r="D243" s="3">
        <v>17</v>
      </c>
      <c r="E243" s="3">
        <v>88.700999999999993</v>
      </c>
      <c r="F243" s="3">
        <v>7.0759999999999996</v>
      </c>
      <c r="G243" s="9">
        <f t="shared" si="3"/>
        <v>8.5171931914162382</v>
      </c>
    </row>
    <row r="244" spans="1:7" x14ac:dyDescent="0.25">
      <c r="A244" s="3">
        <v>2003</v>
      </c>
      <c r="B244" s="3" t="s">
        <v>105</v>
      </c>
      <c r="C244" s="3">
        <v>5000</v>
      </c>
      <c r="D244" s="3">
        <v>17</v>
      </c>
      <c r="E244" s="3">
        <v>88.700999999999993</v>
      </c>
      <c r="F244" s="3">
        <v>7.2050000000000001</v>
      </c>
      <c r="G244" s="9">
        <f t="shared" si="3"/>
        <v>8.5171931914162382</v>
      </c>
    </row>
    <row r="245" spans="1:7" x14ac:dyDescent="0.25">
      <c r="A245" s="3">
        <v>2003</v>
      </c>
      <c r="B245" s="3" t="s">
        <v>105</v>
      </c>
      <c r="C245" s="3">
        <v>5000</v>
      </c>
      <c r="D245" s="3">
        <v>17</v>
      </c>
      <c r="E245" s="3">
        <v>88.956999999999994</v>
      </c>
      <c r="F245" s="3">
        <v>7.37</v>
      </c>
      <c r="G245" s="9">
        <f t="shared" si="3"/>
        <v>8.5171931914162382</v>
      </c>
    </row>
    <row r="246" spans="1:7" x14ac:dyDescent="0.25">
      <c r="A246" s="3">
        <v>2003</v>
      </c>
      <c r="B246" s="3" t="s">
        <v>105</v>
      </c>
      <c r="C246" s="3">
        <v>5000</v>
      </c>
      <c r="D246" s="3">
        <v>17</v>
      </c>
      <c r="E246" s="3">
        <v>89.468000000000004</v>
      </c>
      <c r="F246" s="3">
        <v>7.4219999999999997</v>
      </c>
      <c r="G246" s="9">
        <f t="shared" si="3"/>
        <v>8.5171931914162382</v>
      </c>
    </row>
    <row r="247" spans="1:7" x14ac:dyDescent="0.25">
      <c r="A247" s="3">
        <v>2003</v>
      </c>
      <c r="B247" s="3" t="s">
        <v>105</v>
      </c>
      <c r="C247" s="3">
        <v>5000</v>
      </c>
      <c r="D247" s="3">
        <v>17</v>
      </c>
      <c r="E247" s="3">
        <v>88.956999999999994</v>
      </c>
      <c r="F247" s="3">
        <v>7.484</v>
      </c>
      <c r="G247" s="9">
        <f t="shared" si="3"/>
        <v>8.5171931914162382</v>
      </c>
    </row>
    <row r="248" spans="1:7" x14ac:dyDescent="0.25">
      <c r="A248" s="3">
        <v>2003</v>
      </c>
      <c r="B248" s="3" t="s">
        <v>105</v>
      </c>
      <c r="C248" s="3">
        <v>5000</v>
      </c>
      <c r="D248" s="3">
        <v>17</v>
      </c>
      <c r="E248" s="3">
        <v>88.956999999999994</v>
      </c>
      <c r="F248" s="3">
        <v>7.53</v>
      </c>
      <c r="G248" s="9">
        <f t="shared" si="3"/>
        <v>8.5171931914162382</v>
      </c>
    </row>
    <row r="249" spans="1:7" x14ac:dyDescent="0.25">
      <c r="A249" s="3">
        <v>2003</v>
      </c>
      <c r="B249" s="3" t="s">
        <v>105</v>
      </c>
      <c r="C249" s="3">
        <v>5000</v>
      </c>
      <c r="D249" s="3">
        <v>17</v>
      </c>
      <c r="E249" s="3">
        <v>89.212999999999994</v>
      </c>
      <c r="F249" s="3">
        <v>7.5869999999999997</v>
      </c>
      <c r="G249" s="9">
        <f t="shared" si="3"/>
        <v>8.5171931914162382</v>
      </c>
    </row>
    <row r="250" spans="1:7" x14ac:dyDescent="0.25">
      <c r="A250" s="3">
        <v>2003</v>
      </c>
      <c r="B250" s="3" t="s">
        <v>105</v>
      </c>
      <c r="C250" s="3">
        <v>5000</v>
      </c>
      <c r="D250" s="3">
        <v>17</v>
      </c>
      <c r="E250" s="3">
        <v>97.393000000000001</v>
      </c>
      <c r="F250" s="3">
        <v>7.2460000000000004</v>
      </c>
      <c r="G250" s="9">
        <f t="shared" si="3"/>
        <v>8.5171931914162382</v>
      </c>
    </row>
    <row r="251" spans="1:7" x14ac:dyDescent="0.25">
      <c r="A251" s="3">
        <v>2003</v>
      </c>
      <c r="B251" s="3" t="s">
        <v>105</v>
      </c>
      <c r="C251" s="3">
        <v>5000</v>
      </c>
      <c r="D251" s="3">
        <v>17</v>
      </c>
      <c r="E251" s="3">
        <v>109.91800000000001</v>
      </c>
      <c r="F251" s="3">
        <v>7.2</v>
      </c>
      <c r="G251" s="9">
        <f t="shared" si="3"/>
        <v>8.5171931914162382</v>
      </c>
    </row>
    <row r="252" spans="1:7" x14ac:dyDescent="0.25">
      <c r="A252" s="3">
        <v>2003</v>
      </c>
      <c r="B252" s="3" t="s">
        <v>105</v>
      </c>
      <c r="C252" s="3">
        <v>5000</v>
      </c>
      <c r="D252" s="3">
        <v>17</v>
      </c>
      <c r="E252" s="3">
        <v>109.91800000000001</v>
      </c>
      <c r="F252" s="3">
        <v>7.375</v>
      </c>
      <c r="G252" s="9">
        <f t="shared" si="3"/>
        <v>8.5171931914162382</v>
      </c>
    </row>
    <row r="253" spans="1:7" x14ac:dyDescent="0.25">
      <c r="A253" s="3">
        <v>2003</v>
      </c>
      <c r="B253" s="3" t="s">
        <v>105</v>
      </c>
      <c r="C253" s="3">
        <v>5000</v>
      </c>
      <c r="D253" s="3">
        <v>17</v>
      </c>
      <c r="E253" s="3">
        <v>99.182000000000002</v>
      </c>
      <c r="F253" s="3">
        <v>7.36</v>
      </c>
      <c r="G253" s="9">
        <f t="shared" si="3"/>
        <v>8.5171931914162382</v>
      </c>
    </row>
    <row r="254" spans="1:7" x14ac:dyDescent="0.25">
      <c r="A254" s="3">
        <v>2003</v>
      </c>
      <c r="B254" s="3" t="s">
        <v>105</v>
      </c>
      <c r="C254" s="3">
        <v>5000</v>
      </c>
      <c r="D254" s="3">
        <v>17</v>
      </c>
      <c r="E254" s="3">
        <v>99.182000000000002</v>
      </c>
      <c r="F254" s="3">
        <v>7.4009999999999998</v>
      </c>
      <c r="G254" s="9">
        <f t="shared" si="3"/>
        <v>8.5171931914162382</v>
      </c>
    </row>
    <row r="255" spans="1:7" x14ac:dyDescent="0.25">
      <c r="A255" s="3">
        <v>2003</v>
      </c>
      <c r="B255" s="3" t="s">
        <v>105</v>
      </c>
      <c r="C255" s="3">
        <v>5000</v>
      </c>
      <c r="D255" s="3">
        <v>17</v>
      </c>
      <c r="E255" s="3">
        <v>101.994</v>
      </c>
      <c r="F255" s="3">
        <v>7.4889999999999999</v>
      </c>
      <c r="G255" s="9">
        <f t="shared" si="3"/>
        <v>8.5171931914162382</v>
      </c>
    </row>
    <row r="256" spans="1:7" x14ac:dyDescent="0.25">
      <c r="A256" s="3">
        <v>2003</v>
      </c>
      <c r="B256" s="3" t="s">
        <v>105</v>
      </c>
      <c r="C256" s="3">
        <v>5000</v>
      </c>
      <c r="D256" s="3">
        <v>17</v>
      </c>
      <c r="E256" s="3">
        <v>100.20399999999999</v>
      </c>
      <c r="F256" s="3">
        <v>7.52</v>
      </c>
      <c r="G256" s="9">
        <f t="shared" si="3"/>
        <v>8.5171931914162382</v>
      </c>
    </row>
    <row r="257" spans="1:7" x14ac:dyDescent="0.25">
      <c r="A257" s="3">
        <v>2003</v>
      </c>
      <c r="B257" s="3" t="s">
        <v>105</v>
      </c>
      <c r="C257" s="3">
        <v>5000</v>
      </c>
      <c r="D257" s="3">
        <v>17</v>
      </c>
      <c r="E257" s="3">
        <v>97.903999999999996</v>
      </c>
      <c r="F257" s="3">
        <v>7.5460000000000003</v>
      </c>
      <c r="G257" s="9">
        <f t="shared" si="3"/>
        <v>8.5171931914162382</v>
      </c>
    </row>
    <row r="258" spans="1:7" x14ac:dyDescent="0.25">
      <c r="A258" s="3">
        <v>2003</v>
      </c>
      <c r="B258" s="3" t="s">
        <v>105</v>
      </c>
      <c r="C258" s="3">
        <v>5000</v>
      </c>
      <c r="D258" s="3">
        <v>17</v>
      </c>
      <c r="E258" s="3">
        <v>98.415000000000006</v>
      </c>
      <c r="F258" s="3">
        <v>7.742</v>
      </c>
      <c r="G258" s="9">
        <f t="shared" ref="G258:G321" si="4">LN(C258)</f>
        <v>8.5171931914162382</v>
      </c>
    </row>
    <row r="259" spans="1:7" x14ac:dyDescent="0.25">
      <c r="A259" s="3">
        <v>2003</v>
      </c>
      <c r="B259" s="3" t="s">
        <v>105</v>
      </c>
      <c r="C259" s="3">
        <v>5000</v>
      </c>
      <c r="D259" s="3">
        <v>17</v>
      </c>
      <c r="E259" s="3">
        <v>101.227</v>
      </c>
      <c r="F259" s="3">
        <v>7.7519999999999998</v>
      </c>
      <c r="G259" s="9">
        <f t="shared" si="4"/>
        <v>8.5171931914162382</v>
      </c>
    </row>
    <row r="260" spans="1:7" x14ac:dyDescent="0.25">
      <c r="A260" s="3">
        <v>2003</v>
      </c>
      <c r="B260" s="3" t="s">
        <v>105</v>
      </c>
      <c r="C260" s="3">
        <v>5000</v>
      </c>
      <c r="D260" s="3">
        <v>17</v>
      </c>
      <c r="E260" s="3">
        <v>109.663</v>
      </c>
      <c r="F260" s="3">
        <v>7.9950000000000001</v>
      </c>
      <c r="G260" s="9">
        <f t="shared" si="4"/>
        <v>8.5171931914162382</v>
      </c>
    </row>
    <row r="261" spans="1:7" x14ac:dyDescent="0.25">
      <c r="A261" s="3">
        <v>2003</v>
      </c>
      <c r="B261" s="3" t="s">
        <v>105</v>
      </c>
      <c r="C261" s="3">
        <v>5000</v>
      </c>
      <c r="D261" s="3">
        <v>17</v>
      </c>
      <c r="E261" s="3">
        <v>109.407</v>
      </c>
      <c r="F261" s="3">
        <v>7.9329999999999998</v>
      </c>
      <c r="G261" s="9">
        <f t="shared" si="4"/>
        <v>8.5171931914162382</v>
      </c>
    </row>
    <row r="262" spans="1:7" x14ac:dyDescent="0.25">
      <c r="A262" s="3">
        <v>2003</v>
      </c>
      <c r="B262" s="3" t="s">
        <v>105</v>
      </c>
      <c r="C262" s="3">
        <v>5000</v>
      </c>
      <c r="D262" s="3">
        <v>17</v>
      </c>
      <c r="E262" s="3">
        <v>110.17400000000001</v>
      </c>
      <c r="F262" s="3">
        <v>7.7519999999999998</v>
      </c>
      <c r="G262" s="9">
        <f t="shared" si="4"/>
        <v>8.5171931914162382</v>
      </c>
    </row>
    <row r="263" spans="1:7" x14ac:dyDescent="0.25">
      <c r="A263" s="3">
        <v>2003</v>
      </c>
      <c r="B263" s="3" t="s">
        <v>105</v>
      </c>
      <c r="C263" s="3">
        <v>5000</v>
      </c>
      <c r="D263" s="3">
        <v>17</v>
      </c>
      <c r="E263" s="3">
        <v>109.91800000000001</v>
      </c>
      <c r="F263" s="3">
        <v>7.7160000000000002</v>
      </c>
      <c r="G263" s="9">
        <f t="shared" si="4"/>
        <v>8.5171931914162382</v>
      </c>
    </row>
    <row r="264" spans="1:7" x14ac:dyDescent="0.25">
      <c r="A264" s="3">
        <v>2003</v>
      </c>
      <c r="B264" s="3" t="s">
        <v>105</v>
      </c>
      <c r="C264" s="3">
        <v>5000</v>
      </c>
      <c r="D264" s="3">
        <v>17</v>
      </c>
      <c r="E264" s="3">
        <v>120.143</v>
      </c>
      <c r="F264" s="3">
        <v>7.5869999999999997</v>
      </c>
      <c r="G264" s="9">
        <f t="shared" si="4"/>
        <v>8.5171931914162382</v>
      </c>
    </row>
    <row r="265" spans="1:7" x14ac:dyDescent="0.25">
      <c r="A265" s="3">
        <v>2003</v>
      </c>
      <c r="B265" s="3" t="s">
        <v>105</v>
      </c>
      <c r="C265" s="3">
        <v>5000</v>
      </c>
      <c r="D265" s="3">
        <v>17</v>
      </c>
      <c r="E265" s="3">
        <v>122.444</v>
      </c>
      <c r="F265" s="3">
        <v>7.633</v>
      </c>
      <c r="G265" s="9">
        <f t="shared" si="4"/>
        <v>8.5171931914162382</v>
      </c>
    </row>
    <row r="266" spans="1:7" x14ac:dyDescent="0.25">
      <c r="A266" s="3">
        <v>2003</v>
      </c>
      <c r="B266" s="3" t="s">
        <v>105</v>
      </c>
      <c r="C266" s="3">
        <v>5000</v>
      </c>
      <c r="D266" s="3">
        <v>17</v>
      </c>
      <c r="E266" s="3">
        <v>130.11199999999999</v>
      </c>
      <c r="F266" s="3">
        <v>7.69</v>
      </c>
      <c r="G266" s="9">
        <f t="shared" si="4"/>
        <v>8.5171931914162382</v>
      </c>
    </row>
    <row r="267" spans="1:7" x14ac:dyDescent="0.25">
      <c r="A267" s="3">
        <v>2003</v>
      </c>
      <c r="B267" s="3" t="s">
        <v>105</v>
      </c>
      <c r="C267" s="3">
        <v>5000</v>
      </c>
      <c r="D267" s="3">
        <v>17</v>
      </c>
      <c r="E267" s="3">
        <v>129.601</v>
      </c>
      <c r="F267" s="3">
        <v>7.52</v>
      </c>
      <c r="G267" s="9">
        <f t="shared" si="4"/>
        <v>8.5171931914162382</v>
      </c>
    </row>
    <row r="268" spans="1:7" x14ac:dyDescent="0.25">
      <c r="A268" s="3">
        <v>2003</v>
      </c>
      <c r="B268" s="3" t="s">
        <v>105</v>
      </c>
      <c r="C268" s="3">
        <v>5000</v>
      </c>
      <c r="D268" s="3">
        <v>17</v>
      </c>
      <c r="E268" s="3">
        <v>122.955</v>
      </c>
      <c r="F268" s="3">
        <v>7.7469999999999999</v>
      </c>
      <c r="G268" s="9">
        <f t="shared" si="4"/>
        <v>8.5171931914162382</v>
      </c>
    </row>
    <row r="269" spans="1:7" x14ac:dyDescent="0.25">
      <c r="A269" s="3">
        <v>2003</v>
      </c>
      <c r="B269" s="3" t="s">
        <v>105</v>
      </c>
      <c r="C269" s="3">
        <v>5000</v>
      </c>
      <c r="D269" s="3">
        <v>17</v>
      </c>
      <c r="E269" s="3">
        <v>120.143</v>
      </c>
      <c r="F269" s="3">
        <v>7.7880000000000003</v>
      </c>
      <c r="G269" s="9">
        <f t="shared" si="4"/>
        <v>8.5171931914162382</v>
      </c>
    </row>
    <row r="270" spans="1:7" x14ac:dyDescent="0.25">
      <c r="A270" s="3">
        <v>2003</v>
      </c>
      <c r="B270" s="3" t="s">
        <v>105</v>
      </c>
      <c r="C270" s="3">
        <v>5000</v>
      </c>
      <c r="D270" s="3">
        <v>17</v>
      </c>
      <c r="E270" s="3">
        <v>120.143</v>
      </c>
      <c r="F270" s="3">
        <v>7.83</v>
      </c>
      <c r="G270" s="9">
        <f t="shared" si="4"/>
        <v>8.5171931914162382</v>
      </c>
    </row>
    <row r="271" spans="1:7" x14ac:dyDescent="0.25">
      <c r="A271" s="3">
        <v>2003</v>
      </c>
      <c r="B271" s="3" t="s">
        <v>105</v>
      </c>
      <c r="C271" s="3">
        <v>5000</v>
      </c>
      <c r="D271" s="3">
        <v>17</v>
      </c>
      <c r="E271" s="3">
        <v>121.67700000000001</v>
      </c>
      <c r="F271" s="3">
        <v>7.8760000000000003</v>
      </c>
      <c r="G271" s="9">
        <f t="shared" si="4"/>
        <v>8.5171931914162382</v>
      </c>
    </row>
    <row r="272" spans="1:7" x14ac:dyDescent="0.25">
      <c r="A272" s="3">
        <v>2003</v>
      </c>
      <c r="B272" s="3" t="s">
        <v>105</v>
      </c>
      <c r="C272" s="3">
        <v>5000</v>
      </c>
      <c r="D272" s="3">
        <v>17</v>
      </c>
      <c r="E272" s="3">
        <v>129.601</v>
      </c>
      <c r="F272" s="3">
        <v>7.9119999999999999</v>
      </c>
      <c r="G272" s="9">
        <f t="shared" si="4"/>
        <v>8.5171931914162382</v>
      </c>
    </row>
    <row r="273" spans="1:7" x14ac:dyDescent="0.25">
      <c r="A273" s="3">
        <v>2003</v>
      </c>
      <c r="B273" s="3" t="s">
        <v>105</v>
      </c>
      <c r="C273" s="3">
        <v>5000</v>
      </c>
      <c r="D273" s="3">
        <v>17</v>
      </c>
      <c r="E273" s="3">
        <v>129.601</v>
      </c>
      <c r="F273" s="3">
        <v>7.9950000000000001</v>
      </c>
      <c r="G273" s="9">
        <f t="shared" si="4"/>
        <v>8.5171931914162382</v>
      </c>
    </row>
    <row r="274" spans="1:7" x14ac:dyDescent="0.25">
      <c r="A274" s="3">
        <v>2003</v>
      </c>
      <c r="B274" s="3" t="s">
        <v>105</v>
      </c>
      <c r="C274" s="3">
        <v>5000</v>
      </c>
      <c r="D274" s="3">
        <v>17</v>
      </c>
      <c r="E274" s="3">
        <v>129.857</v>
      </c>
      <c r="F274" s="3">
        <v>8.1240000000000006</v>
      </c>
      <c r="G274" s="9">
        <f t="shared" si="4"/>
        <v>8.5171931914162382</v>
      </c>
    </row>
    <row r="275" spans="1:7" x14ac:dyDescent="0.25">
      <c r="A275" s="3">
        <v>2003</v>
      </c>
      <c r="B275" s="3" t="s">
        <v>105</v>
      </c>
      <c r="C275" s="3">
        <v>5000</v>
      </c>
      <c r="D275" s="3">
        <v>17</v>
      </c>
      <c r="E275" s="3">
        <v>122.699</v>
      </c>
      <c r="F275" s="3">
        <v>8.1189999999999998</v>
      </c>
      <c r="G275" s="9">
        <f t="shared" si="4"/>
        <v>8.5171931914162382</v>
      </c>
    </row>
    <row r="276" spans="1:7" x14ac:dyDescent="0.25">
      <c r="A276" s="3">
        <v>2003</v>
      </c>
      <c r="B276" s="3" t="s">
        <v>105</v>
      </c>
      <c r="C276" s="3">
        <v>5000</v>
      </c>
      <c r="D276" s="3">
        <v>17</v>
      </c>
      <c r="E276" s="3">
        <v>140.84899999999999</v>
      </c>
      <c r="F276" s="3">
        <v>7.6079999999999997</v>
      </c>
      <c r="G276" s="9">
        <f t="shared" si="4"/>
        <v>8.5171931914162382</v>
      </c>
    </row>
    <row r="277" spans="1:7" x14ac:dyDescent="0.25">
      <c r="A277" s="3">
        <v>2003</v>
      </c>
      <c r="B277" s="3" t="s">
        <v>105</v>
      </c>
      <c r="C277" s="3">
        <v>5000</v>
      </c>
      <c r="D277" s="3">
        <v>17</v>
      </c>
      <c r="E277" s="3">
        <v>149.79599999999999</v>
      </c>
      <c r="F277" s="3">
        <v>7.7060000000000004</v>
      </c>
      <c r="G277" s="9">
        <f t="shared" si="4"/>
        <v>8.5171931914162382</v>
      </c>
    </row>
    <row r="278" spans="1:7" x14ac:dyDescent="0.25">
      <c r="A278" s="3">
        <v>2003</v>
      </c>
      <c r="B278" s="3" t="s">
        <v>105</v>
      </c>
      <c r="C278" s="3">
        <v>5000</v>
      </c>
      <c r="D278" s="3">
        <v>17</v>
      </c>
      <c r="E278" s="3">
        <v>149.79599999999999</v>
      </c>
      <c r="F278" s="3">
        <v>7.7779999999999996</v>
      </c>
      <c r="G278" s="9">
        <f t="shared" si="4"/>
        <v>8.5171931914162382</v>
      </c>
    </row>
    <row r="279" spans="1:7" x14ac:dyDescent="0.25">
      <c r="A279" s="3">
        <v>2003</v>
      </c>
      <c r="B279" s="3" t="s">
        <v>105</v>
      </c>
      <c r="C279" s="3">
        <v>5000</v>
      </c>
      <c r="D279" s="3">
        <v>17</v>
      </c>
      <c r="E279" s="3">
        <v>144.172</v>
      </c>
      <c r="F279" s="3">
        <v>7.7990000000000004</v>
      </c>
      <c r="G279" s="9">
        <f t="shared" si="4"/>
        <v>8.5171931914162382</v>
      </c>
    </row>
    <row r="280" spans="1:7" x14ac:dyDescent="0.25">
      <c r="A280" s="3">
        <v>2003</v>
      </c>
      <c r="B280" s="3" t="s">
        <v>105</v>
      </c>
      <c r="C280" s="3">
        <v>5000</v>
      </c>
      <c r="D280" s="3">
        <v>17</v>
      </c>
      <c r="E280" s="3">
        <v>144.172</v>
      </c>
      <c r="F280" s="3">
        <v>7.8609999999999998</v>
      </c>
      <c r="G280" s="9">
        <f t="shared" si="4"/>
        <v>8.5171931914162382</v>
      </c>
    </row>
    <row r="281" spans="1:7" x14ac:dyDescent="0.25">
      <c r="A281" s="3">
        <v>2003</v>
      </c>
      <c r="B281" s="3" t="s">
        <v>105</v>
      </c>
      <c r="C281" s="3">
        <v>5000</v>
      </c>
      <c r="D281" s="3">
        <v>17</v>
      </c>
      <c r="E281" s="3">
        <v>143.149</v>
      </c>
      <c r="F281" s="3">
        <v>7.9379999999999997</v>
      </c>
      <c r="G281" s="9">
        <f t="shared" si="4"/>
        <v>8.5171931914162382</v>
      </c>
    </row>
    <row r="282" spans="1:7" x14ac:dyDescent="0.25">
      <c r="A282" s="3">
        <v>2003</v>
      </c>
      <c r="B282" s="3" t="s">
        <v>105</v>
      </c>
      <c r="C282" s="3">
        <v>5000</v>
      </c>
      <c r="D282" s="3">
        <v>17</v>
      </c>
      <c r="E282" s="3">
        <v>142.38200000000001</v>
      </c>
      <c r="F282" s="3">
        <v>8.0050000000000008</v>
      </c>
      <c r="G282" s="9">
        <f t="shared" si="4"/>
        <v>8.5171931914162382</v>
      </c>
    </row>
    <row r="283" spans="1:7" x14ac:dyDescent="0.25">
      <c r="A283" s="3">
        <v>2003</v>
      </c>
      <c r="B283" s="3" t="s">
        <v>105</v>
      </c>
      <c r="C283" s="3">
        <v>5000</v>
      </c>
      <c r="D283" s="3">
        <v>17</v>
      </c>
      <c r="E283" s="3">
        <v>145.44999999999999</v>
      </c>
      <c r="F283" s="3">
        <v>8.0259999999999998</v>
      </c>
      <c r="G283" s="9">
        <f t="shared" si="4"/>
        <v>8.5171931914162382</v>
      </c>
    </row>
    <row r="284" spans="1:7" x14ac:dyDescent="0.25">
      <c r="A284" s="3">
        <v>2003</v>
      </c>
      <c r="B284" s="3" t="s">
        <v>105</v>
      </c>
      <c r="C284" s="3">
        <v>5000</v>
      </c>
      <c r="D284" s="3">
        <v>17</v>
      </c>
      <c r="E284" s="3">
        <v>149.79599999999999</v>
      </c>
      <c r="F284" s="3">
        <v>8.0519999999999996</v>
      </c>
      <c r="G284" s="9">
        <f t="shared" si="4"/>
        <v>8.5171931914162382</v>
      </c>
    </row>
    <row r="285" spans="1:7" x14ac:dyDescent="0.25">
      <c r="A285" s="3">
        <v>2003</v>
      </c>
      <c r="B285" s="3" t="s">
        <v>105</v>
      </c>
      <c r="C285" s="3">
        <v>5000</v>
      </c>
      <c r="D285" s="3">
        <v>17</v>
      </c>
      <c r="E285" s="3">
        <v>150.05099999999999</v>
      </c>
      <c r="F285" s="3">
        <v>8.1080000000000005</v>
      </c>
      <c r="G285" s="9">
        <f t="shared" si="4"/>
        <v>8.5171931914162382</v>
      </c>
    </row>
    <row r="286" spans="1:7" x14ac:dyDescent="0.25">
      <c r="A286" s="3">
        <v>2003</v>
      </c>
      <c r="B286" s="3" t="s">
        <v>105</v>
      </c>
      <c r="C286" s="3">
        <v>5000</v>
      </c>
      <c r="D286" s="3">
        <v>17</v>
      </c>
      <c r="E286" s="3">
        <v>144.172</v>
      </c>
      <c r="F286" s="3">
        <v>8.1029999999999998</v>
      </c>
      <c r="G286" s="9">
        <f t="shared" si="4"/>
        <v>8.5171931914162382</v>
      </c>
    </row>
    <row r="287" spans="1:7" x14ac:dyDescent="0.25">
      <c r="A287" s="3">
        <v>2003</v>
      </c>
      <c r="B287" s="3" t="s">
        <v>105</v>
      </c>
      <c r="C287" s="3">
        <v>5000</v>
      </c>
      <c r="D287" s="3">
        <v>17</v>
      </c>
      <c r="E287" s="3">
        <v>145.44999999999999</v>
      </c>
      <c r="F287" s="3">
        <v>8.2479999999999993</v>
      </c>
      <c r="G287" s="9">
        <f t="shared" si="4"/>
        <v>8.5171931914162382</v>
      </c>
    </row>
    <row r="288" spans="1:7" x14ac:dyDescent="0.25">
      <c r="A288" s="3">
        <v>2003</v>
      </c>
      <c r="B288" s="3" t="s">
        <v>105</v>
      </c>
      <c r="C288" s="3">
        <v>5000</v>
      </c>
      <c r="D288" s="3">
        <v>17</v>
      </c>
      <c r="E288" s="3">
        <v>148.773</v>
      </c>
      <c r="F288" s="3">
        <v>8.2119999999999997</v>
      </c>
      <c r="G288" s="9">
        <f t="shared" si="4"/>
        <v>8.5171931914162382</v>
      </c>
    </row>
    <row r="289" spans="1:7" x14ac:dyDescent="0.25">
      <c r="A289" s="3">
        <v>2003</v>
      </c>
      <c r="B289" s="3" t="s">
        <v>105</v>
      </c>
      <c r="C289" s="3">
        <v>5000</v>
      </c>
      <c r="D289" s="3">
        <v>17</v>
      </c>
      <c r="E289" s="3">
        <v>170.245</v>
      </c>
      <c r="F289" s="3">
        <v>7.7930000000000001</v>
      </c>
      <c r="G289" s="9">
        <f t="shared" si="4"/>
        <v>8.5171931914162382</v>
      </c>
    </row>
    <row r="290" spans="1:7" x14ac:dyDescent="0.25">
      <c r="A290" s="3">
        <v>2003</v>
      </c>
      <c r="B290" s="3" t="s">
        <v>105</v>
      </c>
      <c r="C290" s="3">
        <v>5000</v>
      </c>
      <c r="D290" s="3">
        <v>17</v>
      </c>
      <c r="E290" s="3">
        <v>163.59899999999999</v>
      </c>
      <c r="F290" s="3">
        <v>7.9379999999999997</v>
      </c>
      <c r="G290" s="9">
        <f t="shared" si="4"/>
        <v>8.5171931914162382</v>
      </c>
    </row>
    <row r="291" spans="1:7" x14ac:dyDescent="0.25">
      <c r="A291" s="3">
        <v>2003</v>
      </c>
      <c r="B291" s="3" t="s">
        <v>105</v>
      </c>
      <c r="C291" s="3">
        <v>5000</v>
      </c>
      <c r="D291" s="3">
        <v>17</v>
      </c>
      <c r="E291" s="3">
        <v>164.87700000000001</v>
      </c>
      <c r="F291" s="3">
        <v>8.0150000000000006</v>
      </c>
      <c r="G291" s="9">
        <f t="shared" si="4"/>
        <v>8.5171931914162382</v>
      </c>
    </row>
    <row r="292" spans="1:7" x14ac:dyDescent="0.25">
      <c r="A292" s="3">
        <v>2003</v>
      </c>
      <c r="B292" s="3" t="s">
        <v>105</v>
      </c>
      <c r="C292" s="3">
        <v>5000</v>
      </c>
      <c r="D292" s="3">
        <v>17</v>
      </c>
      <c r="E292" s="3">
        <v>166.411</v>
      </c>
      <c r="F292" s="3">
        <v>8.0210000000000008</v>
      </c>
      <c r="G292" s="9">
        <f t="shared" si="4"/>
        <v>8.5171931914162382</v>
      </c>
    </row>
    <row r="293" spans="1:7" x14ac:dyDescent="0.25">
      <c r="A293" s="3">
        <v>2003</v>
      </c>
      <c r="B293" s="3" t="s">
        <v>105</v>
      </c>
      <c r="C293" s="3">
        <v>5000</v>
      </c>
      <c r="D293" s="3">
        <v>17</v>
      </c>
      <c r="E293" s="3">
        <v>169.73400000000001</v>
      </c>
      <c r="F293" s="3">
        <v>8</v>
      </c>
      <c r="G293" s="9">
        <f t="shared" si="4"/>
        <v>8.5171931914162382</v>
      </c>
    </row>
    <row r="294" spans="1:7" x14ac:dyDescent="0.25">
      <c r="A294" s="3">
        <v>2003</v>
      </c>
      <c r="B294" s="3" t="s">
        <v>105</v>
      </c>
      <c r="C294" s="3">
        <v>5000</v>
      </c>
      <c r="D294" s="3">
        <v>17</v>
      </c>
      <c r="E294" s="3">
        <v>164.62200000000001</v>
      </c>
      <c r="F294" s="3">
        <v>8.0519999999999996</v>
      </c>
      <c r="G294" s="9">
        <f t="shared" si="4"/>
        <v>8.5171931914162382</v>
      </c>
    </row>
    <row r="295" spans="1:7" x14ac:dyDescent="0.25">
      <c r="A295" s="3">
        <v>2003</v>
      </c>
      <c r="B295" s="3" t="s">
        <v>105</v>
      </c>
      <c r="C295" s="3">
        <v>5000</v>
      </c>
      <c r="D295" s="3">
        <v>17</v>
      </c>
      <c r="E295" s="3">
        <v>170.75700000000001</v>
      </c>
      <c r="F295" s="3">
        <v>8.1029999999999998</v>
      </c>
      <c r="G295" s="9">
        <f t="shared" si="4"/>
        <v>8.5171931914162382</v>
      </c>
    </row>
    <row r="296" spans="1:7" x14ac:dyDescent="0.25">
      <c r="A296" s="3">
        <v>2003</v>
      </c>
      <c r="B296" s="3" t="s">
        <v>105</v>
      </c>
      <c r="C296" s="3">
        <v>5000</v>
      </c>
      <c r="D296" s="3">
        <v>17</v>
      </c>
      <c r="E296" s="3">
        <v>167.68899999999999</v>
      </c>
      <c r="F296" s="3">
        <v>8.1859999999999999</v>
      </c>
      <c r="G296" s="9">
        <f t="shared" si="4"/>
        <v>8.5171931914162382</v>
      </c>
    </row>
    <row r="297" spans="1:7" x14ac:dyDescent="0.25">
      <c r="A297" s="3">
        <v>2003</v>
      </c>
      <c r="B297" s="3" t="s">
        <v>105</v>
      </c>
      <c r="C297" s="3">
        <v>5000</v>
      </c>
      <c r="D297" s="3">
        <v>17</v>
      </c>
      <c r="E297" s="3">
        <v>170.501</v>
      </c>
      <c r="F297" s="3">
        <v>8.2579999999999991</v>
      </c>
      <c r="G297" s="9">
        <f t="shared" si="4"/>
        <v>8.5171931914162382</v>
      </c>
    </row>
    <row r="298" spans="1:7" x14ac:dyDescent="0.25">
      <c r="A298" s="3">
        <v>2003</v>
      </c>
      <c r="B298" s="3" t="s">
        <v>105</v>
      </c>
      <c r="C298" s="3">
        <v>5000</v>
      </c>
      <c r="D298" s="3">
        <v>17</v>
      </c>
      <c r="E298" s="3">
        <v>167.94499999999999</v>
      </c>
      <c r="F298" s="3">
        <v>8.32</v>
      </c>
      <c r="G298" s="9">
        <f t="shared" si="4"/>
        <v>8.5171931914162382</v>
      </c>
    </row>
    <row r="299" spans="1:7" x14ac:dyDescent="0.25">
      <c r="A299" s="3">
        <v>2003</v>
      </c>
      <c r="B299" s="3" t="s">
        <v>105</v>
      </c>
      <c r="C299" s="3">
        <v>5000</v>
      </c>
      <c r="D299" s="3">
        <v>17</v>
      </c>
      <c r="E299" s="3">
        <v>185.583</v>
      </c>
      <c r="F299" s="3">
        <v>7.8810000000000002</v>
      </c>
      <c r="G299" s="9">
        <f t="shared" si="4"/>
        <v>8.5171931914162382</v>
      </c>
    </row>
    <row r="300" spans="1:7" x14ac:dyDescent="0.25">
      <c r="A300" s="3">
        <v>2003</v>
      </c>
      <c r="B300" s="3" t="s">
        <v>105</v>
      </c>
      <c r="C300" s="3">
        <v>5000</v>
      </c>
      <c r="D300" s="3">
        <v>17</v>
      </c>
      <c r="E300" s="3">
        <v>189.417</v>
      </c>
      <c r="F300" s="3">
        <v>7.9119999999999999</v>
      </c>
      <c r="G300" s="9">
        <f t="shared" si="4"/>
        <v>8.5171931914162382</v>
      </c>
    </row>
    <row r="301" spans="1:7" x14ac:dyDescent="0.25">
      <c r="A301" s="3">
        <v>2003</v>
      </c>
      <c r="B301" s="3" t="s">
        <v>105</v>
      </c>
      <c r="C301" s="3">
        <v>5000</v>
      </c>
      <c r="D301" s="3">
        <v>17</v>
      </c>
      <c r="E301" s="3">
        <v>186.86099999999999</v>
      </c>
      <c r="F301" s="3">
        <v>8.1760000000000002</v>
      </c>
      <c r="G301" s="9">
        <f t="shared" si="4"/>
        <v>8.5171931914162382</v>
      </c>
    </row>
    <row r="302" spans="1:7" x14ac:dyDescent="0.25">
      <c r="A302" s="3">
        <v>2003</v>
      </c>
      <c r="B302" s="3" t="s">
        <v>105</v>
      </c>
      <c r="C302" s="3">
        <v>5000</v>
      </c>
      <c r="D302" s="3">
        <v>17</v>
      </c>
      <c r="E302" s="3">
        <v>190.44</v>
      </c>
      <c r="F302" s="3">
        <v>8.15</v>
      </c>
      <c r="G302" s="9">
        <f t="shared" si="4"/>
        <v>8.5171931914162382</v>
      </c>
    </row>
    <row r="303" spans="1:7" x14ac:dyDescent="0.25">
      <c r="A303" s="3">
        <v>2003</v>
      </c>
      <c r="B303" s="3" t="s">
        <v>105</v>
      </c>
      <c r="C303" s="3">
        <v>5000</v>
      </c>
      <c r="D303" s="3">
        <v>17</v>
      </c>
      <c r="E303" s="3">
        <v>190.69499999999999</v>
      </c>
      <c r="F303" s="3">
        <v>8.1959999999999997</v>
      </c>
      <c r="G303" s="9">
        <f t="shared" si="4"/>
        <v>8.5171931914162382</v>
      </c>
    </row>
    <row r="304" spans="1:7" x14ac:dyDescent="0.25">
      <c r="A304" s="3">
        <v>2003</v>
      </c>
      <c r="B304" s="3" t="s">
        <v>105</v>
      </c>
      <c r="C304" s="3">
        <v>5000</v>
      </c>
      <c r="D304" s="3">
        <v>17</v>
      </c>
      <c r="E304" s="3">
        <v>189.417</v>
      </c>
      <c r="F304" s="3">
        <v>8.2530000000000001</v>
      </c>
      <c r="G304" s="9">
        <f t="shared" si="4"/>
        <v>8.5171931914162382</v>
      </c>
    </row>
    <row r="305" spans="1:7" x14ac:dyDescent="0.25">
      <c r="A305" s="3">
        <v>2003</v>
      </c>
      <c r="B305" s="3" t="s">
        <v>105</v>
      </c>
      <c r="C305" s="3">
        <v>5000</v>
      </c>
      <c r="D305" s="3">
        <v>17</v>
      </c>
      <c r="E305" s="3">
        <v>208.589</v>
      </c>
      <c r="F305" s="3">
        <v>8.2479999999999993</v>
      </c>
      <c r="G305" s="9">
        <f t="shared" si="4"/>
        <v>8.5171931914162382</v>
      </c>
    </row>
    <row r="306" spans="1:7" x14ac:dyDescent="0.25">
      <c r="A306" s="3">
        <v>2003</v>
      </c>
      <c r="B306" s="3" t="s">
        <v>105</v>
      </c>
      <c r="C306" s="3">
        <v>5000</v>
      </c>
      <c r="D306" s="3">
        <v>17</v>
      </c>
      <c r="E306" s="3">
        <v>212.679</v>
      </c>
      <c r="F306" s="3">
        <v>8.2889999999999997</v>
      </c>
      <c r="G306" s="9">
        <f t="shared" si="4"/>
        <v>8.5171931914162382</v>
      </c>
    </row>
    <row r="307" spans="1:7" x14ac:dyDescent="0.25">
      <c r="A307" s="3">
        <v>2006</v>
      </c>
      <c r="B307" s="3" t="s">
        <v>101</v>
      </c>
      <c r="C307" s="3">
        <v>520</v>
      </c>
      <c r="D307" s="3">
        <v>10</v>
      </c>
      <c r="E307" s="3">
        <v>10.037000000000001</v>
      </c>
      <c r="F307" s="3">
        <v>3.2080723327364273</v>
      </c>
      <c r="G307" s="9">
        <f t="shared" si="4"/>
        <v>6.253828811575473</v>
      </c>
    </row>
    <row r="308" spans="1:7" x14ac:dyDescent="0.25">
      <c r="A308" s="3">
        <v>2006</v>
      </c>
      <c r="B308" s="3" t="s">
        <v>101</v>
      </c>
      <c r="C308" s="3">
        <v>520</v>
      </c>
      <c r="D308" s="3">
        <v>10</v>
      </c>
      <c r="E308" s="3">
        <v>10.135</v>
      </c>
      <c r="F308" s="3">
        <v>4.0393600848454811</v>
      </c>
      <c r="G308" s="9">
        <f t="shared" si="4"/>
        <v>6.253828811575473</v>
      </c>
    </row>
    <row r="309" spans="1:7" x14ac:dyDescent="0.25">
      <c r="A309" s="3">
        <v>2006</v>
      </c>
      <c r="B309" s="3" t="s">
        <v>101</v>
      </c>
      <c r="C309" s="3">
        <v>520</v>
      </c>
      <c r="D309" s="3">
        <v>10</v>
      </c>
      <c r="E309" s="3">
        <v>24.207000000000001</v>
      </c>
      <c r="F309" s="3">
        <v>3.8040384633556616</v>
      </c>
      <c r="G309" s="9">
        <f t="shared" si="4"/>
        <v>6.253828811575473</v>
      </c>
    </row>
    <row r="310" spans="1:7" x14ac:dyDescent="0.25">
      <c r="A310" s="3">
        <v>2006</v>
      </c>
      <c r="B310" s="3" t="s">
        <v>101</v>
      </c>
      <c r="C310" s="3">
        <v>520</v>
      </c>
      <c r="D310" s="3">
        <v>10</v>
      </c>
      <c r="E310" s="3">
        <v>24.108000000000001</v>
      </c>
      <c r="F310" s="3">
        <v>4.4817627872128245</v>
      </c>
      <c r="G310" s="9">
        <f t="shared" si="4"/>
        <v>6.253828811575473</v>
      </c>
    </row>
    <row r="311" spans="1:7" x14ac:dyDescent="0.25">
      <c r="A311" s="3">
        <v>2006</v>
      </c>
      <c r="B311" s="3" t="s">
        <v>101</v>
      </c>
      <c r="C311" s="3">
        <v>520</v>
      </c>
      <c r="D311" s="3">
        <v>10</v>
      </c>
      <c r="E311" s="3">
        <v>32.177</v>
      </c>
      <c r="F311" s="3">
        <v>4.3895585186881299</v>
      </c>
      <c r="G311" s="9">
        <f t="shared" si="4"/>
        <v>6.253828811575473</v>
      </c>
    </row>
    <row r="312" spans="1:7" x14ac:dyDescent="0.25">
      <c r="A312" s="3">
        <v>2006</v>
      </c>
      <c r="B312" s="3" t="s">
        <v>101</v>
      </c>
      <c r="C312" s="3">
        <v>520</v>
      </c>
      <c r="D312" s="3">
        <v>10</v>
      </c>
      <c r="E312" s="3">
        <v>32.177</v>
      </c>
      <c r="F312" s="3">
        <v>4.0230894767145902</v>
      </c>
      <c r="G312" s="9">
        <f t="shared" si="4"/>
        <v>6.253828811575473</v>
      </c>
    </row>
    <row r="313" spans="1:7" x14ac:dyDescent="0.25">
      <c r="A313" s="3">
        <v>2006</v>
      </c>
      <c r="B313" s="3" t="s">
        <v>101</v>
      </c>
      <c r="C313" s="3">
        <v>520</v>
      </c>
      <c r="D313" s="3">
        <v>10</v>
      </c>
      <c r="E313" s="3">
        <v>39.164000000000001</v>
      </c>
      <c r="F313" s="3">
        <v>4.0312578720011407</v>
      </c>
      <c r="G313" s="9">
        <f t="shared" si="4"/>
        <v>6.253828811575473</v>
      </c>
    </row>
    <row r="314" spans="1:7" x14ac:dyDescent="0.25">
      <c r="A314" s="3">
        <v>2006</v>
      </c>
      <c r="B314" s="3" t="s">
        <v>101</v>
      </c>
      <c r="C314" s="3">
        <v>520</v>
      </c>
      <c r="D314" s="3">
        <v>10</v>
      </c>
      <c r="E314" s="3">
        <v>39.064999999999998</v>
      </c>
      <c r="F314" s="3">
        <v>4.5223805409342761</v>
      </c>
      <c r="G314" s="9">
        <f t="shared" si="4"/>
        <v>6.253828811575473</v>
      </c>
    </row>
    <row r="315" spans="1:7" x14ac:dyDescent="0.25">
      <c r="A315" s="3">
        <v>2006</v>
      </c>
      <c r="B315" s="3" t="s">
        <v>101</v>
      </c>
      <c r="C315" s="3">
        <v>520</v>
      </c>
      <c r="D315" s="3">
        <v>10</v>
      </c>
      <c r="E315" s="3">
        <v>45.953000000000003</v>
      </c>
      <c r="F315" s="3">
        <v>4.466098335045058</v>
      </c>
      <c r="G315" s="9">
        <f t="shared" si="4"/>
        <v>6.253828811575473</v>
      </c>
    </row>
    <row r="316" spans="1:7" x14ac:dyDescent="0.25">
      <c r="A316" s="3">
        <v>2006</v>
      </c>
      <c r="B316" s="3" t="s">
        <v>101</v>
      </c>
      <c r="C316" s="3">
        <v>520</v>
      </c>
      <c r="D316" s="3">
        <v>10</v>
      </c>
      <c r="E316" s="3">
        <v>46.052</v>
      </c>
      <c r="F316" s="3">
        <v>4.752462935302554</v>
      </c>
      <c r="G316" s="9">
        <f t="shared" si="4"/>
        <v>6.253828811575473</v>
      </c>
    </row>
    <row r="317" spans="1:7" x14ac:dyDescent="0.25">
      <c r="A317" s="3">
        <v>2006</v>
      </c>
      <c r="B317" s="3" t="s">
        <v>101</v>
      </c>
      <c r="C317" s="3">
        <v>520</v>
      </c>
      <c r="D317" s="3">
        <v>10</v>
      </c>
      <c r="E317" s="3">
        <v>48.02</v>
      </c>
      <c r="F317" s="3">
        <v>4.5897133583306768</v>
      </c>
      <c r="G317" s="9">
        <f t="shared" si="4"/>
        <v>6.253828811575473</v>
      </c>
    </row>
    <row r="318" spans="1:7" x14ac:dyDescent="0.25">
      <c r="A318" s="3">
        <v>2006</v>
      </c>
      <c r="B318" s="3" t="s">
        <v>101</v>
      </c>
      <c r="C318" s="3">
        <v>520</v>
      </c>
      <c r="D318" s="3">
        <v>10</v>
      </c>
      <c r="E318" s="3">
        <v>48.118000000000002</v>
      </c>
      <c r="F318" s="3">
        <v>4.8923953220603433</v>
      </c>
      <c r="G318" s="9">
        <f t="shared" si="4"/>
        <v>6.253828811575473</v>
      </c>
    </row>
    <row r="319" spans="1:7" x14ac:dyDescent="0.25">
      <c r="A319" s="3">
        <v>2006</v>
      </c>
      <c r="B319" s="3" t="s">
        <v>101</v>
      </c>
      <c r="C319" s="3">
        <v>520</v>
      </c>
      <c r="D319" s="3">
        <v>10</v>
      </c>
      <c r="E319" s="3">
        <v>54.121000000000002</v>
      </c>
      <c r="F319" s="3">
        <v>4.752462935302554</v>
      </c>
      <c r="G319" s="9">
        <f t="shared" si="4"/>
        <v>6.253828811575473</v>
      </c>
    </row>
    <row r="320" spans="1:7" x14ac:dyDescent="0.25">
      <c r="A320" s="3">
        <v>2006</v>
      </c>
      <c r="B320" s="3" t="s">
        <v>101</v>
      </c>
      <c r="C320" s="3">
        <v>520</v>
      </c>
      <c r="D320" s="3">
        <v>10</v>
      </c>
      <c r="E320" s="3">
        <v>54.121000000000002</v>
      </c>
      <c r="F320" s="3">
        <v>5.2105370889391658</v>
      </c>
      <c r="G320" s="9">
        <f t="shared" si="4"/>
        <v>6.253828811575473</v>
      </c>
    </row>
    <row r="321" spans="1:7" x14ac:dyDescent="0.25">
      <c r="A321" s="3">
        <v>2006</v>
      </c>
      <c r="B321" s="3" t="s">
        <v>101</v>
      </c>
      <c r="C321" s="3">
        <v>520</v>
      </c>
      <c r="D321" s="3">
        <v>10</v>
      </c>
      <c r="E321" s="3">
        <v>61.106999999999999</v>
      </c>
      <c r="F321" s="3">
        <v>5.1162248523218308</v>
      </c>
      <c r="G321" s="9">
        <f t="shared" si="4"/>
        <v>6.253828811575473</v>
      </c>
    </row>
    <row r="322" spans="1:7" x14ac:dyDescent="0.25">
      <c r="A322" s="3">
        <v>2006</v>
      </c>
      <c r="B322" s="3" t="s">
        <v>101</v>
      </c>
      <c r="C322" s="3">
        <v>520</v>
      </c>
      <c r="D322" s="3">
        <v>10</v>
      </c>
      <c r="E322" s="3">
        <v>60.122999999999998</v>
      </c>
      <c r="F322" s="3">
        <v>5.1877825271364539</v>
      </c>
      <c r="G322" s="9">
        <f t="shared" ref="G322:G329" si="5">LN(C322)</f>
        <v>6.253828811575473</v>
      </c>
    </row>
    <row r="323" spans="1:7" x14ac:dyDescent="0.25">
      <c r="A323" s="3">
        <v>2006</v>
      </c>
      <c r="B323" s="3" t="s">
        <v>101</v>
      </c>
      <c r="C323" s="3">
        <v>520</v>
      </c>
      <c r="D323" s="3">
        <v>10</v>
      </c>
      <c r="E323" s="3">
        <v>60.220999999999997</v>
      </c>
      <c r="F323" s="3">
        <v>5.4032224441096766</v>
      </c>
      <c r="G323" s="9">
        <f t="shared" si="5"/>
        <v>6.253828811575473</v>
      </c>
    </row>
    <row r="324" spans="1:7" x14ac:dyDescent="0.25">
      <c r="A324" s="3">
        <v>2006</v>
      </c>
      <c r="B324" s="3" t="s">
        <v>101</v>
      </c>
      <c r="C324" s="3">
        <v>520</v>
      </c>
      <c r="D324" s="3">
        <v>10</v>
      </c>
      <c r="E324" s="3">
        <v>65.141000000000005</v>
      </c>
      <c r="F324" s="3">
        <v>5.3371716125604376</v>
      </c>
      <c r="G324" s="9">
        <f t="shared" si="5"/>
        <v>6.253828811575473</v>
      </c>
    </row>
    <row r="325" spans="1:7" x14ac:dyDescent="0.25">
      <c r="A325" s="3">
        <v>2006</v>
      </c>
      <c r="B325" s="3" t="s">
        <v>101</v>
      </c>
      <c r="C325" s="3">
        <v>520</v>
      </c>
      <c r="D325" s="3">
        <v>10</v>
      </c>
      <c r="E325" s="3">
        <v>65.337999999999994</v>
      </c>
      <c r="F325" s="3">
        <v>5.5069324391685335</v>
      </c>
      <c r="G325" s="9">
        <f t="shared" si="5"/>
        <v>6.253828811575473</v>
      </c>
    </row>
    <row r="326" spans="1:7" x14ac:dyDescent="0.25">
      <c r="A326" s="3">
        <v>2006</v>
      </c>
      <c r="B326" s="3" t="s">
        <v>101</v>
      </c>
      <c r="C326" s="3">
        <v>520</v>
      </c>
      <c r="D326" s="3">
        <v>10</v>
      </c>
      <c r="E326" s="3">
        <v>66.125</v>
      </c>
      <c r="F326" s="3">
        <v>5.3760539291118921</v>
      </c>
      <c r="G326" s="9">
        <f t="shared" si="5"/>
        <v>6.253828811575473</v>
      </c>
    </row>
    <row r="327" spans="1:7" x14ac:dyDescent="0.25">
      <c r="A327" s="3">
        <v>2006</v>
      </c>
      <c r="B327" s="3" t="s">
        <v>101</v>
      </c>
      <c r="C327" s="3">
        <v>520</v>
      </c>
      <c r="D327" s="3">
        <v>10</v>
      </c>
      <c r="E327" s="3">
        <v>70.257999999999996</v>
      </c>
      <c r="F327" s="3">
        <v>5.47865423515068</v>
      </c>
      <c r="G327" s="9">
        <f t="shared" si="5"/>
        <v>6.253828811575473</v>
      </c>
    </row>
    <row r="328" spans="1:7" x14ac:dyDescent="0.25">
      <c r="A328" s="3">
        <v>2006</v>
      </c>
      <c r="B328" s="3" t="s">
        <v>101</v>
      </c>
      <c r="C328" s="3">
        <v>520</v>
      </c>
      <c r="D328" s="3">
        <v>10</v>
      </c>
      <c r="E328" s="3">
        <v>74.096000000000004</v>
      </c>
      <c r="F328" s="3">
        <v>5.5032097939460023</v>
      </c>
      <c r="G328" s="9">
        <f t="shared" si="5"/>
        <v>6.253828811575473</v>
      </c>
    </row>
    <row r="329" spans="1:7" x14ac:dyDescent="0.25">
      <c r="A329" s="9">
        <v>1999</v>
      </c>
      <c r="B329" s="9" t="s">
        <v>51</v>
      </c>
      <c r="C329" s="9">
        <v>15.7</v>
      </c>
      <c r="D329" s="9">
        <v>19</v>
      </c>
      <c r="E329" s="9">
        <v>0</v>
      </c>
      <c r="F329" s="9">
        <v>0.47000362924573563</v>
      </c>
      <c r="G329" s="9">
        <f t="shared" si="5"/>
        <v>2.7536607123542622</v>
      </c>
    </row>
    <row r="330" spans="1:7" x14ac:dyDescent="0.25">
      <c r="A330" s="9">
        <v>1999</v>
      </c>
      <c r="B330" s="9" t="s">
        <v>51</v>
      </c>
      <c r="C330" s="9">
        <v>3.8</v>
      </c>
      <c r="D330" s="9">
        <v>19</v>
      </c>
      <c r="E330" s="9">
        <v>0</v>
      </c>
      <c r="F330" s="9">
        <v>0.90421815063988586</v>
      </c>
      <c r="G330" s="9">
        <f t="shared" ref="G330:G380" si="6">LN(C330)</f>
        <v>1.33500106673234</v>
      </c>
    </row>
    <row r="331" spans="1:7" x14ac:dyDescent="0.25">
      <c r="A331" s="9">
        <v>1973</v>
      </c>
      <c r="B331" s="9" t="s">
        <v>194</v>
      </c>
      <c r="C331" s="9">
        <v>4.32</v>
      </c>
      <c r="D331" s="9">
        <v>16</v>
      </c>
      <c r="E331" s="9">
        <v>7</v>
      </c>
      <c r="F331" s="9">
        <v>0</v>
      </c>
      <c r="G331" s="9">
        <f t="shared" si="6"/>
        <v>1.4632554022560189</v>
      </c>
    </row>
    <row r="332" spans="1:7" x14ac:dyDescent="0.25">
      <c r="A332" s="9">
        <v>1973</v>
      </c>
      <c r="B332" s="9" t="s">
        <v>194</v>
      </c>
      <c r="C332" s="9">
        <v>4.75</v>
      </c>
      <c r="D332" s="9">
        <v>16</v>
      </c>
      <c r="E332" s="9">
        <v>14</v>
      </c>
      <c r="F332" s="9">
        <v>0.10436001532424286</v>
      </c>
      <c r="G332" s="9">
        <f t="shared" si="6"/>
        <v>1.5581446180465499</v>
      </c>
    </row>
    <row r="333" spans="1:7" x14ac:dyDescent="0.25">
      <c r="A333" s="9">
        <v>1991</v>
      </c>
      <c r="B333" s="9" t="s">
        <v>195</v>
      </c>
      <c r="C333" s="61">
        <v>1.0638717632552399</v>
      </c>
      <c r="D333" s="9">
        <v>12</v>
      </c>
      <c r="E333" s="9">
        <v>0</v>
      </c>
      <c r="F333" s="9">
        <v>-0.72856930595282587</v>
      </c>
      <c r="G333" s="9">
        <f t="shared" si="6"/>
        <v>6.1914860399587893E-2</v>
      </c>
    </row>
    <row r="334" spans="1:7" x14ac:dyDescent="0.25">
      <c r="A334" s="9">
        <v>1991</v>
      </c>
      <c r="B334" s="9" t="s">
        <v>195</v>
      </c>
      <c r="C334" s="61">
        <v>0.86559802712700296</v>
      </c>
      <c r="D334" s="9">
        <v>12</v>
      </c>
      <c r="E334" s="9">
        <v>0</v>
      </c>
      <c r="F334" s="9">
        <v>-1.057520845086819</v>
      </c>
      <c r="G334" s="9">
        <f t="shared" si="6"/>
        <v>-0.14433465008960267</v>
      </c>
    </row>
    <row r="335" spans="1:7" x14ac:dyDescent="0.25">
      <c r="A335" s="9">
        <v>1991</v>
      </c>
      <c r="B335" s="9" t="s">
        <v>195</v>
      </c>
      <c r="C335" s="61">
        <v>0.88557336621454996</v>
      </c>
      <c r="D335" s="9">
        <v>12</v>
      </c>
      <c r="E335" s="9">
        <v>0</v>
      </c>
      <c r="F335" s="9">
        <v>-1.2108879235913286</v>
      </c>
      <c r="G335" s="9">
        <f t="shared" si="6"/>
        <v>-0.12151997232343043</v>
      </c>
    </row>
    <row r="336" spans="1:7" x14ac:dyDescent="0.25">
      <c r="A336" s="9">
        <v>1991</v>
      </c>
      <c r="B336" s="9" t="s">
        <v>195</v>
      </c>
      <c r="C336" s="61">
        <v>0.992848335388409</v>
      </c>
      <c r="D336" s="9">
        <v>12</v>
      </c>
      <c r="E336" s="9">
        <v>0</v>
      </c>
      <c r="F336" s="9">
        <v>-1.2325632829554047</v>
      </c>
      <c r="G336" s="9">
        <f t="shared" si="6"/>
        <v>-7.1773603497768783E-3</v>
      </c>
    </row>
    <row r="337" spans="1:7" x14ac:dyDescent="0.25">
      <c r="A337" s="9">
        <v>1991</v>
      </c>
      <c r="B337" s="9" t="s">
        <v>195</v>
      </c>
      <c r="C337" s="61">
        <v>0.89001233045622696</v>
      </c>
      <c r="D337" s="9">
        <v>12</v>
      </c>
      <c r="E337" s="9">
        <v>0</v>
      </c>
      <c r="F337" s="9">
        <v>-1.3986234437452623</v>
      </c>
      <c r="G337" s="9">
        <f t="shared" si="6"/>
        <v>-0.11651996190672463</v>
      </c>
    </row>
    <row r="338" spans="1:7" x14ac:dyDescent="0.25">
      <c r="A338" s="9">
        <v>1991</v>
      </c>
      <c r="B338" s="9" t="s">
        <v>195</v>
      </c>
      <c r="C338" s="61">
        <v>0.87521578298396996</v>
      </c>
      <c r="D338" s="9">
        <v>12</v>
      </c>
      <c r="E338" s="9">
        <v>0</v>
      </c>
      <c r="F338" s="9">
        <v>-1.6552409365911591</v>
      </c>
      <c r="G338" s="9">
        <f t="shared" si="6"/>
        <v>-0.13328481390301733</v>
      </c>
    </row>
    <row r="339" spans="1:7" x14ac:dyDescent="0.25">
      <c r="A339" s="9">
        <v>1991</v>
      </c>
      <c r="B339" s="9" t="s">
        <v>195</v>
      </c>
      <c r="C339" s="61">
        <v>0.78125770653514104</v>
      </c>
      <c r="D339" s="9">
        <v>12</v>
      </c>
      <c r="E339" s="9">
        <v>0</v>
      </c>
      <c r="F339" s="9">
        <v>-1.7679649375821362</v>
      </c>
      <c r="G339" s="9">
        <f t="shared" si="6"/>
        <v>-0.24685021361519779</v>
      </c>
    </row>
    <row r="340" spans="1:7" x14ac:dyDescent="0.25">
      <c r="A340" s="9">
        <v>1991</v>
      </c>
      <c r="B340" s="9" t="s">
        <v>195</v>
      </c>
      <c r="C340" s="61">
        <v>0.74056720098643603</v>
      </c>
      <c r="D340" s="9">
        <v>12</v>
      </c>
      <c r="E340" s="9">
        <v>0</v>
      </c>
      <c r="F340" s="9">
        <v>-1.7747248818953671</v>
      </c>
      <c r="G340" s="9">
        <f t="shared" si="6"/>
        <v>-0.30033889856618368</v>
      </c>
    </row>
    <row r="341" spans="1:7" x14ac:dyDescent="0.25">
      <c r="A341" s="9">
        <v>1991</v>
      </c>
      <c r="B341" s="9" t="s">
        <v>195</v>
      </c>
      <c r="C341" s="61">
        <v>0.71023427866831002</v>
      </c>
      <c r="D341" s="9">
        <v>12</v>
      </c>
      <c r="E341" s="9">
        <v>0</v>
      </c>
      <c r="F341" s="9">
        <v>-1.7223910760718106</v>
      </c>
      <c r="G341" s="9">
        <f t="shared" si="6"/>
        <v>-0.3421603934195227</v>
      </c>
    </row>
    <row r="342" spans="1:7" x14ac:dyDescent="0.25">
      <c r="A342" s="9">
        <v>1991</v>
      </c>
      <c r="B342" s="9" t="s">
        <v>195</v>
      </c>
      <c r="C342" s="61">
        <v>0.662145499383477</v>
      </c>
      <c r="D342" s="9">
        <v>12</v>
      </c>
      <c r="E342" s="9">
        <v>0</v>
      </c>
      <c r="F342" s="9">
        <v>-1.8784110268313399</v>
      </c>
      <c r="G342" s="9">
        <f t="shared" si="6"/>
        <v>-0.4122699596065485</v>
      </c>
    </row>
    <row r="343" spans="1:7" x14ac:dyDescent="0.25">
      <c r="A343" s="9">
        <v>1991</v>
      </c>
      <c r="B343" s="9" t="s">
        <v>195</v>
      </c>
      <c r="C343" s="61">
        <v>0.675462392108508</v>
      </c>
      <c r="D343" s="9">
        <v>12</v>
      </c>
      <c r="E343" s="9">
        <v>0</v>
      </c>
      <c r="F343" s="9">
        <v>-1.6509482605071288</v>
      </c>
      <c r="G343" s="9">
        <f t="shared" si="6"/>
        <v>-0.39235779728643516</v>
      </c>
    </row>
    <row r="344" spans="1:7" x14ac:dyDescent="0.25">
      <c r="A344" s="9">
        <v>1991</v>
      </c>
      <c r="B344" s="9" t="s">
        <v>195</v>
      </c>
      <c r="C344" s="61">
        <v>0.72059186189889002</v>
      </c>
      <c r="D344" s="9">
        <v>12</v>
      </c>
      <c r="E344" s="9">
        <v>0</v>
      </c>
      <c r="F344" s="9">
        <v>-1.5457278066088402</v>
      </c>
      <c r="G344" s="9">
        <f t="shared" si="6"/>
        <v>-0.32768237423886881</v>
      </c>
    </row>
    <row r="345" spans="1:7" x14ac:dyDescent="0.25">
      <c r="A345" s="9">
        <v>1991</v>
      </c>
      <c r="B345" s="9" t="s">
        <v>195</v>
      </c>
      <c r="C345" s="61">
        <v>0.76794081381011103</v>
      </c>
      <c r="D345" s="9">
        <v>12</v>
      </c>
      <c r="E345" s="9">
        <v>0</v>
      </c>
      <c r="F345" s="9">
        <v>-1.4700330562412853</v>
      </c>
      <c r="G345" s="9">
        <f t="shared" si="6"/>
        <v>-0.26404261415556957</v>
      </c>
    </row>
    <row r="346" spans="1:7" x14ac:dyDescent="0.25">
      <c r="A346" s="9">
        <v>1991</v>
      </c>
      <c r="B346" s="9" t="s">
        <v>195</v>
      </c>
      <c r="C346" s="61">
        <v>0.69543773119605401</v>
      </c>
      <c r="D346" s="9">
        <v>12</v>
      </c>
      <c r="E346" s="9">
        <v>0</v>
      </c>
      <c r="F346" s="9">
        <v>-1.2151052488174989</v>
      </c>
      <c r="G346" s="9">
        <f t="shared" si="6"/>
        <v>-0.36321380261735436</v>
      </c>
    </row>
    <row r="347" spans="1:7" x14ac:dyDescent="0.25">
      <c r="A347" s="9">
        <v>1991</v>
      </c>
      <c r="B347" s="9" t="s">
        <v>195</v>
      </c>
      <c r="C347" s="61">
        <v>0.48754623921085</v>
      </c>
      <c r="D347" s="9">
        <v>12</v>
      </c>
      <c r="E347" s="9">
        <v>0</v>
      </c>
      <c r="F347" s="9">
        <v>-2.0743156593719183</v>
      </c>
      <c r="G347" s="9">
        <f t="shared" si="6"/>
        <v>-0.71837014337889804</v>
      </c>
    </row>
    <row r="348" spans="1:7" x14ac:dyDescent="0.25">
      <c r="A348" s="9">
        <v>1991</v>
      </c>
      <c r="B348" s="9" t="s">
        <v>195</v>
      </c>
      <c r="C348" s="61">
        <v>0.49272503082614</v>
      </c>
      <c r="D348" s="9">
        <v>12</v>
      </c>
      <c r="E348" s="9">
        <v>0</v>
      </c>
      <c r="F348" s="9">
        <v>-2.0421952750535937</v>
      </c>
      <c r="G348" s="9">
        <f t="shared" si="6"/>
        <v>-0.70780400734101567</v>
      </c>
    </row>
    <row r="349" spans="1:7" x14ac:dyDescent="0.25">
      <c r="A349" s="9">
        <v>1991</v>
      </c>
      <c r="B349" s="9" t="s">
        <v>195</v>
      </c>
      <c r="C349" s="61">
        <v>0.54821208384710196</v>
      </c>
      <c r="D349" s="9">
        <v>12</v>
      </c>
      <c r="E349" s="9">
        <v>0</v>
      </c>
      <c r="F349" s="9">
        <v>-1.9667623283338236</v>
      </c>
      <c r="G349" s="9">
        <f t="shared" si="6"/>
        <v>-0.60109305258531742</v>
      </c>
    </row>
    <row r="350" spans="1:7" x14ac:dyDescent="0.25">
      <c r="A350" s="9">
        <v>1991</v>
      </c>
      <c r="B350" s="9" t="s">
        <v>195</v>
      </c>
      <c r="C350" s="61">
        <v>0.50086313193588095</v>
      </c>
      <c r="D350" s="9">
        <v>12</v>
      </c>
      <c r="E350" s="9">
        <v>0</v>
      </c>
      <c r="F350" s="9">
        <v>-1.8735627932243355</v>
      </c>
      <c r="G350" s="9">
        <f t="shared" si="6"/>
        <v>-0.69142240496912999</v>
      </c>
    </row>
    <row r="351" spans="1:7" x14ac:dyDescent="0.25">
      <c r="A351" s="9">
        <v>1991</v>
      </c>
      <c r="B351" s="9" t="s">
        <v>195</v>
      </c>
      <c r="C351" s="61">
        <v>0.52527743526510495</v>
      </c>
      <c r="D351" s="9">
        <v>12</v>
      </c>
      <c r="E351" s="9">
        <v>0</v>
      </c>
      <c r="F351" s="9">
        <v>-1.7941300082573692</v>
      </c>
      <c r="G351" s="9">
        <f t="shared" si="6"/>
        <v>-0.64382870784604218</v>
      </c>
    </row>
    <row r="352" spans="1:7" x14ac:dyDescent="0.25">
      <c r="A352" s="9">
        <v>1991</v>
      </c>
      <c r="B352" s="9" t="s">
        <v>195</v>
      </c>
      <c r="C352" s="61">
        <v>0.59260172626387098</v>
      </c>
      <c r="D352" s="9">
        <v>12</v>
      </c>
      <c r="E352" s="9">
        <v>0</v>
      </c>
      <c r="F352" s="9">
        <v>-1.7028159745661129</v>
      </c>
      <c r="G352" s="9">
        <f t="shared" si="6"/>
        <v>-0.52323273081304567</v>
      </c>
    </row>
    <row r="353" spans="1:8" x14ac:dyDescent="0.25">
      <c r="A353" s="9">
        <v>1991</v>
      </c>
      <c r="B353" s="9" t="s">
        <v>195</v>
      </c>
      <c r="C353" s="61">
        <v>0.37065351418002401</v>
      </c>
      <c r="D353" s="9">
        <v>12</v>
      </c>
      <c r="E353" s="9">
        <v>0</v>
      </c>
      <c r="F353" s="9">
        <v>-2.2905414116841643</v>
      </c>
      <c r="G353" s="9">
        <f t="shared" si="6"/>
        <v>-0.99248757679654054</v>
      </c>
    </row>
    <row r="354" spans="1:8" x14ac:dyDescent="0.25">
      <c r="A354" s="9">
        <v>1991</v>
      </c>
      <c r="B354" s="9" t="s">
        <v>195</v>
      </c>
      <c r="C354" s="61">
        <v>0.39284833538840902</v>
      </c>
      <c r="D354" s="9">
        <v>12</v>
      </c>
      <c r="E354" s="9">
        <v>0</v>
      </c>
      <c r="F354" s="9">
        <v>-2.1942184813793597</v>
      </c>
      <c r="G354" s="9">
        <f t="shared" si="6"/>
        <v>-0.93433165663946571</v>
      </c>
    </row>
    <row r="355" spans="1:8" x14ac:dyDescent="0.25">
      <c r="A355" s="9">
        <v>1991</v>
      </c>
      <c r="B355" s="9" t="s">
        <v>195</v>
      </c>
      <c r="C355" s="61">
        <v>0.40690505548705302</v>
      </c>
      <c r="D355" s="9">
        <v>12</v>
      </c>
      <c r="E355" s="9">
        <v>0</v>
      </c>
      <c r="F355" s="9">
        <v>-2.1689723287532954</v>
      </c>
      <c r="G355" s="9">
        <f t="shared" si="6"/>
        <v>-0.89917539965488702</v>
      </c>
    </row>
    <row r="356" spans="1:8" x14ac:dyDescent="0.25">
      <c r="A356" s="9">
        <v>1991</v>
      </c>
      <c r="B356" s="9" t="s">
        <v>195</v>
      </c>
      <c r="C356" s="61">
        <v>0.42909987669543698</v>
      </c>
      <c r="D356" s="9">
        <v>12</v>
      </c>
      <c r="E356" s="9">
        <v>0</v>
      </c>
      <c r="F356" s="9">
        <v>-2.198586315944727</v>
      </c>
      <c r="G356" s="9">
        <f t="shared" si="6"/>
        <v>-0.84606557434094032</v>
      </c>
    </row>
    <row r="357" spans="1:8" x14ac:dyDescent="0.25">
      <c r="A357" s="9">
        <v>1991</v>
      </c>
      <c r="B357" s="9" t="s">
        <v>195</v>
      </c>
      <c r="C357" s="61">
        <v>0.42688039457459898</v>
      </c>
      <c r="D357" s="9">
        <v>12</v>
      </c>
      <c r="E357" s="9">
        <v>0</v>
      </c>
      <c r="F357" s="9">
        <v>-2.0379915401011108</v>
      </c>
      <c r="G357" s="9">
        <f t="shared" si="6"/>
        <v>-0.85125141137330473</v>
      </c>
    </row>
    <row r="358" spans="1:8" x14ac:dyDescent="0.25">
      <c r="A358" s="9">
        <v>1991</v>
      </c>
      <c r="B358" s="9" t="s">
        <v>195</v>
      </c>
      <c r="C358" s="61">
        <v>0.41874229346485797</v>
      </c>
      <c r="D358" s="9">
        <v>12</v>
      </c>
      <c r="E358" s="9">
        <v>0</v>
      </c>
      <c r="F358" s="9">
        <v>-2.0731904346619987</v>
      </c>
      <c r="G358" s="9">
        <f t="shared" si="6"/>
        <v>-0.87049959967822121</v>
      </c>
    </row>
    <row r="359" spans="1:8" x14ac:dyDescent="0.25">
      <c r="A359" s="9">
        <v>1991</v>
      </c>
      <c r="B359" s="9" t="s">
        <v>195</v>
      </c>
      <c r="C359" s="61">
        <v>0.40542540073982702</v>
      </c>
      <c r="D359" s="9">
        <v>12</v>
      </c>
      <c r="E359" s="9">
        <v>0</v>
      </c>
      <c r="F359" s="9">
        <v>-2.0471626526413123</v>
      </c>
      <c r="G359" s="9">
        <f t="shared" si="6"/>
        <v>-0.90281839093338889</v>
      </c>
    </row>
    <row r="360" spans="1:8" x14ac:dyDescent="0.25">
      <c r="A360" s="9">
        <v>1991</v>
      </c>
      <c r="B360" s="9" t="s">
        <v>195</v>
      </c>
      <c r="C360" s="61">
        <v>0.38988902589395802</v>
      </c>
      <c r="D360" s="9">
        <v>12</v>
      </c>
      <c r="E360" s="9">
        <v>0</v>
      </c>
      <c r="F360" s="9">
        <v>-2.105939009864028</v>
      </c>
      <c r="G360" s="9">
        <f t="shared" si="6"/>
        <v>-0.94189312934004144</v>
      </c>
    </row>
    <row r="361" spans="1:8" x14ac:dyDescent="0.25">
      <c r="A361" s="9">
        <v>1991</v>
      </c>
      <c r="B361" s="9" t="s">
        <v>195</v>
      </c>
      <c r="C361" s="61">
        <v>0.342540073982737</v>
      </c>
      <c r="D361" s="9">
        <v>12</v>
      </c>
      <c r="E361" s="9">
        <v>0</v>
      </c>
      <c r="F361" s="9">
        <v>-2.1255981221337961</v>
      </c>
      <c r="G361" s="9">
        <f t="shared" si="6"/>
        <v>-1.0713666237951707</v>
      </c>
    </row>
    <row r="362" spans="1:8" x14ac:dyDescent="0.25">
      <c r="A362" s="9">
        <v>1991</v>
      </c>
      <c r="B362" s="9" t="s">
        <v>195</v>
      </c>
      <c r="C362" s="61">
        <v>0.35215782983970401</v>
      </c>
      <c r="D362" s="9">
        <v>12</v>
      </c>
      <c r="E362" s="9">
        <v>0</v>
      </c>
      <c r="F362" s="9">
        <v>-1.9609593035902881</v>
      </c>
      <c r="G362" s="9">
        <f t="shared" si="6"/>
        <v>-1.0436758236499837</v>
      </c>
    </row>
    <row r="363" spans="1:8" x14ac:dyDescent="0.25">
      <c r="A363" s="9">
        <v>1991</v>
      </c>
      <c r="B363" s="9" t="s">
        <v>195</v>
      </c>
      <c r="C363" s="61">
        <v>0.41726263871763197</v>
      </c>
      <c r="D363" s="9">
        <v>12</v>
      </c>
      <c r="E363" s="9">
        <v>0</v>
      </c>
      <c r="F363" s="9">
        <v>-1.8152730181989531</v>
      </c>
      <c r="G363" s="9">
        <f t="shared" si="6"/>
        <v>-0.87403942638334609</v>
      </c>
    </row>
    <row r="364" spans="1:8" x14ac:dyDescent="0.25">
      <c r="A364" s="9">
        <v>1991</v>
      </c>
      <c r="B364" s="9" t="s">
        <v>195</v>
      </c>
      <c r="C364" s="61">
        <v>0.38914919852034502</v>
      </c>
      <c r="D364" s="9">
        <v>12</v>
      </c>
      <c r="E364" s="9">
        <v>0</v>
      </c>
      <c r="F364" s="9">
        <v>-1.6826670394671537</v>
      </c>
      <c r="G364" s="9">
        <f t="shared" si="6"/>
        <v>-0.9437924651436943</v>
      </c>
    </row>
    <row r="365" spans="1:8" x14ac:dyDescent="0.25">
      <c r="A365" s="9">
        <v>1991</v>
      </c>
      <c r="B365" s="9" t="s">
        <v>195</v>
      </c>
      <c r="C365" s="61">
        <v>0.25967940813810098</v>
      </c>
      <c r="D365" s="9">
        <v>12</v>
      </c>
      <c r="E365" s="9">
        <v>0</v>
      </c>
      <c r="F365" s="9">
        <v>-2.8080686312121612</v>
      </c>
      <c r="G365" s="9">
        <f t="shared" si="6"/>
        <v>-1.3483074544155382</v>
      </c>
    </row>
    <row r="366" spans="1:8" x14ac:dyDescent="0.25">
      <c r="A366" s="9">
        <v>1991</v>
      </c>
      <c r="B366" s="9" t="s">
        <v>195</v>
      </c>
      <c r="C366" s="61">
        <v>0.23156596794081299</v>
      </c>
      <c r="D366" s="9">
        <v>12</v>
      </c>
      <c r="E366" s="9">
        <v>0</v>
      </c>
      <c r="F366" s="9">
        <v>-2.7160456684826535</v>
      </c>
      <c r="G366" s="9">
        <f t="shared" si="6"/>
        <v>-1.4628904873412538</v>
      </c>
    </row>
    <row r="367" spans="1:8" x14ac:dyDescent="0.25">
      <c r="A367" s="9">
        <v>1991</v>
      </c>
      <c r="B367" s="9" t="s">
        <v>195</v>
      </c>
      <c r="C367" s="61">
        <v>0.21011097410604099</v>
      </c>
      <c r="D367" s="9">
        <v>12</v>
      </c>
      <c r="E367" s="9">
        <v>0</v>
      </c>
      <c r="F367" s="9">
        <v>-2.6908302092881793</v>
      </c>
      <c r="G367" s="9">
        <f t="shared" si="6"/>
        <v>-1.5601194397202021</v>
      </c>
    </row>
    <row r="368" spans="1:8" x14ac:dyDescent="0.25">
      <c r="A368" s="9">
        <v>1991</v>
      </c>
      <c r="B368" s="9" t="s">
        <v>195</v>
      </c>
      <c r="C368" s="61">
        <v>0.20715166461158999</v>
      </c>
      <c r="D368" s="9">
        <v>12</v>
      </c>
      <c r="E368" s="9">
        <v>0</v>
      </c>
      <c r="F368" s="9">
        <v>-2.7152870041552148</v>
      </c>
      <c r="G368" s="9">
        <f t="shared" si="6"/>
        <v>-1.5743040747121571</v>
      </c>
      <c r="H368" s="69"/>
    </row>
    <row r="369" spans="1:9" x14ac:dyDescent="0.25">
      <c r="A369" s="9">
        <v>1991</v>
      </c>
      <c r="B369" s="9" t="s">
        <v>195</v>
      </c>
      <c r="C369" s="61">
        <v>0.19605425400739801</v>
      </c>
      <c r="D369" s="9">
        <v>12</v>
      </c>
      <c r="E369" s="9">
        <v>0</v>
      </c>
      <c r="F369" s="9">
        <v>-2.7337493524746126</v>
      </c>
      <c r="G369" s="9">
        <f t="shared" si="6"/>
        <v>-1.6293638518951827</v>
      </c>
    </row>
    <row r="370" spans="1:9" x14ac:dyDescent="0.25">
      <c r="A370" s="9">
        <v>1991</v>
      </c>
      <c r="B370" s="9" t="s">
        <v>195</v>
      </c>
      <c r="C370" s="61">
        <v>0.177558569667077</v>
      </c>
      <c r="D370" s="9">
        <v>12</v>
      </c>
      <c r="E370" s="9">
        <v>0</v>
      </c>
      <c r="F370" s="9">
        <v>-2.8684027930098459</v>
      </c>
      <c r="G370" s="9">
        <f t="shared" si="6"/>
        <v>-1.7284547545394162</v>
      </c>
    </row>
    <row r="371" spans="1:9" x14ac:dyDescent="0.25">
      <c r="A371" s="9">
        <v>1991</v>
      </c>
      <c r="B371" s="9" t="s">
        <v>195</v>
      </c>
      <c r="C371" s="61">
        <v>0.18865598027127001</v>
      </c>
      <c r="D371" s="9">
        <v>12</v>
      </c>
      <c r="E371" s="9">
        <v>0</v>
      </c>
      <c r="F371" s="9">
        <v>-2.5758068698706134</v>
      </c>
      <c r="G371" s="9">
        <f t="shared" si="6"/>
        <v>-1.6678301327229776</v>
      </c>
    </row>
    <row r="372" spans="1:9" x14ac:dyDescent="0.25">
      <c r="A372" s="9">
        <v>1991</v>
      </c>
      <c r="B372" s="9" t="s">
        <v>195</v>
      </c>
      <c r="C372" s="61">
        <v>0.18643649815043101</v>
      </c>
      <c r="D372" s="9">
        <v>12</v>
      </c>
      <c r="E372" s="9">
        <v>0</v>
      </c>
      <c r="F372" s="9">
        <v>-2.5231219628857815</v>
      </c>
      <c r="G372" s="9">
        <f t="shared" si="6"/>
        <v>-1.6796645903699834</v>
      </c>
    </row>
    <row r="373" spans="1:9" x14ac:dyDescent="0.25">
      <c r="A373" s="9">
        <v>1991</v>
      </c>
      <c r="B373" s="9" t="s">
        <v>195</v>
      </c>
      <c r="C373" s="61">
        <v>0.18791615289765701</v>
      </c>
      <c r="D373" s="9">
        <v>12</v>
      </c>
      <c r="E373" s="9">
        <v>0</v>
      </c>
      <c r="F373" s="9">
        <v>-2.3890265700472493</v>
      </c>
      <c r="G373" s="9">
        <f t="shared" si="6"/>
        <v>-1.6717594108628682</v>
      </c>
      <c r="I373" s="69"/>
    </row>
    <row r="374" spans="1:9" x14ac:dyDescent="0.25">
      <c r="A374" s="9">
        <v>1991</v>
      </c>
      <c r="B374" s="9" t="s">
        <v>195</v>
      </c>
      <c r="C374" s="61">
        <v>0.13242909987669499</v>
      </c>
      <c r="D374" s="9">
        <v>12</v>
      </c>
      <c r="E374" s="9">
        <v>0</v>
      </c>
      <c r="F374" s="9">
        <v>-2.7508667918249561</v>
      </c>
      <c r="G374" s="9">
        <f t="shared" si="6"/>
        <v>-2.0217078720406518</v>
      </c>
    </row>
    <row r="375" spans="1:9" x14ac:dyDescent="0.25">
      <c r="A375" s="9">
        <v>1991</v>
      </c>
      <c r="B375" s="9" t="s">
        <v>195</v>
      </c>
      <c r="C375" s="61">
        <v>0.119852034525277</v>
      </c>
      <c r="D375" s="9">
        <v>12</v>
      </c>
      <c r="E375" s="9">
        <v>0</v>
      </c>
      <c r="F375" s="9">
        <v>-2.9491316928426157</v>
      </c>
      <c r="G375" s="9">
        <f t="shared" si="6"/>
        <v>-2.1214973426490231</v>
      </c>
    </row>
    <row r="376" spans="1:9" x14ac:dyDescent="0.25">
      <c r="A376" s="9">
        <v>1991</v>
      </c>
      <c r="B376" s="9" t="s">
        <v>195</v>
      </c>
      <c r="C376" s="61">
        <v>0.111713933415536</v>
      </c>
      <c r="D376" s="9">
        <v>12</v>
      </c>
      <c r="E376" s="9">
        <v>0</v>
      </c>
      <c r="F376" s="9">
        <v>-3.1383136070509359</v>
      </c>
      <c r="G376" s="9">
        <f t="shared" si="6"/>
        <v>-2.1918138410664825</v>
      </c>
    </row>
    <row r="377" spans="1:9" x14ac:dyDescent="0.25">
      <c r="A377" s="9">
        <v>1991</v>
      </c>
      <c r="B377" s="9" t="s">
        <v>195</v>
      </c>
      <c r="C377" s="61">
        <v>9.3218249075215698E-2</v>
      </c>
      <c r="D377" s="9">
        <v>12</v>
      </c>
      <c r="E377" s="9">
        <v>0</v>
      </c>
      <c r="F377" s="9">
        <v>-3.5838394194237067</v>
      </c>
      <c r="G377" s="9">
        <f t="shared" si="6"/>
        <v>-2.3728117709299266</v>
      </c>
    </row>
    <row r="378" spans="1:9" x14ac:dyDescent="0.25">
      <c r="A378" s="9">
        <v>1991</v>
      </c>
      <c r="B378" s="9" t="s">
        <v>195</v>
      </c>
      <c r="C378" s="61">
        <v>9.9136868064118297E-2</v>
      </c>
      <c r="D378" s="9">
        <v>12</v>
      </c>
      <c r="E378" s="9">
        <v>0</v>
      </c>
      <c r="F378" s="9">
        <v>-3.3596666371314958</v>
      </c>
      <c r="G378" s="9">
        <f t="shared" si="6"/>
        <v>-2.311253877930493</v>
      </c>
    </row>
    <row r="379" spans="1:9" x14ac:dyDescent="0.25">
      <c r="A379" s="9">
        <v>1991</v>
      </c>
      <c r="B379" s="9" t="s">
        <v>195</v>
      </c>
      <c r="C379" s="61">
        <v>0.124290998766954</v>
      </c>
      <c r="D379" s="9">
        <v>12</v>
      </c>
      <c r="E379" s="9">
        <v>0</v>
      </c>
      <c r="F379" s="9">
        <v>-3.2598076350936074</v>
      </c>
      <c r="G379" s="9">
        <f t="shared" si="6"/>
        <v>-2.0851296984781476</v>
      </c>
    </row>
    <row r="380" spans="1:9" x14ac:dyDescent="0.25">
      <c r="A380" s="9">
        <v>1991</v>
      </c>
      <c r="B380" s="9" t="s">
        <v>195</v>
      </c>
      <c r="C380" s="61">
        <v>0.113193588162762</v>
      </c>
      <c r="D380" s="9">
        <v>12</v>
      </c>
      <c r="E380" s="9">
        <v>0</v>
      </c>
      <c r="F380" s="9">
        <v>-3.3029679615407423</v>
      </c>
      <c r="G380" s="23">
        <f t="shared" si="6"/>
        <v>-2.1786557564889684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F14" sqref="F14"/>
    </sheetView>
  </sheetViews>
  <sheetFormatPr defaultColWidth="8.85546875" defaultRowHeight="15" x14ac:dyDescent="0.25"/>
  <cols>
    <col min="1" max="7" width="8.85546875" style="1"/>
    <col min="8" max="8" width="15.28515625" style="1" bestFit="1" customWidth="1"/>
    <col min="9" max="9" width="8.85546875" style="1"/>
    <col min="10" max="10" width="10.28515625" style="1" bestFit="1" customWidth="1"/>
    <col min="11" max="16384" width="8.85546875" style="1"/>
  </cols>
  <sheetData>
    <row r="1" spans="1:12" x14ac:dyDescent="0.25">
      <c r="A1" s="21" t="s">
        <v>263</v>
      </c>
      <c r="B1" s="21" t="s">
        <v>256</v>
      </c>
      <c r="C1" s="21" t="s">
        <v>257</v>
      </c>
      <c r="D1" s="21" t="s">
        <v>258</v>
      </c>
      <c r="E1" s="21" t="s">
        <v>259</v>
      </c>
      <c r="F1" s="21" t="s">
        <v>260</v>
      </c>
      <c r="G1" s="21" t="s">
        <v>7</v>
      </c>
      <c r="H1" s="22" t="s">
        <v>268</v>
      </c>
      <c r="I1" s="21" t="s">
        <v>47</v>
      </c>
      <c r="J1" s="22" t="s">
        <v>265</v>
      </c>
      <c r="K1" s="21" t="s">
        <v>267</v>
      </c>
      <c r="L1" s="23" t="s">
        <v>262</v>
      </c>
    </row>
    <row r="2" spans="1:12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v>0.61</v>
      </c>
      <c r="I2" s="3">
        <v>19</v>
      </c>
      <c r="J2" s="3">
        <v>11.1</v>
      </c>
      <c r="K2" s="3" t="s">
        <v>48</v>
      </c>
      <c r="L2" s="3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README</vt:lpstr>
      <vt:lpstr>fishSpawnVSuit</vt:lpstr>
      <vt:lpstr>fishSpawnDSuit</vt:lpstr>
      <vt:lpstr>fishFecundParam</vt:lpstr>
      <vt:lpstr>fishSpawnWtLossFraction</vt:lpstr>
      <vt:lpstr>fishWeightRaw</vt:lpstr>
      <vt:lpstr>fishWeightParam</vt:lpstr>
      <vt:lpstr>fishRespParam</vt:lpstr>
      <vt:lpstr>fishMaxSwimParam</vt:lpstr>
      <vt:lpstr>fishMoveDistParam</vt:lpstr>
      <vt:lpstr>fishSearch</vt:lpstr>
      <vt:lpstr>fishDetectDistParam</vt:lpstr>
      <vt:lpstr>turbidityFunction</vt:lpstr>
      <vt:lpstr>fishCaptureParam</vt:lpstr>
      <vt:lpstr>fishCmaxParam</vt:lpstr>
      <vt:lpstr>fishCmaxTemp</vt:lpstr>
      <vt:lpstr>fishOutmigrateSuccess</vt:lpstr>
      <vt:lpstr>mortFishCondition</vt:lpstr>
      <vt:lpstr>mortFishHiTT</vt:lpstr>
      <vt:lpstr>mortFishByOccurence</vt:lpstr>
      <vt:lpstr>mortAqByPredMet</vt:lpstr>
      <vt:lpstr>mortFishByMort</vt:lpstr>
      <vt:lpstr>OLD mortFishByMort</vt:lpstr>
      <vt:lpstr>OLD Cmax </vt:lpstr>
      <vt:lpstr>OLD MortFAPH</vt:lpstr>
      <vt:lpstr>OLD MortFAPD</vt:lpstr>
      <vt:lpstr>OLD fishRespParamA</vt:lpstr>
      <vt:lpstr>OLD fishRespParamD</vt:lpstr>
      <vt:lpstr>OLD fishSpawnD &amp; V</vt:lpstr>
      <vt:lpstr>OLDfishSpawnDSuit</vt:lpstr>
      <vt:lpstr>OLDfishRespParamC</vt:lpstr>
      <vt:lpstr>OLDfishSpawnVSuit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 Language QA</cp:lastModifiedBy>
  <dcterms:created xsi:type="dcterms:W3CDTF">2015-04-16T15:32:25Z</dcterms:created>
  <dcterms:modified xsi:type="dcterms:W3CDTF">2021-08-03T09:52:43Z</dcterms:modified>
</cp:coreProperties>
</file>