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pping Data (No Cobble)" sheetId="1" state="visible" r:id="rId3"/>
    <sheet name="Sheet1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<sst xmlns="http://schemas.openxmlformats.org/spreadsheetml/2006/main" count="1588" uniqueCount="119">
  <si>
    <t xml:space="preserve">SideChannels</t>
  </si>
  <si>
    <t xml:space="preserve">ChannelStatus </t>
  </si>
  <si>
    <t xml:space="preserve">Cover Excluded</t>
  </si>
  <si>
    <t xml:space="preserve">KeswickReleaseFlows_CFS</t>
  </si>
  <si>
    <t xml:space="preserve">Dates</t>
  </si>
  <si>
    <t xml:space="preserve">OptimalHabitatArea_sqmeters</t>
  </si>
  <si>
    <t xml:space="preserve">PercentOptimalHabitat</t>
  </si>
  <si>
    <t xml:space="preserve">SuitableHabitatArea_sqmeters</t>
  </si>
  <si>
    <t xml:space="preserve">PercentSuitableHabitat</t>
  </si>
  <si>
    <t xml:space="preserve">SuitableCoverArea_sqmeters</t>
  </si>
  <si>
    <t xml:space="preserve">PercentCover</t>
  </si>
  <si>
    <t xml:space="preserve">SuitableDepthVelocityArea_sqmeters</t>
  </si>
  <si>
    <t xml:space="preserve">PercentDepthVelocity</t>
  </si>
  <si>
    <t xml:space="preserve">TotalArea_sqmeters</t>
  </si>
  <si>
    <t xml:space="preserve">TotalArea_ac</t>
  </si>
  <si>
    <t xml:space="preserve">Bourbon</t>
  </si>
  <si>
    <t xml:space="preserve">Control</t>
  </si>
  <si>
    <t xml:space="preserve">Veg, Cobble</t>
  </si>
  <si>
    <t xml:space="preserve">Cobble</t>
  </si>
  <si>
    <t xml:space="preserve">7/18/17, 7/19/17</t>
  </si>
  <si>
    <t xml:space="preserve">3/15/21, 3/16/21, 3/17/21</t>
  </si>
  <si>
    <t xml:space="preserve">9/27/21, 9/28/21</t>
  </si>
  <si>
    <t xml:space="preserve">4/3/23, 4/4/23, 4/5/23</t>
  </si>
  <si>
    <t xml:space="preserve">Clear Creek</t>
  </si>
  <si>
    <t xml:space="preserve">8/23/19, 8/26/19, 8/27/19, 8/28/19</t>
  </si>
  <si>
    <t xml:space="preserve">3/11/21, 3/23/21</t>
  </si>
  <si>
    <t xml:space="preserve">1/12/22, 2/24/22</t>
  </si>
  <si>
    <t xml:space="preserve">9/7/23, 9/11/23, 9/18/23</t>
  </si>
  <si>
    <t xml:space="preserve">Wyndham</t>
  </si>
  <si>
    <t xml:space="preserve">3/7/18, 3/9/18</t>
  </si>
  <si>
    <t xml:space="preserve">11/4/19, 11/5/19, 11/7/19, 11/21/19</t>
  </si>
  <si>
    <t xml:space="preserve">7/26/17, 7/31/17</t>
  </si>
  <si>
    <t xml:space="preserve">3/2/21, 3/3/21, 3/4/21, 3/9/21</t>
  </si>
  <si>
    <t xml:space="preserve">7/7/21, 7/12/21, 7/13/21, 7/14/21, 7/15/21, 7/19/21, 7/22/21</t>
  </si>
  <si>
    <t xml:space="preserve">Lake California</t>
  </si>
  <si>
    <t xml:space="preserve">Restored</t>
  </si>
  <si>
    <t xml:space="preserve">2/13/18, 2/15/18, 2/20/18</t>
  </si>
  <si>
    <t xml:space="preserve">10/7/19, 10/9/19, 10/14/19, 10/16/19, 10/17/19, 10/25/19, 10/29/19</t>
  </si>
  <si>
    <t xml:space="preserve">10/8/18, 10/10/18</t>
  </si>
  <si>
    <t xml:space="preserve">8/30/17, 9/11/17, 9/13/17, 9/14/17</t>
  </si>
  <si>
    <t xml:space="preserve">9/21/20, 9/22/20, 9/23/20, 9/24/20, 9/28/20, 10/13/20</t>
  </si>
  <si>
    <t xml:space="preserve">9/21/20, 9/22/20, 9/23/20, 9/24/20, 9/28/20, 10/13/21</t>
  </si>
  <si>
    <t xml:space="preserve">1/5/21, 1/6/21, 1/7/21, 1/13/21, 1/14/21</t>
  </si>
  <si>
    <t xml:space="preserve">9/2/21, 9/7/21, 9/16/21, 9/20/21, 9/21/21, 9/22/21</t>
  </si>
  <si>
    <t xml:space="preserve">1/18/22, 1/19/22, 2/8/22, 2/9/22, 2/10/22</t>
  </si>
  <si>
    <t xml:space="preserve">North Cypress</t>
  </si>
  <si>
    <t xml:space="preserve">2/9/18, 2/12/18</t>
  </si>
  <si>
    <t xml:space="preserve">11/4/19, 11/6/19, 11/14/19</t>
  </si>
  <si>
    <t xml:space="preserve">10/11/17, 10/12/17</t>
  </si>
  <si>
    <t xml:space="preserve">9/29/21, 9/30/21, 10/4/21</t>
  </si>
  <si>
    <t xml:space="preserve">12/29/21, 3/17/22, 3/21/22</t>
  </si>
  <si>
    <t xml:space="preserve">1/19/23, 1/23/23, 1/25/23, 1/26/23, 3/2/23, 4/11/23</t>
  </si>
  <si>
    <t xml:space="preserve">Painters</t>
  </si>
  <si>
    <t xml:space="preserve">2/12/2018, 1/29/18</t>
  </si>
  <si>
    <t xml:space="preserve">9/26/18, 10/10/18</t>
  </si>
  <si>
    <t xml:space="preserve">10/28/19, 10/30/19</t>
  </si>
  <si>
    <t xml:space="preserve">2/23/21, 2/24/21, 3/1/21</t>
  </si>
  <si>
    <t xml:space="preserve">1/17/23, 1/18/23, 1/19/23, 4/11/23</t>
  </si>
  <si>
    <t xml:space="preserve">Kapusta</t>
  </si>
  <si>
    <t xml:space="preserve">10/2/19, 10/3/19</t>
  </si>
  <si>
    <t xml:space="preserve">2/9/21, 2/10/21, 2/11/21</t>
  </si>
  <si>
    <t xml:space="preserve">Kapuesta</t>
  </si>
  <si>
    <t xml:space="preserve">8/31/21, 9/1/21</t>
  </si>
  <si>
    <t xml:space="preserve">1/12/22, 1/14/22, 2/22/22</t>
  </si>
  <si>
    <t xml:space="preserve">8/24/23, 9/6/23</t>
  </si>
  <si>
    <t xml:space="preserve">Rio Vista</t>
  </si>
  <si>
    <t xml:space="preserve">Unrestored</t>
  </si>
  <si>
    <t xml:space="preserve">9/11/19, 9/12/19</t>
  </si>
  <si>
    <t xml:space="preserve">11/18/19, 11/20/19</t>
  </si>
  <si>
    <t xml:space="preserve">12/31/20,1/4/21</t>
  </si>
  <si>
    <t xml:space="preserve">7/1/21, 7/5/21, 7/6/21</t>
  </si>
  <si>
    <t xml:space="preserve">1/13/22, 2/7/22</t>
  </si>
  <si>
    <t xml:space="preserve">Anderson River Park Phase 1</t>
  </si>
  <si>
    <t xml:space="preserve">1/9/20, 1/15/2020</t>
  </si>
  <si>
    <t xml:space="preserve">8/11/20, 8/12/20</t>
  </si>
  <si>
    <t xml:space="preserve">8/11/21, 8/12/21, 8/24/21, 8/25/21, 8/26/21</t>
  </si>
  <si>
    <t xml:space="preserve">1/5/22, 1/6/22, 2/16/22, 2/17/22</t>
  </si>
  <si>
    <t xml:space="preserve">2/8/23, 2/9/23</t>
  </si>
  <si>
    <t xml:space="preserve">Anderson River Park Phase 2</t>
  </si>
  <si>
    <t xml:space="preserve">10/1/20, 10/2/20, 10/5/20</t>
  </si>
  <si>
    <t xml:space="preserve">1/28/21, 2/4/21, 2/9/21, 2/11/21</t>
  </si>
  <si>
    <t xml:space="preserve">8/5/21, 8/9/21, 8/10/21, 8/11/21</t>
  </si>
  <si>
    <t xml:space="preserve">1/5/22, 1/6/22, 1/10/22, 2/10/22, 2/16/22, 2/17/22</t>
  </si>
  <si>
    <t xml:space="preserve">1/5/22, 1/6/22, 1/10/22, 2/10/22, 2/16/22, 2/17/23</t>
  </si>
  <si>
    <t xml:space="preserve">2/13/23, 2/14/23, 2/21/23, 2/27/23, 2/28/23, 3/1/23</t>
  </si>
  <si>
    <t xml:space="preserve">Anderson River Park Phase 3</t>
  </si>
  <si>
    <t xml:space="preserve">9/30/20, 10/6/20, 10/7/20</t>
  </si>
  <si>
    <t xml:space="preserve">1/20/21, 1/28/21, 2/3/21, 2/4/21, 2/8/21</t>
  </si>
  <si>
    <t xml:space="preserve">8/24/21, 8/25/21, 8/26/21</t>
  </si>
  <si>
    <t xml:space="preserve">1/10/22, 1/11/22, 2/17/22</t>
  </si>
  <si>
    <t xml:space="preserve">2/2/23, 2/6/23, 2/7/23, 2/8/23</t>
  </si>
  <si>
    <t xml:space="preserve">Shae Island</t>
  </si>
  <si>
    <t xml:space="preserve">9/28/18, 10/9/18, 10/22/18</t>
  </si>
  <si>
    <t xml:space="preserve">9/3/19, 9/5/19, 9/10/19</t>
  </si>
  <si>
    <t xml:space="preserve">2/10/21, 2/16/21</t>
  </si>
  <si>
    <t xml:space="preserve">9/1/21, 9/2/21</t>
  </si>
  <si>
    <t xml:space="preserve">8/15/23, 8/16/23, 8/17/23, 8/21/32, 8/22/23, 9/21/23</t>
  </si>
  <si>
    <t xml:space="preserve">Reading Island</t>
  </si>
  <si>
    <t xml:space="preserve">8/31/20, 9/2/20</t>
  </si>
  <si>
    <t xml:space="preserve">1/19/21, 1/20/21, 1/21/21, 1/25/21, 1/26/21, 1/27/21</t>
  </si>
  <si>
    <t xml:space="preserve">9/8/21, 9/9/21, 9/10/21, 9/15/21</t>
  </si>
  <si>
    <t xml:space="preserve">South Cypress</t>
  </si>
  <si>
    <t xml:space="preserve">10/15/20, 10/21/20</t>
  </si>
  <si>
    <t xml:space="preserve">South Cypress (Middle)</t>
  </si>
  <si>
    <t xml:space="preserve">7/28/21, 7/29/21, 8/2/21, 8/3/21, 8/4/21</t>
  </si>
  <si>
    <t xml:space="preserve">12/30/21, 1/3/22, 1/4/22, 3/10/22, 3/14/22</t>
  </si>
  <si>
    <t xml:space="preserve">East Sand Slough</t>
  </si>
  <si>
    <t xml:space="preserve">3/10/21, 3/23/21</t>
  </si>
  <si>
    <t xml:space="preserve">8/17/21, 8/18/21</t>
  </si>
  <si>
    <t xml:space="preserve">1/25/22, 1/26/22, 1/27/22, 1/31/22, 2/1/22, 2/2/22, 2/3/22</t>
  </si>
  <si>
    <t xml:space="preserve">Kapusta Island</t>
  </si>
  <si>
    <t xml:space="preserve">3/17/21, 3/22/21</t>
  </si>
  <si>
    <t xml:space="preserve">4/5/23, 4/10/23</t>
  </si>
  <si>
    <t xml:space="preserve">Kapusta 1B</t>
  </si>
  <si>
    <t xml:space="preserve">6/1/23, 6/5/23, 6/6/23, 6/7/23, 6/8/23, 6/12/23, 6/13/23, 6/14/23</t>
  </si>
  <si>
    <t xml:space="preserve">Shae 2</t>
  </si>
  <si>
    <t xml:space="preserve">8/21/23, 8/22/23</t>
  </si>
  <si>
    <t xml:space="preserve">Total Restored Habitat (Suitable + Optimal) (10) Acres</t>
  </si>
  <si>
    <t xml:space="preserve">Sum Suitable + Optimal Restored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</si>
</sst>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"/>
    <numFmt numFmtId="166" formatCode="m/d/yy;@"/>
    <numFmt numFmtId="167" formatCode="0"/>
    <numFmt numFmtId="168" formatCode="0.00"/>
    <numFmt numFmtId="169" formatCode="0.0%"/>
    <numFmt numFmtId="170" formatCode="0.0000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6E6E6"/>
        <bgColor rgb="FFD9D9D9"/>
      </patternFill>
    </fill>
    <fill>
      <patternFill patternType="solid">
        <fgColor rgb="FF66FFCC"/>
        <bgColor rgb="FF99CCFF"/>
      </patternFill>
    </fill>
    <fill>
      <patternFill patternType="solid">
        <fgColor rgb="FF00FFFF"/>
        <bgColor rgb="FF00FFFF"/>
      </patternFill>
    </fill>
    <fill>
      <patternFill patternType="solid">
        <fgColor theme="9" tint="0.3999"/>
        <bgColor rgb="FFC0C0C0"/>
      </patternFill>
    </fill>
    <fill>
      <patternFill patternType="solid">
        <fgColor rgb="FFFFFFCC"/>
        <bgColor rgb="FFFFFF99"/>
      </patternFill>
    </fill>
    <fill>
      <patternFill patternType="solid">
        <fgColor theme="0" tint="-0.15"/>
        <bgColor rgb="FFE6E6E6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left" vertical="bottom" textRotation="0" wrapText="false" indent="0" shrinkToFit="false"/>
      <protection locked="true" hidden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yle0" xfId="20"/>
  </cellStyles>
  <colors>
    <indexedColors>
      <rgbColor rgb="FF000000"/>
      <rgbColor rgb="FFE6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66FF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8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69" activeCellId="0" sqref="A169"/>
    </sheetView>
  </sheetViews>
  <sheetFormatPr defaultColWidth="8.71484375" defaultRowHeight="15" customHeight="true" zeroHeight="false" outlineLevelRow="0" outlineLevelCol="0"/>
  <cols>
    <col collapsed="false" customWidth="true" hidden="false" outlineLevel="0" max="1" min="1" style="0" width="25.14"/>
    <col collapsed="false" customWidth="true" hidden="false" outlineLevel="0" max="2" min="2" style="0" width="12.15"/>
    <col collapsed="false" customWidth="true" hidden="false" outlineLevel="0" max="3" min="3" style="0" width="14.23"/>
    <col collapsed="false" customWidth="true" hidden="false" outlineLevel="0" max="4" min="4" style="1" width="12.15"/>
    <col collapsed="false" customWidth="true" hidden="false" outlineLevel="0" max="5" min="5" style="2" width="32.15"/>
    <col collapsed="false" customWidth="true" hidden="false" outlineLevel="0" max="6" min="6" style="3" width="12.15"/>
    <col collapsed="false" customWidth="true" hidden="false" outlineLevel="0" max="7" min="7" style="0" width="12.15"/>
    <col collapsed="false" customWidth="true" hidden="false" outlineLevel="0" max="8" min="8" style="4" width="12.15"/>
    <col collapsed="false" customWidth="true" hidden="false" outlineLevel="0" max="9" min="9" style="0" width="12.15"/>
    <col collapsed="false" customWidth="true" hidden="false" outlineLevel="0" max="10" min="10" style="5" width="12.15"/>
    <col collapsed="false" customWidth="true" hidden="false" outlineLevel="0" max="11" min="11" style="0" width="12.15"/>
    <col collapsed="false" customWidth="true" hidden="false" outlineLevel="0" max="12" min="12" style="6" width="12.15"/>
    <col collapsed="false" customWidth="true" hidden="false" outlineLevel="0" max="13" min="13" style="0" width="12.15"/>
    <col collapsed="false" customWidth="true" hidden="false" outlineLevel="0" max="14" min="14" style="7" width="12.15"/>
    <col collapsed="false" customWidth="true" hidden="false" outlineLevel="0" max="15" min="15" style="8" width="12.15"/>
    <col collapsed="false" customWidth="true" hidden="false" outlineLevel="0" max="18" min="16" style="0" width="12.15"/>
    <col collapsed="false" customWidth="true" hidden="false" outlineLevel="0" max="19" min="19" style="1" width="12.15"/>
    <col collapsed="false" customWidth="true" hidden="false" outlineLevel="0" max="20" min="20" style="2" width="32.15"/>
  </cols>
  <sheetData>
    <row r="1" customFormat="false" ht="15" hidden="false" customHeight="false" outlineLevel="0" collapsed="false">
      <c r="A1" s="9" t="s">
        <v>0</v>
      </c>
      <c r="B1" s="9" t="s">
        <v>1</v>
      </c>
      <c r="C1" s="9" t="s">
        <v>2</v>
      </c>
      <c r="D1" s="10" t="s">
        <v>3</v>
      </c>
      <c r="E1" s="11" t="s">
        <v>4</v>
      </c>
      <c r="F1" s="12" t="s">
        <v>5</v>
      </c>
      <c r="G1" s="13" t="s">
        <v>6</v>
      </c>
      <c r="H1" s="14" t="s">
        <v>7</v>
      </c>
      <c r="I1" s="13" t="s">
        <v>8</v>
      </c>
      <c r="J1" s="15" t="s">
        <v>9</v>
      </c>
      <c r="K1" s="13" t="s">
        <v>10</v>
      </c>
      <c r="L1" s="16" t="s">
        <v>11</v>
      </c>
      <c r="M1" s="13" t="s">
        <v>12</v>
      </c>
      <c r="N1" s="17" t="s">
        <v>13</v>
      </c>
      <c r="O1" s="18" t="s">
        <v>14</v>
      </c>
      <c r="P1" s="9" t="s">
        <v>0</v>
      </c>
      <c r="Q1" s="9" t="s">
        <v>1</v>
      </c>
      <c r="R1" s="9" t="s">
        <v>2</v>
      </c>
      <c r="S1" s="10" t="s">
        <v>3</v>
      </c>
      <c r="T1" s="11" t="s">
        <v>4</v>
      </c>
    </row>
    <row r="2" customFormat="false" ht="15" hidden="false" customHeight="false" outlineLevel="0" collapsed="false">
      <c r="A2" s="19" t="s">
        <v>15</v>
      </c>
      <c r="B2" s="19" t="s">
        <v>16</v>
      </c>
      <c r="C2" s="19" t="s">
        <v>17</v>
      </c>
      <c r="D2" s="20" t="n">
        <v>3250</v>
      </c>
      <c r="E2" s="21" t="n">
        <v>43157</v>
      </c>
      <c r="F2" s="12" t="n">
        <v>310</v>
      </c>
      <c r="G2" s="22" t="n">
        <f aca="false">F2/N2</f>
        <v>0.0578358208955224</v>
      </c>
      <c r="H2" s="14" t="n">
        <v>2540</v>
      </c>
      <c r="I2" s="22" t="n">
        <f aca="false">H2/N2</f>
        <v>0.473880597014925</v>
      </c>
      <c r="J2" s="15" t="n">
        <v>561.8</v>
      </c>
      <c r="K2" s="22" t="n">
        <f aca="false">J2/N2</f>
        <v>0.104813432835821</v>
      </c>
      <c r="L2" s="16" t="n">
        <v>2599</v>
      </c>
      <c r="M2" s="22" t="n">
        <f aca="false">L2/N2</f>
        <v>0.484888059701493</v>
      </c>
      <c r="N2" s="23" t="n">
        <v>5360</v>
      </c>
      <c r="O2" s="24" t="n">
        <f aca="false">N2/4046.86</f>
        <v>1.32448367376188</v>
      </c>
      <c r="P2" s="19" t="s">
        <v>15</v>
      </c>
      <c r="Q2" s="19" t="s">
        <v>16</v>
      </c>
      <c r="R2" s="19" t="s">
        <v>17</v>
      </c>
      <c r="S2" s="20" t="n">
        <v>3250</v>
      </c>
      <c r="T2" s="21" t="n">
        <v>43157</v>
      </c>
    </row>
    <row r="3" customFormat="false" ht="15" hidden="false" customHeight="false" outlineLevel="0" collapsed="false">
      <c r="A3" s="19" t="s">
        <v>15</v>
      </c>
      <c r="B3" s="19" t="s">
        <v>16</v>
      </c>
      <c r="C3" s="19" t="s">
        <v>18</v>
      </c>
      <c r="D3" s="20" t="n">
        <v>3250</v>
      </c>
      <c r="E3" s="21" t="n">
        <v>43157</v>
      </c>
      <c r="F3" s="12" t="n">
        <v>498</v>
      </c>
      <c r="G3" s="22" t="n">
        <f aca="false">F3/N3</f>
        <v>0.092910447761194</v>
      </c>
      <c r="H3" s="14" t="n">
        <v>2480</v>
      </c>
      <c r="I3" s="22" t="n">
        <f aca="false">H3/N3</f>
        <v>0.462686567164179</v>
      </c>
      <c r="J3" s="15" t="n">
        <v>1010</v>
      </c>
      <c r="K3" s="22" t="n">
        <f aca="false">J3/N3</f>
        <v>0.188432835820896</v>
      </c>
      <c r="L3" s="16" t="n">
        <v>2599</v>
      </c>
      <c r="M3" s="22" t="n">
        <f aca="false">L3/N3</f>
        <v>0.484888059701493</v>
      </c>
      <c r="N3" s="23" t="n">
        <v>5360</v>
      </c>
      <c r="O3" s="24" t="n">
        <f aca="false">N3/4046.86</f>
        <v>1.32448367376188</v>
      </c>
      <c r="P3" s="19" t="s">
        <v>15</v>
      </c>
      <c r="Q3" s="19" t="s">
        <v>16</v>
      </c>
      <c r="R3" s="19" t="s">
        <v>18</v>
      </c>
      <c r="S3" s="20" t="n">
        <v>3250</v>
      </c>
      <c r="T3" s="21" t="n">
        <v>43157</v>
      </c>
    </row>
    <row r="4" customFormat="false" ht="15" hidden="false" customHeight="false" outlineLevel="0" collapsed="false">
      <c r="A4" s="19" t="s">
        <v>15</v>
      </c>
      <c r="B4" s="19" t="s">
        <v>16</v>
      </c>
      <c r="C4" s="19" t="s">
        <v>17</v>
      </c>
      <c r="D4" s="20" t="n">
        <v>7500</v>
      </c>
      <c r="E4" s="21" t="n">
        <v>43382</v>
      </c>
      <c r="F4" s="12" t="n">
        <v>263</v>
      </c>
      <c r="G4" s="22" t="n">
        <f aca="false">F4/N4</f>
        <v>0.0436804517522006</v>
      </c>
      <c r="H4" s="14" t="n">
        <v>2174</v>
      </c>
      <c r="I4" s="22" t="n">
        <f aca="false">H4/N4</f>
        <v>0.361069589769141</v>
      </c>
      <c r="J4" s="15" t="n">
        <v>970.6</v>
      </c>
      <c r="K4" s="22" t="n">
        <f aca="false">J4/N4</f>
        <v>0.161202458063445</v>
      </c>
      <c r="L4" s="16" t="n">
        <v>1737</v>
      </c>
      <c r="M4" s="22" t="n">
        <f aca="false">L4/N4</f>
        <v>0.288490284005979</v>
      </c>
      <c r="N4" s="23" t="n">
        <v>6021</v>
      </c>
      <c r="O4" s="24" t="n">
        <f aca="false">N4/4046.86</f>
        <v>1.48782018651498</v>
      </c>
      <c r="P4" s="19" t="s">
        <v>15</v>
      </c>
      <c r="Q4" s="19" t="s">
        <v>16</v>
      </c>
      <c r="R4" s="19" t="s">
        <v>17</v>
      </c>
      <c r="S4" s="20" t="n">
        <v>7500</v>
      </c>
      <c r="T4" s="21" t="n">
        <v>43382</v>
      </c>
    </row>
    <row r="5" customFormat="false" ht="15" hidden="false" customHeight="false" outlineLevel="0" collapsed="false">
      <c r="A5" s="19" t="s">
        <v>15</v>
      </c>
      <c r="B5" s="19" t="s">
        <v>16</v>
      </c>
      <c r="C5" s="19" t="s">
        <v>18</v>
      </c>
      <c r="D5" s="20" t="n">
        <v>7500</v>
      </c>
      <c r="E5" s="21" t="n">
        <v>43382</v>
      </c>
      <c r="F5" s="12" t="n">
        <v>718</v>
      </c>
      <c r="G5" s="22" t="n">
        <f aca="false">F5/N5</f>
        <v>0.119249294137187</v>
      </c>
      <c r="H5" s="14" t="n">
        <v>2283</v>
      </c>
      <c r="I5" s="22" t="n">
        <f aca="false">H5/N5</f>
        <v>0.379172894867962</v>
      </c>
      <c r="J5" s="15" t="n">
        <v>2006</v>
      </c>
      <c r="K5" s="22" t="n">
        <f aca="false">J5/N5</f>
        <v>0.333167247965454</v>
      </c>
      <c r="L5" s="16" t="n">
        <v>1737</v>
      </c>
      <c r="M5" s="22" t="n">
        <f aca="false">L5/N5</f>
        <v>0.288490284005979</v>
      </c>
      <c r="N5" s="23" t="n">
        <v>6021</v>
      </c>
      <c r="O5" s="24" t="n">
        <f aca="false">N5/4046.86</f>
        <v>1.48782018651498</v>
      </c>
      <c r="P5" s="19" t="s">
        <v>15</v>
      </c>
      <c r="Q5" s="19" t="s">
        <v>16</v>
      </c>
      <c r="R5" s="19" t="s">
        <v>18</v>
      </c>
      <c r="S5" s="20" t="n">
        <v>7500</v>
      </c>
      <c r="T5" s="21" t="n">
        <v>43382</v>
      </c>
    </row>
    <row r="6" customFormat="false" ht="15" hidden="false" customHeight="false" outlineLevel="0" collapsed="false">
      <c r="A6" s="19" t="s">
        <v>15</v>
      </c>
      <c r="B6" s="19" t="s">
        <v>16</v>
      </c>
      <c r="C6" s="19" t="s">
        <v>17</v>
      </c>
      <c r="D6" s="20" t="n">
        <v>10500</v>
      </c>
      <c r="E6" s="21" t="s">
        <v>19</v>
      </c>
      <c r="F6" s="12" t="n">
        <v>149</v>
      </c>
      <c r="G6" s="22" t="n">
        <f aca="false">F6/N6</f>
        <v>0.0201324145385759</v>
      </c>
      <c r="H6" s="14" t="n">
        <v>957</v>
      </c>
      <c r="I6" s="22" t="n">
        <f aca="false">H6/N6</f>
        <v>0.129306850425618</v>
      </c>
      <c r="J6" s="15" t="n">
        <v>769.4</v>
      </c>
      <c r="K6" s="22" t="n">
        <f aca="false">J6/N6</f>
        <v>0.103958924469666</v>
      </c>
      <c r="L6" s="16" t="n">
        <v>511</v>
      </c>
      <c r="M6" s="22" t="n">
        <f aca="false">L6/N6</f>
        <v>0.0690447236859884</v>
      </c>
      <c r="N6" s="23" t="n">
        <v>7401</v>
      </c>
      <c r="O6" s="24" t="n">
        <f aca="false">N6/4046.86</f>
        <v>1.82882531147606</v>
      </c>
      <c r="P6" s="19" t="s">
        <v>15</v>
      </c>
      <c r="Q6" s="19" t="s">
        <v>16</v>
      </c>
      <c r="R6" s="19" t="s">
        <v>17</v>
      </c>
      <c r="S6" s="20" t="n">
        <v>10500</v>
      </c>
      <c r="T6" s="21" t="s">
        <v>19</v>
      </c>
    </row>
    <row r="7" customFormat="false" ht="15" hidden="false" customHeight="false" outlineLevel="0" collapsed="false">
      <c r="A7" s="19" t="s">
        <v>15</v>
      </c>
      <c r="B7" s="19" t="s">
        <v>16</v>
      </c>
      <c r="C7" s="19" t="s">
        <v>18</v>
      </c>
      <c r="D7" s="20" t="n">
        <v>10500</v>
      </c>
      <c r="E7" s="21" t="s">
        <v>19</v>
      </c>
      <c r="F7" s="12" t="n">
        <v>179</v>
      </c>
      <c r="G7" s="22" t="n">
        <f aca="false">F7/N7</f>
        <v>0.0241859208215106</v>
      </c>
      <c r="H7" s="14" t="n">
        <v>1011</v>
      </c>
      <c r="I7" s="22" t="n">
        <f aca="false">H7/N7</f>
        <v>0.136603161734901</v>
      </c>
      <c r="J7" s="15" t="n">
        <v>889</v>
      </c>
      <c r="K7" s="22" t="n">
        <f aca="false">J7/N7</f>
        <v>0.120118902850966</v>
      </c>
      <c r="L7" s="16" t="n">
        <v>511</v>
      </c>
      <c r="M7" s="22" t="n">
        <f aca="false">L7/N7</f>
        <v>0.0690447236859884</v>
      </c>
      <c r="N7" s="23" t="n">
        <v>7401</v>
      </c>
      <c r="O7" s="24" t="n">
        <f aca="false">N7/4046.86</f>
        <v>1.82882531147606</v>
      </c>
      <c r="P7" s="19" t="s">
        <v>15</v>
      </c>
      <c r="Q7" s="19" t="s">
        <v>16</v>
      </c>
      <c r="R7" s="19" t="s">
        <v>18</v>
      </c>
      <c r="S7" s="20" t="n">
        <v>10500</v>
      </c>
      <c r="T7" s="21" t="s">
        <v>19</v>
      </c>
    </row>
    <row r="8" customFormat="false" ht="15" hidden="false" customHeight="false" outlineLevel="0" collapsed="false">
      <c r="A8" s="19" t="s">
        <v>15</v>
      </c>
      <c r="B8" s="19" t="s">
        <v>16</v>
      </c>
      <c r="C8" s="19" t="s">
        <v>17</v>
      </c>
      <c r="D8" s="20" t="n">
        <v>3500</v>
      </c>
      <c r="E8" s="21" t="s">
        <v>20</v>
      </c>
      <c r="F8" s="12" t="n">
        <v>559</v>
      </c>
      <c r="G8" s="22" t="n">
        <f aca="false">F8/N8</f>
        <v>0.0942028985507246</v>
      </c>
      <c r="H8" s="14" t="n">
        <v>3221</v>
      </c>
      <c r="I8" s="22" t="n">
        <f aca="false">H8/N8</f>
        <v>0.542804179305696</v>
      </c>
      <c r="J8" s="15" t="n">
        <v>1016</v>
      </c>
      <c r="K8" s="22" t="n">
        <f aca="false">J8/N8</f>
        <v>0.171216717222784</v>
      </c>
      <c r="L8" s="16" t="n">
        <v>3328</v>
      </c>
      <c r="M8" s="22" t="n">
        <f aca="false">L8/N8</f>
        <v>0.560835861139198</v>
      </c>
      <c r="N8" s="23" t="n">
        <v>5934</v>
      </c>
      <c r="O8" s="24" t="n">
        <f aca="false">N8/4046.86</f>
        <v>1.46632203733265</v>
      </c>
      <c r="P8" s="19" t="s">
        <v>15</v>
      </c>
      <c r="Q8" s="19" t="s">
        <v>16</v>
      </c>
      <c r="R8" s="19" t="s">
        <v>17</v>
      </c>
      <c r="S8" s="20" t="n">
        <v>3500</v>
      </c>
      <c r="T8" s="21" t="s">
        <v>20</v>
      </c>
    </row>
    <row r="9" customFormat="false" ht="15" hidden="false" customHeight="false" outlineLevel="0" collapsed="false">
      <c r="A9" s="19" t="s">
        <v>15</v>
      </c>
      <c r="B9" s="19" t="s">
        <v>16</v>
      </c>
      <c r="C9" s="19" t="s">
        <v>18</v>
      </c>
      <c r="D9" s="20" t="n">
        <v>3500</v>
      </c>
      <c r="E9" s="21" t="s">
        <v>20</v>
      </c>
      <c r="F9" s="12" t="n">
        <v>714</v>
      </c>
      <c r="G9" s="22" t="n">
        <f aca="false">F9/N9</f>
        <v>0.120323559150657</v>
      </c>
      <c r="H9" s="14" t="n">
        <v>3150</v>
      </c>
      <c r="I9" s="22" t="n">
        <f aca="false">H9/N9</f>
        <v>0.530839231547017</v>
      </c>
      <c r="J9" s="15" t="n">
        <v>1254</v>
      </c>
      <c r="K9" s="22" t="n">
        <f aca="false">J9/N9</f>
        <v>0.211324570273003</v>
      </c>
      <c r="L9" s="16" t="n">
        <v>3328</v>
      </c>
      <c r="M9" s="22" t="n">
        <f aca="false">L9/N9</f>
        <v>0.560835861139198</v>
      </c>
      <c r="N9" s="23" t="n">
        <v>5934</v>
      </c>
      <c r="O9" s="24" t="n">
        <f aca="false">N9/4046.86</f>
        <v>1.46632203733265</v>
      </c>
      <c r="P9" s="19" t="s">
        <v>15</v>
      </c>
      <c r="Q9" s="19" t="s">
        <v>16</v>
      </c>
      <c r="R9" s="19" t="s">
        <v>18</v>
      </c>
      <c r="S9" s="20" t="n">
        <v>3500</v>
      </c>
      <c r="T9" s="21" t="s">
        <v>20</v>
      </c>
    </row>
    <row r="10" customFormat="false" ht="15" hidden="false" customHeight="false" outlineLevel="0" collapsed="false">
      <c r="A10" s="19" t="s">
        <v>15</v>
      </c>
      <c r="B10" s="19" t="s">
        <v>16</v>
      </c>
      <c r="C10" s="19" t="s">
        <v>17</v>
      </c>
      <c r="D10" s="20" t="n">
        <v>6900</v>
      </c>
      <c r="E10" s="21" t="s">
        <v>21</v>
      </c>
      <c r="F10" s="12" t="n">
        <v>466.8</v>
      </c>
      <c r="G10" s="22" t="n">
        <f aca="false">F10/N10</f>
        <v>0.0778</v>
      </c>
      <c r="H10" s="14" t="n">
        <v>2216.3</v>
      </c>
      <c r="I10" s="22" t="n">
        <f aca="false">H10/N10</f>
        <v>0.369383333333333</v>
      </c>
      <c r="J10" s="15" t="n">
        <v>1022.1</v>
      </c>
      <c r="K10" s="22" t="n">
        <f aca="false">J10/N10</f>
        <v>0.17035</v>
      </c>
      <c r="L10" s="16" t="n">
        <v>2127.7</v>
      </c>
      <c r="M10" s="22" t="n">
        <f aca="false">L10/N10</f>
        <v>0.354616666666667</v>
      </c>
      <c r="N10" s="23" t="n">
        <v>6000</v>
      </c>
      <c r="O10" s="24" t="n">
        <f aca="false">N10/4046.86</f>
        <v>1.48263097809166</v>
      </c>
      <c r="P10" s="19" t="s">
        <v>15</v>
      </c>
      <c r="Q10" s="19" t="s">
        <v>16</v>
      </c>
      <c r="R10" s="19" t="s">
        <v>17</v>
      </c>
      <c r="S10" s="20" t="n">
        <v>6900</v>
      </c>
      <c r="T10" s="21" t="s">
        <v>21</v>
      </c>
    </row>
    <row r="11" customFormat="false" ht="15" hidden="false" customHeight="false" outlineLevel="0" collapsed="false">
      <c r="A11" s="19" t="s">
        <v>15</v>
      </c>
      <c r="B11" s="19" t="s">
        <v>16</v>
      </c>
      <c r="C11" s="19" t="s">
        <v>18</v>
      </c>
      <c r="D11" s="20" t="n">
        <v>6900</v>
      </c>
      <c r="E11" s="21" t="s">
        <v>21</v>
      </c>
      <c r="F11" s="12" t="n">
        <v>943.5</v>
      </c>
      <c r="G11" s="22" t="n">
        <f aca="false">F11/N11</f>
        <v>0.15725</v>
      </c>
      <c r="H11" s="14" t="n">
        <v>2260.4</v>
      </c>
      <c r="I11" s="22" t="n">
        <f aca="false">H11/N11</f>
        <v>0.376733333333333</v>
      </c>
      <c r="J11" s="15" t="n">
        <v>2020</v>
      </c>
      <c r="K11" s="22" t="n">
        <f aca="false">J11/N11</f>
        <v>0.336666666666667</v>
      </c>
      <c r="L11" s="16" t="n">
        <v>2127.7</v>
      </c>
      <c r="M11" s="22" t="n">
        <f aca="false">L11/N11</f>
        <v>0.354616666666667</v>
      </c>
      <c r="N11" s="23" t="n">
        <v>6000</v>
      </c>
      <c r="O11" s="24" t="n">
        <f aca="false">N11/4046.86</f>
        <v>1.48263097809166</v>
      </c>
      <c r="P11" s="19" t="s">
        <v>15</v>
      </c>
      <c r="Q11" s="19" t="s">
        <v>16</v>
      </c>
      <c r="R11" s="19" t="s">
        <v>18</v>
      </c>
      <c r="S11" s="20" t="n">
        <v>6900</v>
      </c>
      <c r="T11" s="21" t="s">
        <v>21</v>
      </c>
    </row>
    <row r="12" customFormat="false" ht="15" hidden="false" customHeight="false" outlineLevel="0" collapsed="false">
      <c r="A12" s="19" t="s">
        <v>15</v>
      </c>
      <c r="B12" s="19" t="s">
        <v>16</v>
      </c>
      <c r="C12" s="19" t="s">
        <v>17</v>
      </c>
      <c r="D12" s="20" t="n">
        <v>3100</v>
      </c>
      <c r="E12" s="21" t="s">
        <v>22</v>
      </c>
      <c r="F12" s="12" t="n">
        <v>488</v>
      </c>
      <c r="G12" s="22" t="n">
        <f aca="false">F12/N12</f>
        <v>0.0877697841726619</v>
      </c>
      <c r="H12" s="14" t="n">
        <v>2838</v>
      </c>
      <c r="I12" s="22" t="n">
        <f aca="false">H12/N12</f>
        <v>0.510431654676259</v>
      </c>
      <c r="J12" s="15" t="n">
        <v>940</v>
      </c>
      <c r="K12" s="22" t="n">
        <f aca="false">J12/N12</f>
        <v>0.169064748201439</v>
      </c>
      <c r="L12" s="16" t="n">
        <v>2875</v>
      </c>
      <c r="M12" s="22" t="n">
        <f aca="false">L12/N12</f>
        <v>0.517086330935252</v>
      </c>
      <c r="N12" s="23" t="n">
        <v>5560</v>
      </c>
      <c r="O12" s="24" t="n">
        <f aca="false">N12/4046.86</f>
        <v>1.37390470636493</v>
      </c>
      <c r="P12" s="19"/>
      <c r="Q12" s="19"/>
      <c r="R12" s="0" t="s">
        <v>17</v>
      </c>
      <c r="S12" s="20"/>
      <c r="T12" s="21"/>
    </row>
    <row r="13" customFormat="false" ht="15" hidden="false" customHeight="false" outlineLevel="0" collapsed="false">
      <c r="A13" s="19" t="s">
        <v>15</v>
      </c>
      <c r="B13" s="19" t="s">
        <v>16</v>
      </c>
      <c r="C13" s="19" t="s">
        <v>18</v>
      </c>
      <c r="D13" s="20" t="n">
        <v>3100</v>
      </c>
      <c r="E13" s="21" t="s">
        <v>22</v>
      </c>
      <c r="F13" s="12" t="n">
        <v>898</v>
      </c>
      <c r="G13" s="22" t="n">
        <f aca="false">F13/N13</f>
        <v>0.161510791366906</v>
      </c>
      <c r="H13" s="14" t="n">
        <v>2668</v>
      </c>
      <c r="I13" s="22" t="n">
        <f aca="false">H13/N13</f>
        <v>0.479856115107914</v>
      </c>
      <c r="J13" s="15" t="n">
        <v>1589</v>
      </c>
      <c r="K13" s="22" t="n">
        <f aca="false">J13/N13</f>
        <v>0.285791366906475</v>
      </c>
      <c r="L13" s="16" t="n">
        <v>2875</v>
      </c>
      <c r="M13" s="22" t="n">
        <f aca="false">L13/N13</f>
        <v>0.517086330935252</v>
      </c>
      <c r="N13" s="23" t="n">
        <v>5560</v>
      </c>
      <c r="O13" s="24" t="n">
        <f aca="false">N13/4046.86</f>
        <v>1.37390470636493</v>
      </c>
      <c r="P13" s="19"/>
      <c r="Q13" s="19"/>
      <c r="R13" s="0" t="s">
        <v>18</v>
      </c>
      <c r="S13" s="20"/>
      <c r="T13" s="21"/>
    </row>
    <row r="14" customFormat="false" ht="15" hidden="false" customHeight="false" outlineLevel="0" collapsed="false">
      <c r="A14" s="19" t="s">
        <v>23</v>
      </c>
      <c r="B14" s="19" t="s">
        <v>16</v>
      </c>
      <c r="C14" s="19" t="s">
        <v>17</v>
      </c>
      <c r="D14" s="20" t="n">
        <v>3250</v>
      </c>
      <c r="E14" s="21" t="n">
        <v>43159</v>
      </c>
      <c r="F14" s="12" t="n">
        <v>325</v>
      </c>
      <c r="G14" s="22" t="n">
        <f aca="false">F14/N14</f>
        <v>0.0935521013241221</v>
      </c>
      <c r="H14" s="14" t="n">
        <v>2396</v>
      </c>
      <c r="I14" s="22" t="n">
        <f aca="false">H14/N14</f>
        <v>0.689694876223374</v>
      </c>
      <c r="J14" s="15" t="n">
        <v>435</v>
      </c>
      <c r="K14" s="22" t="n">
        <f aca="false">J14/N14</f>
        <v>0.125215889464594</v>
      </c>
      <c r="L14" s="16" t="n">
        <v>2636</v>
      </c>
      <c r="M14" s="22" t="n">
        <f aca="false">L14/N14</f>
        <v>0.758779504893495</v>
      </c>
      <c r="N14" s="23" t="n">
        <v>3474</v>
      </c>
      <c r="O14" s="24" t="n">
        <f aca="false">N14/4046.86</f>
        <v>0.858443336315069</v>
      </c>
      <c r="P14" s="19" t="s">
        <v>23</v>
      </c>
      <c r="Q14" s="19" t="s">
        <v>16</v>
      </c>
      <c r="R14" s="19" t="s">
        <v>17</v>
      </c>
      <c r="S14" s="20" t="n">
        <v>3250</v>
      </c>
      <c r="T14" s="21" t="n">
        <v>43159</v>
      </c>
    </row>
    <row r="15" customFormat="false" ht="15" hidden="false" customHeight="false" outlineLevel="0" collapsed="false">
      <c r="A15" s="19" t="s">
        <v>23</v>
      </c>
      <c r="B15" s="19" t="s">
        <v>16</v>
      </c>
      <c r="C15" s="19" t="s">
        <v>18</v>
      </c>
      <c r="D15" s="20" t="n">
        <v>3250</v>
      </c>
      <c r="E15" s="21" t="n">
        <v>43159</v>
      </c>
      <c r="F15" s="12" t="n">
        <v>325</v>
      </c>
      <c r="G15" s="22" t="n">
        <f aca="false">F15/N15</f>
        <v>0.0935521013241221</v>
      </c>
      <c r="H15" s="14" t="n">
        <v>2396</v>
      </c>
      <c r="I15" s="22" t="n">
        <f aca="false">H15/N15</f>
        <v>0.689694876223374</v>
      </c>
      <c r="J15" s="15" t="n">
        <v>435</v>
      </c>
      <c r="K15" s="22" t="n">
        <f aca="false">J15/N15</f>
        <v>0.125215889464594</v>
      </c>
      <c r="L15" s="16" t="n">
        <v>2636</v>
      </c>
      <c r="M15" s="22" t="n">
        <f aca="false">L15/N15</f>
        <v>0.758779504893495</v>
      </c>
      <c r="N15" s="23" t="n">
        <v>3474</v>
      </c>
      <c r="O15" s="24" t="n">
        <f aca="false">N15/4046.86</f>
        <v>0.858443336315069</v>
      </c>
      <c r="P15" s="19" t="s">
        <v>23</v>
      </c>
      <c r="Q15" s="19" t="s">
        <v>16</v>
      </c>
      <c r="R15" s="19" t="s">
        <v>18</v>
      </c>
      <c r="S15" s="20" t="n">
        <v>3250</v>
      </c>
      <c r="T15" s="21" t="n">
        <v>43159</v>
      </c>
    </row>
    <row r="16" customFormat="false" ht="15" hidden="false" customHeight="false" outlineLevel="0" collapsed="false">
      <c r="A16" s="19" t="s">
        <v>23</v>
      </c>
      <c r="B16" s="19" t="s">
        <v>16</v>
      </c>
      <c r="C16" s="19" t="s">
        <v>17</v>
      </c>
      <c r="D16" s="20" t="n">
        <v>7500</v>
      </c>
      <c r="E16" s="21" t="n">
        <v>43382</v>
      </c>
      <c r="F16" s="12" t="n">
        <v>453</v>
      </c>
      <c r="G16" s="22" t="n">
        <f aca="false">F16/N16</f>
        <v>0.0889630793401414</v>
      </c>
      <c r="H16" s="14" t="n">
        <v>2346</v>
      </c>
      <c r="I16" s="22" t="n">
        <f aca="false">H16/N16</f>
        <v>0.460722702278083</v>
      </c>
      <c r="J16" s="15" t="n">
        <v>784.1</v>
      </c>
      <c r="K16" s="22" t="n">
        <f aca="false">J16/N16</f>
        <v>0.153986645718775</v>
      </c>
      <c r="L16" s="16" t="n">
        <v>2468</v>
      </c>
      <c r="M16" s="22" t="n">
        <f aca="false">L16/N16</f>
        <v>0.484681853888453</v>
      </c>
      <c r="N16" s="23" t="n">
        <v>5092</v>
      </c>
      <c r="O16" s="24" t="n">
        <f aca="false">N16/4046.86</f>
        <v>1.25825949007379</v>
      </c>
      <c r="P16" s="19" t="s">
        <v>23</v>
      </c>
      <c r="Q16" s="19" t="s">
        <v>16</v>
      </c>
      <c r="R16" s="19" t="s">
        <v>17</v>
      </c>
      <c r="S16" s="20" t="n">
        <v>7500</v>
      </c>
      <c r="T16" s="21" t="n">
        <v>43382</v>
      </c>
    </row>
    <row r="17" customFormat="false" ht="15" hidden="false" customHeight="false" outlineLevel="0" collapsed="false">
      <c r="A17" s="19" t="s">
        <v>23</v>
      </c>
      <c r="B17" s="19" t="s">
        <v>16</v>
      </c>
      <c r="C17" s="19" t="s">
        <v>18</v>
      </c>
      <c r="D17" s="20" t="n">
        <v>7500</v>
      </c>
      <c r="E17" s="21" t="n">
        <v>43382</v>
      </c>
      <c r="F17" s="12" t="n">
        <v>750</v>
      </c>
      <c r="G17" s="22" t="n">
        <f aca="false">F17/N17</f>
        <v>0.147289866457188</v>
      </c>
      <c r="H17" s="14" t="n">
        <v>2476</v>
      </c>
      <c r="I17" s="22" t="n">
        <f aca="false">H17/N17</f>
        <v>0.486252945797329</v>
      </c>
      <c r="J17" s="15" t="n">
        <v>2279</v>
      </c>
      <c r="K17" s="22" t="n">
        <f aca="false">J17/N17</f>
        <v>0.447564807541241</v>
      </c>
      <c r="L17" s="16" t="n">
        <v>2468</v>
      </c>
      <c r="M17" s="22" t="n">
        <f aca="false">L17/N17</f>
        <v>0.484681853888453</v>
      </c>
      <c r="N17" s="23" t="n">
        <v>5092</v>
      </c>
      <c r="O17" s="24" t="n">
        <f aca="false">N17/4046.86</f>
        <v>1.25825949007379</v>
      </c>
      <c r="P17" s="19" t="s">
        <v>23</v>
      </c>
      <c r="Q17" s="19" t="s">
        <v>16</v>
      </c>
      <c r="R17" s="19" t="s">
        <v>18</v>
      </c>
      <c r="S17" s="20" t="n">
        <v>7500</v>
      </c>
      <c r="T17" s="21" t="n">
        <v>43382</v>
      </c>
    </row>
    <row r="18" customFormat="false" ht="15" hidden="false" customHeight="false" outlineLevel="0" collapsed="false">
      <c r="A18" s="19" t="s">
        <v>23</v>
      </c>
      <c r="B18" s="19" t="s">
        <v>16</v>
      </c>
      <c r="C18" s="19" t="s">
        <v>17</v>
      </c>
      <c r="D18" s="20" t="n">
        <v>10200</v>
      </c>
      <c r="E18" s="21" t="s">
        <v>24</v>
      </c>
      <c r="F18" s="12" t="n">
        <v>669</v>
      </c>
      <c r="G18" s="22" t="n">
        <f aca="false">F18/N18</f>
        <v>0.133933933933934</v>
      </c>
      <c r="H18" s="14" t="n">
        <v>2145</v>
      </c>
      <c r="I18" s="22" t="n">
        <f aca="false">H18/N18</f>
        <v>0.429429429429429</v>
      </c>
      <c r="J18" s="15" t="n">
        <v>1018</v>
      </c>
      <c r="K18" s="22" t="n">
        <f aca="false">J18/N18</f>
        <v>0.203803803803804</v>
      </c>
      <c r="L18" s="16" t="n">
        <v>2466</v>
      </c>
      <c r="M18" s="22" t="n">
        <f aca="false">L18/N18</f>
        <v>0.493693693693694</v>
      </c>
      <c r="N18" s="23" t="n">
        <v>4995</v>
      </c>
      <c r="O18" s="24" t="n">
        <f aca="false">N18/4046.86</f>
        <v>1.2342902892613</v>
      </c>
      <c r="P18" s="19" t="s">
        <v>23</v>
      </c>
      <c r="Q18" s="19" t="s">
        <v>16</v>
      </c>
      <c r="R18" s="19" t="s">
        <v>17</v>
      </c>
      <c r="S18" s="20" t="n">
        <v>10200</v>
      </c>
      <c r="T18" s="21" t="s">
        <v>24</v>
      </c>
    </row>
    <row r="19" customFormat="false" ht="15" hidden="false" customHeight="false" outlineLevel="0" collapsed="false">
      <c r="A19" s="19" t="s">
        <v>23</v>
      </c>
      <c r="B19" s="19" t="s">
        <v>16</v>
      </c>
      <c r="C19" s="19" t="s">
        <v>18</v>
      </c>
      <c r="D19" s="20" t="n">
        <v>10200</v>
      </c>
      <c r="E19" s="21" t="s">
        <v>24</v>
      </c>
      <c r="F19" s="12" t="n">
        <v>1149</v>
      </c>
      <c r="G19" s="22" t="n">
        <f aca="false">F19/N19</f>
        <v>0.23003003003003</v>
      </c>
      <c r="H19" s="14" t="n">
        <v>1727</v>
      </c>
      <c r="I19" s="22" t="n">
        <f aca="false">H19/N19</f>
        <v>0.345745745745746</v>
      </c>
      <c r="J19" s="15" t="n">
        <v>1559</v>
      </c>
      <c r="K19" s="22" t="n">
        <f aca="false">J19/N19</f>
        <v>0.312112112112112</v>
      </c>
      <c r="L19" s="16" t="n">
        <v>2466</v>
      </c>
      <c r="M19" s="22" t="n">
        <f aca="false">L19/N19</f>
        <v>0.493693693693694</v>
      </c>
      <c r="N19" s="23" t="n">
        <v>4995</v>
      </c>
      <c r="O19" s="24" t="n">
        <f aca="false">N19/4046.86</f>
        <v>1.2342902892613</v>
      </c>
      <c r="P19" s="19" t="s">
        <v>23</v>
      </c>
      <c r="Q19" s="19" t="s">
        <v>16</v>
      </c>
      <c r="R19" s="19" t="s">
        <v>18</v>
      </c>
      <c r="S19" s="20" t="n">
        <v>10200</v>
      </c>
      <c r="T19" s="21" t="s">
        <v>24</v>
      </c>
    </row>
    <row r="20" customFormat="false" ht="15" hidden="false" customHeight="false" outlineLevel="0" collapsed="false">
      <c r="A20" s="19" t="s">
        <v>23</v>
      </c>
      <c r="B20" s="19" t="s">
        <v>16</v>
      </c>
      <c r="C20" s="19" t="s">
        <v>17</v>
      </c>
      <c r="D20" s="20" t="n">
        <v>10500</v>
      </c>
      <c r="E20" s="21" t="n">
        <v>42936</v>
      </c>
      <c r="F20" s="12" t="n">
        <v>311</v>
      </c>
      <c r="G20" s="22" t="n">
        <f aca="false">F20/N20</f>
        <v>0.0661561369921293</v>
      </c>
      <c r="H20" s="14" t="n">
        <v>1159</v>
      </c>
      <c r="I20" s="22" t="n">
        <f aca="false">H20/N20</f>
        <v>0.246543288661987</v>
      </c>
      <c r="J20" s="15" t="n">
        <v>620.2</v>
      </c>
      <c r="K20" s="22" t="n">
        <f aca="false">J20/N20</f>
        <v>0.131929376728356</v>
      </c>
      <c r="L20" s="16" t="n">
        <v>1251</v>
      </c>
      <c r="M20" s="22" t="n">
        <f aca="false">L20/N20</f>
        <v>0.266113592852585</v>
      </c>
      <c r="N20" s="23" t="n">
        <v>4701</v>
      </c>
      <c r="O20" s="24" t="n">
        <f aca="false">N20/4046.86</f>
        <v>1.16164137133481</v>
      </c>
      <c r="P20" s="19" t="s">
        <v>23</v>
      </c>
      <c r="Q20" s="19" t="s">
        <v>16</v>
      </c>
      <c r="R20" s="19" t="s">
        <v>17</v>
      </c>
      <c r="S20" s="20" t="n">
        <v>10500</v>
      </c>
      <c r="T20" s="21" t="n">
        <v>42936</v>
      </c>
    </row>
    <row r="21" customFormat="false" ht="15" hidden="false" customHeight="false" outlineLevel="0" collapsed="false">
      <c r="A21" s="19" t="s">
        <v>23</v>
      </c>
      <c r="B21" s="19" t="s">
        <v>16</v>
      </c>
      <c r="C21" s="19" t="s">
        <v>18</v>
      </c>
      <c r="D21" s="20" t="n">
        <v>10500</v>
      </c>
      <c r="E21" s="21" t="n">
        <v>42936</v>
      </c>
      <c r="F21" s="12" t="n">
        <v>541</v>
      </c>
      <c r="G21" s="22" t="n">
        <f aca="false">F21/N21</f>
        <v>0.115081897468624</v>
      </c>
      <c r="H21" s="14" t="n">
        <v>966</v>
      </c>
      <c r="I21" s="22" t="n">
        <f aca="false">H21/N21</f>
        <v>0.205488194001276</v>
      </c>
      <c r="J21" s="15" t="n">
        <v>889</v>
      </c>
      <c r="K21" s="22" t="n">
        <f aca="false">J21/N21</f>
        <v>0.189108700276537</v>
      </c>
      <c r="L21" s="16" t="n">
        <v>1251</v>
      </c>
      <c r="M21" s="22" t="n">
        <f aca="false">L21/N21</f>
        <v>0.266113592852585</v>
      </c>
      <c r="N21" s="23" t="n">
        <v>4701</v>
      </c>
      <c r="O21" s="24" t="n">
        <f aca="false">N21/4046.86</f>
        <v>1.16164137133481</v>
      </c>
      <c r="P21" s="19" t="s">
        <v>23</v>
      </c>
      <c r="Q21" s="19" t="s">
        <v>16</v>
      </c>
      <c r="R21" s="19" t="s">
        <v>18</v>
      </c>
      <c r="S21" s="20" t="n">
        <v>10500</v>
      </c>
      <c r="T21" s="21" t="n">
        <v>42936</v>
      </c>
    </row>
    <row r="22" customFormat="false" ht="15" hidden="false" customHeight="false" outlineLevel="0" collapsed="false">
      <c r="A22" s="19" t="s">
        <v>23</v>
      </c>
      <c r="B22" s="19" t="s">
        <v>16</v>
      </c>
      <c r="C22" s="19" t="s">
        <v>17</v>
      </c>
      <c r="D22" s="20" t="n">
        <v>3500</v>
      </c>
      <c r="E22" s="21" t="s">
        <v>25</v>
      </c>
      <c r="F22" s="12" t="n">
        <v>944</v>
      </c>
      <c r="G22" s="22" t="n">
        <f aca="false">F22/N22</f>
        <v>0.281454979129398</v>
      </c>
      <c r="H22" s="14" t="n">
        <v>2392</v>
      </c>
      <c r="I22" s="22" t="n">
        <f aca="false">H22/N22</f>
        <v>0.713178294573644</v>
      </c>
      <c r="J22" s="15" t="n">
        <v>1034</v>
      </c>
      <c r="K22" s="22" t="n">
        <f aca="false">J22/N22</f>
        <v>0.308288610614192</v>
      </c>
      <c r="L22" s="16" t="n">
        <v>3246</v>
      </c>
      <c r="M22" s="22" t="n">
        <f aca="false">L22/N22</f>
        <v>0.967799642218247</v>
      </c>
      <c r="N22" s="23" t="n">
        <v>3354</v>
      </c>
      <c r="O22" s="24" t="n">
        <f aca="false">N22/4046.86</f>
        <v>0.828790716753236</v>
      </c>
      <c r="P22" s="19" t="s">
        <v>23</v>
      </c>
      <c r="Q22" s="19" t="s">
        <v>16</v>
      </c>
      <c r="R22" s="19" t="s">
        <v>17</v>
      </c>
      <c r="S22" s="20" t="n">
        <v>3500</v>
      </c>
      <c r="T22" s="21" t="s">
        <v>25</v>
      </c>
    </row>
    <row r="23" customFormat="false" ht="15" hidden="false" customHeight="false" outlineLevel="0" collapsed="false">
      <c r="A23" s="19" t="s">
        <v>23</v>
      </c>
      <c r="B23" s="19" t="s">
        <v>16</v>
      </c>
      <c r="C23" s="19" t="s">
        <v>18</v>
      </c>
      <c r="D23" s="20" t="n">
        <v>3500</v>
      </c>
      <c r="E23" s="21" t="s">
        <v>25</v>
      </c>
      <c r="F23" s="12" t="n">
        <v>1804</v>
      </c>
      <c r="G23" s="22" t="n">
        <f aca="false">F23/N23</f>
        <v>0.537865235539654</v>
      </c>
      <c r="H23" s="14" t="n">
        <v>1674</v>
      </c>
      <c r="I23" s="22" t="n">
        <f aca="false">H23/N23</f>
        <v>0.499105545617174</v>
      </c>
      <c r="J23" s="15" t="n">
        <v>2036</v>
      </c>
      <c r="K23" s="22" t="n">
        <f aca="false">J23/N23</f>
        <v>0.607036374478235</v>
      </c>
      <c r="L23" s="16" t="n">
        <v>3246</v>
      </c>
      <c r="M23" s="22" t="n">
        <f aca="false">L23/N23</f>
        <v>0.967799642218247</v>
      </c>
      <c r="N23" s="23" t="n">
        <v>3354</v>
      </c>
      <c r="O23" s="24" t="n">
        <f aca="false">N23/4046.86</f>
        <v>0.828790716753236</v>
      </c>
      <c r="P23" s="19" t="s">
        <v>23</v>
      </c>
      <c r="Q23" s="19" t="s">
        <v>16</v>
      </c>
      <c r="R23" s="19" t="s">
        <v>18</v>
      </c>
      <c r="S23" s="20" t="n">
        <v>3500</v>
      </c>
      <c r="T23" s="21" t="s">
        <v>25</v>
      </c>
    </row>
    <row r="24" customFormat="false" ht="15" hidden="false" customHeight="false" outlineLevel="0" collapsed="false">
      <c r="A24" s="19" t="s">
        <v>23</v>
      </c>
      <c r="B24" s="19" t="s">
        <v>16</v>
      </c>
      <c r="C24" s="19" t="s">
        <v>17</v>
      </c>
      <c r="D24" s="20" t="n">
        <v>6900</v>
      </c>
      <c r="E24" s="21" t="n">
        <v>44467</v>
      </c>
      <c r="F24" s="12" t="n">
        <v>273.8</v>
      </c>
      <c r="G24" s="22" t="n">
        <f aca="false">F24/N24</f>
        <v>0.0667804878048781</v>
      </c>
      <c r="H24" s="14" t="n">
        <v>3222.9</v>
      </c>
      <c r="I24" s="22" t="n">
        <f aca="false">H24/N24</f>
        <v>0.786073170731707</v>
      </c>
      <c r="J24" s="15" t="n">
        <v>324.7</v>
      </c>
      <c r="K24" s="22" t="n">
        <f aca="false">J24/N24</f>
        <v>0.0791951219512195</v>
      </c>
      <c r="L24" s="16" t="n">
        <v>3445.7</v>
      </c>
      <c r="M24" s="22" t="n">
        <f aca="false">L24/N24</f>
        <v>0.840414634146341</v>
      </c>
      <c r="N24" s="23" t="n">
        <v>4100</v>
      </c>
      <c r="O24" s="24" t="n">
        <f aca="false">N24/4046.86</f>
        <v>1.01313116836263</v>
      </c>
      <c r="P24" s="19" t="s">
        <v>23</v>
      </c>
      <c r="Q24" s="19" t="s">
        <v>16</v>
      </c>
      <c r="R24" s="19" t="s">
        <v>17</v>
      </c>
      <c r="S24" s="20" t="n">
        <v>6900</v>
      </c>
      <c r="T24" s="21" t="n">
        <v>44467</v>
      </c>
    </row>
    <row r="25" customFormat="false" ht="15" hidden="false" customHeight="false" outlineLevel="0" collapsed="false">
      <c r="A25" s="19" t="s">
        <v>23</v>
      </c>
      <c r="B25" s="19" t="s">
        <v>16</v>
      </c>
      <c r="C25" s="19" t="s">
        <v>18</v>
      </c>
      <c r="D25" s="20" t="n">
        <v>6900</v>
      </c>
      <c r="E25" s="21" t="n">
        <v>44467</v>
      </c>
      <c r="F25" s="12" t="n">
        <v>1386.7</v>
      </c>
      <c r="G25" s="22" t="n">
        <f aca="false">F25/N25</f>
        <v>0.338219512195122</v>
      </c>
      <c r="H25" s="14" t="n">
        <v>2701.3</v>
      </c>
      <c r="I25" s="22" t="n">
        <f aca="false">H25/N25</f>
        <v>0.658853658536585</v>
      </c>
      <c r="J25" s="15" t="n">
        <v>2029</v>
      </c>
      <c r="K25" s="22" t="n">
        <f aca="false">J25/N25</f>
        <v>0.494878048780488</v>
      </c>
      <c r="L25" s="16" t="n">
        <v>3445.7</v>
      </c>
      <c r="M25" s="22" t="n">
        <f aca="false">L25/N25</f>
        <v>0.840414634146341</v>
      </c>
      <c r="N25" s="23" t="n">
        <v>4100</v>
      </c>
      <c r="O25" s="24" t="n">
        <f aca="false">N25/4046.86</f>
        <v>1.01313116836263</v>
      </c>
      <c r="P25" s="19" t="s">
        <v>23</v>
      </c>
      <c r="Q25" s="19" t="s">
        <v>16</v>
      </c>
      <c r="R25" s="19" t="s">
        <v>18</v>
      </c>
      <c r="S25" s="20" t="n">
        <v>6900</v>
      </c>
      <c r="T25" s="21" t="n">
        <v>44467</v>
      </c>
    </row>
    <row r="26" customFormat="false" ht="15" hidden="false" customHeight="false" outlineLevel="0" collapsed="false">
      <c r="A26" s="19" t="s">
        <v>23</v>
      </c>
      <c r="B26" s="19" t="s">
        <v>16</v>
      </c>
      <c r="C26" s="19" t="s">
        <v>17</v>
      </c>
      <c r="D26" s="20" t="n">
        <v>3250</v>
      </c>
      <c r="E26" s="21" t="s">
        <v>26</v>
      </c>
      <c r="F26" s="12" t="n">
        <v>811</v>
      </c>
      <c r="G26" s="22" t="n">
        <f aca="false">F26/N26</f>
        <v>0.250385921580735</v>
      </c>
      <c r="H26" s="14" t="n">
        <v>2561</v>
      </c>
      <c r="I26" s="22" t="n">
        <f aca="false">H26/N26</f>
        <v>0.790676134609447</v>
      </c>
      <c r="J26" s="15" t="n">
        <v>951</v>
      </c>
      <c r="K26" s="22" t="n">
        <f aca="false">J26/N26</f>
        <v>0.293609138623032</v>
      </c>
      <c r="L26" s="16" t="n">
        <v>3232</v>
      </c>
      <c r="M26" s="22" t="n">
        <f aca="false">L26/N26</f>
        <v>0.997838839147885</v>
      </c>
      <c r="N26" s="23" t="n">
        <v>3239</v>
      </c>
      <c r="O26" s="24" t="n">
        <f aca="false">N26/4046.86</f>
        <v>0.800373623006479</v>
      </c>
      <c r="P26" s="19" t="s">
        <v>23</v>
      </c>
      <c r="Q26" s="19" t="s">
        <v>16</v>
      </c>
      <c r="R26" s="19" t="s">
        <v>17</v>
      </c>
      <c r="S26" s="20" t="n">
        <v>3250</v>
      </c>
      <c r="T26" s="21" t="s">
        <v>26</v>
      </c>
    </row>
    <row r="27" customFormat="false" ht="15" hidden="false" customHeight="false" outlineLevel="0" collapsed="false">
      <c r="A27" s="19" t="s">
        <v>23</v>
      </c>
      <c r="B27" s="19" t="s">
        <v>16</v>
      </c>
      <c r="C27" s="19" t="s">
        <v>18</v>
      </c>
      <c r="D27" s="20" t="n">
        <v>3250</v>
      </c>
      <c r="E27" s="21" t="s">
        <v>26</v>
      </c>
      <c r="F27" s="12" t="n">
        <v>2013</v>
      </c>
      <c r="G27" s="22" t="n">
        <f aca="false">F27/N27</f>
        <v>0.621488113615313</v>
      </c>
      <c r="H27" s="14" t="n">
        <v>1471</v>
      </c>
      <c r="I27" s="22" t="n">
        <f aca="false">H27/N27</f>
        <v>0.454152516208706</v>
      </c>
      <c r="J27" s="15" t="n">
        <v>2264</v>
      </c>
      <c r="K27" s="22" t="n">
        <f aca="false">J27/N27</f>
        <v>0.69898116702686</v>
      </c>
      <c r="L27" s="16" t="n">
        <v>3232</v>
      </c>
      <c r="M27" s="22" t="n">
        <f aca="false">L27/N27</f>
        <v>0.997838839147885</v>
      </c>
      <c r="N27" s="23" t="n">
        <v>3239</v>
      </c>
      <c r="O27" s="24" t="n">
        <f aca="false">N27/4046.86</f>
        <v>0.800373623006479</v>
      </c>
      <c r="P27" s="19" t="s">
        <v>23</v>
      </c>
      <c r="Q27" s="19" t="s">
        <v>16</v>
      </c>
      <c r="R27" s="19" t="s">
        <v>18</v>
      </c>
      <c r="S27" s="20" t="n">
        <v>3250</v>
      </c>
      <c r="T27" s="21" t="s">
        <v>26</v>
      </c>
    </row>
    <row r="28" customFormat="false" ht="15" hidden="false" customHeight="false" outlineLevel="0" collapsed="false">
      <c r="A28" s="19" t="s">
        <v>23</v>
      </c>
      <c r="B28" s="19" t="s">
        <v>16</v>
      </c>
      <c r="C28" s="19" t="s">
        <v>17</v>
      </c>
      <c r="D28" s="20" t="n">
        <v>7800</v>
      </c>
      <c r="E28" s="21" t="s">
        <v>27</v>
      </c>
      <c r="F28" s="12" t="n">
        <v>620</v>
      </c>
      <c r="G28" s="22" t="n">
        <f aca="false">F28/N28</f>
        <v>0.151072124756335</v>
      </c>
      <c r="H28" s="14" t="n">
        <v>2779</v>
      </c>
      <c r="I28" s="22" t="n">
        <f aca="false">H28/N28</f>
        <v>0.677144249512671</v>
      </c>
      <c r="J28" s="15" t="n">
        <v>707</v>
      </c>
      <c r="K28" s="22" t="n">
        <f aca="false">J28/N28</f>
        <v>0.172270955165692</v>
      </c>
      <c r="L28" s="16" t="n">
        <v>3313</v>
      </c>
      <c r="M28" s="22" t="n">
        <f aca="false">L28/N28</f>
        <v>0.807261208576998</v>
      </c>
      <c r="N28" s="23" t="n">
        <v>4104</v>
      </c>
      <c r="O28" s="24" t="n">
        <f aca="false">N28/4046.86</f>
        <v>1.01411958901469</v>
      </c>
      <c r="P28" s="19"/>
      <c r="Q28" s="19"/>
      <c r="R28" s="0" t="s">
        <v>17</v>
      </c>
      <c r="S28" s="20"/>
      <c r="T28" s="21"/>
    </row>
    <row r="29" customFormat="false" ht="15" hidden="false" customHeight="false" outlineLevel="0" collapsed="false">
      <c r="A29" s="19" t="s">
        <v>23</v>
      </c>
      <c r="B29" s="19" t="s">
        <v>16</v>
      </c>
      <c r="C29" s="19" t="s">
        <v>18</v>
      </c>
      <c r="D29" s="20" t="n">
        <v>7800</v>
      </c>
      <c r="E29" s="21" t="s">
        <v>27</v>
      </c>
      <c r="F29" s="12" t="n">
        <v>2165</v>
      </c>
      <c r="G29" s="22" t="n">
        <f aca="false">F29/N29</f>
        <v>0.527534113060429</v>
      </c>
      <c r="H29" s="14" t="n">
        <v>1707</v>
      </c>
      <c r="I29" s="22" t="n">
        <f aca="false">H29/N29</f>
        <v>0.41593567251462</v>
      </c>
      <c r="J29" s="15" t="n">
        <v>2723</v>
      </c>
      <c r="K29" s="22" t="n">
        <f aca="false">J29/N29</f>
        <v>0.663499025341131</v>
      </c>
      <c r="L29" s="16" t="n">
        <v>3313</v>
      </c>
      <c r="M29" s="22" t="n">
        <f aca="false">L29/N29</f>
        <v>0.807261208576998</v>
      </c>
      <c r="N29" s="23" t="n">
        <v>4104</v>
      </c>
      <c r="O29" s="24" t="n">
        <f aca="false">N29/4046.86</f>
        <v>1.01411958901469</v>
      </c>
      <c r="P29" s="19"/>
      <c r="Q29" s="19"/>
      <c r="R29" s="0" t="s">
        <v>18</v>
      </c>
      <c r="S29" s="20"/>
      <c r="T29" s="21"/>
    </row>
    <row r="30" customFormat="false" ht="15" hidden="false" customHeight="false" outlineLevel="0" collapsed="false">
      <c r="A30" s="19" t="s">
        <v>28</v>
      </c>
      <c r="B30" s="19" t="s">
        <v>16</v>
      </c>
      <c r="C30" s="19" t="s">
        <v>17</v>
      </c>
      <c r="D30" s="20" t="n">
        <v>3100</v>
      </c>
      <c r="E30" s="21" t="s">
        <v>29</v>
      </c>
      <c r="F30" s="12" t="n">
        <v>509</v>
      </c>
      <c r="G30" s="22" t="n">
        <f aca="false">F30/N30</f>
        <v>0.0460675174223912</v>
      </c>
      <c r="H30" s="14" t="n">
        <v>5374</v>
      </c>
      <c r="I30" s="22" t="n">
        <f aca="false">H30/N30</f>
        <v>0.486378857815187</v>
      </c>
      <c r="J30" s="15" t="n">
        <v>922.8</v>
      </c>
      <c r="K30" s="22" t="n">
        <f aca="false">J30/N30</f>
        <v>0.0835188704860168</v>
      </c>
      <c r="L30" s="16" t="n">
        <v>5480</v>
      </c>
      <c r="M30" s="22" t="n">
        <f aca="false">L30/N30</f>
        <v>0.495972486197846</v>
      </c>
      <c r="N30" s="23" t="n">
        <v>11049</v>
      </c>
      <c r="O30" s="24" t="n">
        <f aca="false">N30/4046.86</f>
        <v>2.73026494615579</v>
      </c>
      <c r="P30" s="19" t="s">
        <v>28</v>
      </c>
      <c r="Q30" s="19" t="s">
        <v>16</v>
      </c>
      <c r="R30" s="19" t="s">
        <v>17</v>
      </c>
      <c r="S30" s="20" t="n">
        <v>3100</v>
      </c>
      <c r="T30" s="21" t="s">
        <v>29</v>
      </c>
    </row>
    <row r="31" customFormat="false" ht="15" hidden="false" customHeight="false" outlineLevel="0" collapsed="false">
      <c r="A31" s="19" t="s">
        <v>28</v>
      </c>
      <c r="B31" s="19" t="s">
        <v>16</v>
      </c>
      <c r="C31" s="19" t="s">
        <v>18</v>
      </c>
      <c r="D31" s="20" t="n">
        <v>3100</v>
      </c>
      <c r="E31" s="21" t="s">
        <v>29</v>
      </c>
      <c r="F31" s="12" t="n">
        <v>1472</v>
      </c>
      <c r="G31" s="22" t="n">
        <f aca="false">F31/N31</f>
        <v>0.133224726219567</v>
      </c>
      <c r="H31" s="14" t="n">
        <v>4432</v>
      </c>
      <c r="I31" s="22" t="n">
        <f aca="false">H31/N31</f>
        <v>0.401122273508915</v>
      </c>
      <c r="J31" s="15" t="n">
        <v>1911</v>
      </c>
      <c r="K31" s="22" t="n">
        <f aca="false">J31/N31</f>
        <v>0.172956828672278</v>
      </c>
      <c r="L31" s="16" t="n">
        <v>5480</v>
      </c>
      <c r="M31" s="22" t="n">
        <f aca="false">L31/N31</f>
        <v>0.495972486197846</v>
      </c>
      <c r="N31" s="23" t="n">
        <v>11049</v>
      </c>
      <c r="O31" s="24" t="n">
        <f aca="false">N31/4046.86</f>
        <v>2.73026494615579</v>
      </c>
      <c r="P31" s="19" t="s">
        <v>28</v>
      </c>
      <c r="Q31" s="19" t="s">
        <v>16</v>
      </c>
      <c r="R31" s="19" t="s">
        <v>18</v>
      </c>
      <c r="S31" s="20" t="n">
        <v>3100</v>
      </c>
      <c r="T31" s="21" t="s">
        <v>29</v>
      </c>
    </row>
    <row r="32" customFormat="false" ht="15" hidden="false" customHeight="false" outlineLevel="0" collapsed="false">
      <c r="A32" s="19" t="s">
        <v>28</v>
      </c>
      <c r="B32" s="19" t="s">
        <v>16</v>
      </c>
      <c r="C32" s="19" t="s">
        <v>17</v>
      </c>
      <c r="D32" s="20" t="n">
        <v>5000</v>
      </c>
      <c r="E32" s="21" t="s">
        <v>30</v>
      </c>
      <c r="F32" s="12" t="n">
        <v>434</v>
      </c>
      <c r="G32" s="22" t="n">
        <f aca="false">F32/N32</f>
        <v>0.0338744926631283</v>
      </c>
      <c r="H32" s="14" t="n">
        <v>5705</v>
      </c>
      <c r="I32" s="22" t="n">
        <f aca="false">H32/N32</f>
        <v>0.445285669684671</v>
      </c>
      <c r="J32" s="15" t="n">
        <v>958</v>
      </c>
      <c r="K32" s="22" t="n">
        <f aca="false">J32/N32</f>
        <v>0.0747736497034031</v>
      </c>
      <c r="L32" s="16" t="n">
        <v>5614</v>
      </c>
      <c r="M32" s="22" t="n">
        <f aca="false">L32/N32</f>
        <v>0.438182953481111</v>
      </c>
      <c r="N32" s="23" t="n">
        <v>12812</v>
      </c>
      <c r="O32" s="24" t="n">
        <f aca="false">N32/4046.86</f>
        <v>3.16591134855172</v>
      </c>
      <c r="P32" s="19" t="s">
        <v>28</v>
      </c>
      <c r="Q32" s="19" t="s">
        <v>16</v>
      </c>
      <c r="R32" s="19" t="s">
        <v>17</v>
      </c>
      <c r="S32" s="20" t="n">
        <v>5000</v>
      </c>
      <c r="T32" s="21" t="s">
        <v>30</v>
      </c>
    </row>
    <row r="33" customFormat="false" ht="15" hidden="false" customHeight="false" outlineLevel="0" collapsed="false">
      <c r="A33" s="19" t="s">
        <v>28</v>
      </c>
      <c r="B33" s="19" t="s">
        <v>16</v>
      </c>
      <c r="C33" s="19" t="s">
        <v>18</v>
      </c>
      <c r="D33" s="20" t="n">
        <v>5000</v>
      </c>
      <c r="E33" s="21" t="s">
        <v>30</v>
      </c>
      <c r="F33" s="12" t="n">
        <v>2072</v>
      </c>
      <c r="G33" s="22" t="n">
        <f aca="false">F33/N33</f>
        <v>0.161723384327193</v>
      </c>
      <c r="H33" s="14" t="n">
        <v>6630</v>
      </c>
      <c r="I33" s="22" t="n">
        <f aca="false">H33/N33</f>
        <v>0.517483609116453</v>
      </c>
      <c r="J33" s="15" t="n">
        <v>5159</v>
      </c>
      <c r="K33" s="22" t="n">
        <f aca="false">J33/N33</f>
        <v>0.402669372463316</v>
      </c>
      <c r="L33" s="16" t="n">
        <v>5614</v>
      </c>
      <c r="M33" s="22" t="n">
        <f aca="false">L33/N33</f>
        <v>0.438182953481111</v>
      </c>
      <c r="N33" s="23" t="n">
        <v>12812</v>
      </c>
      <c r="O33" s="24" t="n">
        <f aca="false">N33/4046.86</f>
        <v>3.16591134855172</v>
      </c>
      <c r="P33" s="19" t="s">
        <v>28</v>
      </c>
      <c r="Q33" s="19" t="s">
        <v>16</v>
      </c>
      <c r="R33" s="19" t="s">
        <v>18</v>
      </c>
      <c r="S33" s="20" t="n">
        <v>5000</v>
      </c>
      <c r="T33" s="21" t="s">
        <v>30</v>
      </c>
    </row>
    <row r="34" customFormat="false" ht="15" hidden="false" customHeight="false" outlineLevel="0" collapsed="false">
      <c r="A34" s="19" t="s">
        <v>28</v>
      </c>
      <c r="B34" s="19" t="s">
        <v>16</v>
      </c>
      <c r="C34" s="19" t="s">
        <v>17</v>
      </c>
      <c r="D34" s="20" t="n">
        <v>7500</v>
      </c>
      <c r="E34" s="21" t="n">
        <v>43382</v>
      </c>
      <c r="F34" s="12" t="n">
        <v>323</v>
      </c>
      <c r="G34" s="22" t="n">
        <f aca="false">F34/N34</f>
        <v>0.0258049053287529</v>
      </c>
      <c r="H34" s="14" t="n">
        <v>6623</v>
      </c>
      <c r="I34" s="22" t="n">
        <f aca="false">H34/N34</f>
        <v>0.529120396261085</v>
      </c>
      <c r="J34" s="15" t="n">
        <v>709.9</v>
      </c>
      <c r="K34" s="22" t="n">
        <f aca="false">J34/N34</f>
        <v>0.0567148677798194</v>
      </c>
      <c r="L34" s="16" t="n">
        <v>6559</v>
      </c>
      <c r="M34" s="22" t="n">
        <f aca="false">L34/N34</f>
        <v>0.524007350003995</v>
      </c>
      <c r="N34" s="23" t="n">
        <v>12517</v>
      </c>
      <c r="O34" s="24" t="n">
        <f aca="false">N34/4046.86</f>
        <v>3.09301532546221</v>
      </c>
      <c r="P34" s="19" t="s">
        <v>28</v>
      </c>
      <c r="Q34" s="19" t="s">
        <v>16</v>
      </c>
      <c r="R34" s="19" t="s">
        <v>17</v>
      </c>
      <c r="S34" s="20" t="n">
        <v>7500</v>
      </c>
      <c r="T34" s="21" t="n">
        <v>43382</v>
      </c>
    </row>
    <row r="35" customFormat="false" ht="15" hidden="false" customHeight="false" outlineLevel="0" collapsed="false">
      <c r="A35" s="19" t="s">
        <v>28</v>
      </c>
      <c r="B35" s="19" t="s">
        <v>16</v>
      </c>
      <c r="C35" s="19" t="s">
        <v>18</v>
      </c>
      <c r="D35" s="20" t="n">
        <v>7500</v>
      </c>
      <c r="E35" s="21" t="n">
        <v>43382</v>
      </c>
      <c r="F35" s="12" t="n">
        <v>1462</v>
      </c>
      <c r="G35" s="22" t="n">
        <f aca="false">F35/N35</f>
        <v>0.116801150435408</v>
      </c>
      <c r="H35" s="14" t="n">
        <v>8007</v>
      </c>
      <c r="I35" s="22" t="n">
        <f aca="false">H35/N35</f>
        <v>0.639690021570664</v>
      </c>
      <c r="J35" s="15" t="n">
        <v>4386</v>
      </c>
      <c r="K35" s="22" t="n">
        <f aca="false">J35/N35</f>
        <v>0.350403451306224</v>
      </c>
      <c r="L35" s="16" t="n">
        <v>6559</v>
      </c>
      <c r="M35" s="22" t="n">
        <f aca="false">L35/N35</f>
        <v>0.524007350003995</v>
      </c>
      <c r="N35" s="23" t="n">
        <v>12517</v>
      </c>
      <c r="O35" s="24" t="n">
        <f aca="false">N35/4046.86</f>
        <v>3.09301532546221</v>
      </c>
      <c r="P35" s="19" t="s">
        <v>28</v>
      </c>
      <c r="Q35" s="19" t="s">
        <v>16</v>
      </c>
      <c r="R35" s="19" t="s">
        <v>18</v>
      </c>
      <c r="S35" s="20" t="n">
        <v>7500</v>
      </c>
      <c r="T35" s="21" t="n">
        <v>43382</v>
      </c>
    </row>
    <row r="36" customFormat="false" ht="15" hidden="false" customHeight="false" outlineLevel="0" collapsed="false">
      <c r="A36" s="19" t="s">
        <v>28</v>
      </c>
      <c r="B36" s="19" t="s">
        <v>16</v>
      </c>
      <c r="C36" s="19" t="s">
        <v>17</v>
      </c>
      <c r="D36" s="20" t="n">
        <v>10500</v>
      </c>
      <c r="E36" s="21" t="s">
        <v>31</v>
      </c>
      <c r="F36" s="12" t="n">
        <v>219</v>
      </c>
      <c r="G36" s="22" t="n">
        <f aca="false">F36/N36</f>
        <v>0.0170866817507997</v>
      </c>
      <c r="H36" s="14" t="n">
        <v>1912</v>
      </c>
      <c r="I36" s="22" t="n">
        <f aca="false">H36/N36</f>
        <v>0.149176874463603</v>
      </c>
      <c r="J36" s="15" t="n">
        <v>1063.3</v>
      </c>
      <c r="K36" s="22" t="n">
        <f aca="false">J36/N36</f>
        <v>0.0829601310759148</v>
      </c>
      <c r="L36" s="16" t="n">
        <v>1206</v>
      </c>
      <c r="M36" s="22" t="n">
        <f aca="false">L36/N36</f>
        <v>0.0940937816961848</v>
      </c>
      <c r="N36" s="23" t="n">
        <v>12817</v>
      </c>
      <c r="O36" s="24" t="n">
        <f aca="false">N36/4046.86</f>
        <v>3.16714687436679</v>
      </c>
      <c r="P36" s="19" t="s">
        <v>28</v>
      </c>
      <c r="Q36" s="19" t="s">
        <v>16</v>
      </c>
      <c r="R36" s="19" t="s">
        <v>17</v>
      </c>
      <c r="S36" s="20" t="n">
        <v>10500</v>
      </c>
      <c r="T36" s="21" t="s">
        <v>31</v>
      </c>
    </row>
    <row r="37" customFormat="false" ht="15" hidden="false" customHeight="false" outlineLevel="0" collapsed="false">
      <c r="A37" s="19" t="s">
        <v>28</v>
      </c>
      <c r="B37" s="19" t="s">
        <v>16</v>
      </c>
      <c r="C37" s="19" t="s">
        <v>18</v>
      </c>
      <c r="D37" s="20" t="n">
        <v>10500</v>
      </c>
      <c r="E37" s="21" t="s">
        <v>31</v>
      </c>
      <c r="F37" s="12" t="n">
        <v>298</v>
      </c>
      <c r="G37" s="22" t="n">
        <f aca="false">F37/N37</f>
        <v>0.0232503706015448</v>
      </c>
      <c r="H37" s="14" t="n">
        <v>1995</v>
      </c>
      <c r="I37" s="22" t="n">
        <f aca="false">H37/N37</f>
        <v>0.155652648825778</v>
      </c>
      <c r="J37" s="15" t="n">
        <v>1304</v>
      </c>
      <c r="K37" s="22" t="n">
        <f aca="false">J37/N37</f>
        <v>0.101739876726223</v>
      </c>
      <c r="L37" s="16" t="n">
        <v>1206</v>
      </c>
      <c r="M37" s="22" t="n">
        <f aca="false">L37/N37</f>
        <v>0.0940937816961848</v>
      </c>
      <c r="N37" s="23" t="n">
        <v>12817</v>
      </c>
      <c r="O37" s="24" t="n">
        <f aca="false">N37/4046.86</f>
        <v>3.16714687436679</v>
      </c>
      <c r="P37" s="19" t="s">
        <v>28</v>
      </c>
      <c r="Q37" s="19" t="s">
        <v>16</v>
      </c>
      <c r="R37" s="19" t="s">
        <v>18</v>
      </c>
      <c r="S37" s="20" t="n">
        <v>10500</v>
      </c>
      <c r="T37" s="21" t="s">
        <v>31</v>
      </c>
    </row>
    <row r="38" customFormat="false" ht="15" hidden="false" customHeight="false" outlineLevel="0" collapsed="false">
      <c r="A38" s="19" t="s">
        <v>28</v>
      </c>
      <c r="B38" s="19" t="s">
        <v>16</v>
      </c>
      <c r="C38" s="19" t="s">
        <v>17</v>
      </c>
      <c r="D38" s="20" t="n">
        <v>3400</v>
      </c>
      <c r="E38" s="21" t="s">
        <v>32</v>
      </c>
      <c r="F38" s="12" t="n">
        <v>775</v>
      </c>
      <c r="G38" s="22" t="n">
        <f aca="false">F38/N38</f>
        <v>0.0622389977513652</v>
      </c>
      <c r="H38" s="14" t="n">
        <v>6708</v>
      </c>
      <c r="I38" s="22" t="n">
        <f aca="false">H38/N38</f>
        <v>0.53870864118214</v>
      </c>
      <c r="J38" s="15" t="n">
        <v>1157</v>
      </c>
      <c r="K38" s="22" t="n">
        <f aca="false">J38/N38</f>
        <v>0.0929168005139737</v>
      </c>
      <c r="L38" s="16" t="n">
        <v>7106</v>
      </c>
      <c r="M38" s="22" t="n">
        <f aca="false">L38/N38</f>
        <v>0.570671378091873</v>
      </c>
      <c r="N38" s="23" t="n">
        <v>12452</v>
      </c>
      <c r="O38" s="24" t="n">
        <f aca="false">N38/4046.86</f>
        <v>3.07695348986622</v>
      </c>
      <c r="P38" s="19" t="s">
        <v>28</v>
      </c>
      <c r="Q38" s="19" t="s">
        <v>16</v>
      </c>
      <c r="R38" s="19" t="s">
        <v>17</v>
      </c>
      <c r="S38" s="20" t="n">
        <v>3400</v>
      </c>
      <c r="T38" s="21" t="s">
        <v>32</v>
      </c>
    </row>
    <row r="39" customFormat="false" ht="15" hidden="false" customHeight="false" outlineLevel="0" collapsed="false">
      <c r="A39" s="19" t="s">
        <v>28</v>
      </c>
      <c r="B39" s="19" t="s">
        <v>16</v>
      </c>
      <c r="C39" s="19" t="s">
        <v>18</v>
      </c>
      <c r="D39" s="20" t="n">
        <v>3400</v>
      </c>
      <c r="E39" s="21" t="s">
        <v>32</v>
      </c>
      <c r="F39" s="12" t="n">
        <v>2281</v>
      </c>
      <c r="G39" s="22" t="n">
        <f aca="false">F39/N39</f>
        <v>0.183183424349502</v>
      </c>
      <c r="H39" s="14" t="n">
        <v>5472</v>
      </c>
      <c r="I39" s="22" t="n">
        <f aca="false">H39/N39</f>
        <v>0.439447478316736</v>
      </c>
      <c r="J39" s="15" t="n">
        <v>2929</v>
      </c>
      <c r="K39" s="22" t="n">
        <f aca="false">J39/N39</f>
        <v>0.235223257308063</v>
      </c>
      <c r="L39" s="16" t="n">
        <v>7106</v>
      </c>
      <c r="M39" s="22" t="n">
        <f aca="false">L39/N39</f>
        <v>0.570671378091873</v>
      </c>
      <c r="N39" s="23" t="n">
        <v>12452</v>
      </c>
      <c r="O39" s="24" t="n">
        <f aca="false">N39/4046.86</f>
        <v>3.07695348986622</v>
      </c>
      <c r="P39" s="19" t="s">
        <v>28</v>
      </c>
      <c r="Q39" s="19" t="s">
        <v>16</v>
      </c>
      <c r="R39" s="19" t="s">
        <v>18</v>
      </c>
      <c r="S39" s="20" t="n">
        <v>3400</v>
      </c>
      <c r="T39" s="21" t="s">
        <v>32</v>
      </c>
    </row>
    <row r="40" customFormat="false" ht="15" hidden="false" customHeight="false" outlineLevel="0" collapsed="false">
      <c r="A40" s="19" t="s">
        <v>28</v>
      </c>
      <c r="B40" s="19" t="s">
        <v>16</v>
      </c>
      <c r="C40" s="19" t="s">
        <v>17</v>
      </c>
      <c r="D40" s="20" t="n">
        <v>9300</v>
      </c>
      <c r="E40" s="21" t="s">
        <v>33</v>
      </c>
      <c r="F40" s="12" t="n">
        <v>1036.4</v>
      </c>
      <c r="G40" s="22" t="n">
        <f aca="false">F40/N40</f>
        <v>0.079423710629167</v>
      </c>
      <c r="H40" s="14" t="n">
        <v>3527.7</v>
      </c>
      <c r="I40" s="22" t="n">
        <f aca="false">H40/N40</f>
        <v>0.270342554985056</v>
      </c>
      <c r="J40" s="15" t="n">
        <v>2256.8</v>
      </c>
      <c r="K40" s="22" t="n">
        <f aca="false">J40/N40</f>
        <v>0.17294811862978</v>
      </c>
      <c r="L40" s="16" t="n">
        <v>3343.7</v>
      </c>
      <c r="M40" s="22" t="n">
        <f aca="false">L40/N40</f>
        <v>0.25624185761361</v>
      </c>
      <c r="N40" s="23" t="n">
        <v>13049</v>
      </c>
      <c r="O40" s="24" t="n">
        <f aca="false">N40/4046.86</f>
        <v>3.22447527218634</v>
      </c>
      <c r="P40" s="19" t="s">
        <v>28</v>
      </c>
      <c r="Q40" s="19" t="s">
        <v>16</v>
      </c>
      <c r="R40" s="19" t="s">
        <v>17</v>
      </c>
      <c r="S40" s="20" t="n">
        <v>9300</v>
      </c>
      <c r="T40" s="21" t="s">
        <v>33</v>
      </c>
    </row>
    <row r="41" customFormat="false" ht="15" hidden="false" customHeight="false" outlineLevel="0" collapsed="false">
      <c r="A41" s="19" t="s">
        <v>28</v>
      </c>
      <c r="B41" s="19" t="s">
        <v>16</v>
      </c>
      <c r="C41" s="19" t="s">
        <v>18</v>
      </c>
      <c r="D41" s="20" t="n">
        <v>9300</v>
      </c>
      <c r="E41" s="21" t="s">
        <v>33</v>
      </c>
      <c r="F41" s="12" t="n">
        <v>1488.8</v>
      </c>
      <c r="G41" s="22" t="n">
        <f aca="false">F41/N41</f>
        <v>0.114093033948962</v>
      </c>
      <c r="H41" s="14" t="n">
        <v>6285.8</v>
      </c>
      <c r="I41" s="22" t="n">
        <f aca="false">H41/N41</f>
        <v>0.481707410529543</v>
      </c>
      <c r="J41" s="15" t="n">
        <v>5919.6</v>
      </c>
      <c r="K41" s="22" t="n">
        <f aca="false">J41/N41</f>
        <v>0.453643957391371</v>
      </c>
      <c r="L41" s="16" t="n">
        <v>3343.7</v>
      </c>
      <c r="M41" s="22" t="n">
        <f aca="false">L41/N41</f>
        <v>0.25624185761361</v>
      </c>
      <c r="N41" s="23" t="n">
        <v>13049</v>
      </c>
      <c r="O41" s="24" t="n">
        <f aca="false">N41/4046.86</f>
        <v>3.22447527218634</v>
      </c>
      <c r="P41" s="19" t="s">
        <v>28</v>
      </c>
      <c r="Q41" s="19" t="s">
        <v>16</v>
      </c>
      <c r="R41" s="19" t="s">
        <v>18</v>
      </c>
      <c r="S41" s="20" t="n">
        <v>9300</v>
      </c>
      <c r="T41" s="21" t="s">
        <v>33</v>
      </c>
    </row>
    <row r="42" customFormat="false" ht="15" hidden="false" customHeight="false" outlineLevel="0" collapsed="false">
      <c r="A42" s="19" t="s">
        <v>34</v>
      </c>
      <c r="B42" s="19" t="s">
        <v>35</v>
      </c>
      <c r="C42" s="19" t="s">
        <v>17</v>
      </c>
      <c r="D42" s="20" t="n">
        <v>3250</v>
      </c>
      <c r="E42" s="21" t="s">
        <v>36</v>
      </c>
      <c r="F42" s="12" t="n">
        <v>1666</v>
      </c>
      <c r="G42" s="22" t="n">
        <f aca="false">F42/N42</f>
        <v>0.0688628942256025</v>
      </c>
      <c r="H42" s="14" t="n">
        <v>11386</v>
      </c>
      <c r="I42" s="22" t="n">
        <f aca="false">H42/N42</f>
        <v>0.470632000992022</v>
      </c>
      <c r="J42" s="15" t="n">
        <v>4479.8</v>
      </c>
      <c r="K42" s="22" t="n">
        <f aca="false">J42/N42</f>
        <v>0.185169263836647</v>
      </c>
      <c r="L42" s="16" t="n">
        <v>10246</v>
      </c>
      <c r="M42" s="22" t="n">
        <f aca="false">L42/N42</f>
        <v>0.423510932914479</v>
      </c>
      <c r="N42" s="23" t="n">
        <v>24193</v>
      </c>
      <c r="O42" s="24" t="n">
        <f aca="false">N42/4046.86</f>
        <v>5.97821520882857</v>
      </c>
      <c r="P42" s="19" t="s">
        <v>34</v>
      </c>
      <c r="Q42" s="19" t="s">
        <v>35</v>
      </c>
      <c r="R42" s="19" t="s">
        <v>17</v>
      </c>
      <c r="S42" s="20" t="n">
        <v>3250</v>
      </c>
      <c r="T42" s="21" t="s">
        <v>36</v>
      </c>
    </row>
    <row r="43" customFormat="false" ht="15" hidden="false" customHeight="false" outlineLevel="0" collapsed="false">
      <c r="A43" s="19" t="s">
        <v>34</v>
      </c>
      <c r="B43" s="19" t="s">
        <v>35</v>
      </c>
      <c r="C43" s="19" t="s">
        <v>18</v>
      </c>
      <c r="D43" s="20" t="n">
        <v>3250</v>
      </c>
      <c r="E43" s="21" t="s">
        <v>36</v>
      </c>
      <c r="F43" s="12" t="n">
        <v>2251</v>
      </c>
      <c r="G43" s="22" t="n">
        <f aca="false">F43/N43</f>
        <v>0.0930434423180259</v>
      </c>
      <c r="H43" s="14" t="n">
        <v>9850</v>
      </c>
      <c r="I43" s="22" t="n">
        <f aca="false">H43/N43</f>
        <v>0.40714256189807</v>
      </c>
      <c r="J43" s="15" t="n">
        <v>5238</v>
      </c>
      <c r="K43" s="22" t="n">
        <f aca="false">J43/N43</f>
        <v>0.216508907535237</v>
      </c>
      <c r="L43" s="16" t="n">
        <v>10246</v>
      </c>
      <c r="M43" s="22" t="n">
        <f aca="false">L43/N43</f>
        <v>0.423510932914479</v>
      </c>
      <c r="N43" s="23" t="n">
        <v>24193</v>
      </c>
      <c r="O43" s="24" t="n">
        <f aca="false">N43/4046.86</f>
        <v>5.97821520882857</v>
      </c>
      <c r="P43" s="19" t="s">
        <v>34</v>
      </c>
      <c r="Q43" s="19" t="s">
        <v>35</v>
      </c>
      <c r="R43" s="19" t="s">
        <v>18</v>
      </c>
      <c r="S43" s="20" t="n">
        <v>3250</v>
      </c>
      <c r="T43" s="21" t="s">
        <v>36</v>
      </c>
    </row>
    <row r="44" customFormat="false" ht="15" hidden="false" customHeight="false" outlineLevel="0" collapsed="false">
      <c r="A44" s="19" t="s">
        <v>34</v>
      </c>
      <c r="B44" s="19" t="s">
        <v>35</v>
      </c>
      <c r="C44" s="19" t="s">
        <v>17</v>
      </c>
      <c r="D44" s="20" t="n">
        <v>6700</v>
      </c>
      <c r="E44" s="21" t="s">
        <v>37</v>
      </c>
      <c r="F44" s="12" t="n">
        <v>1563</v>
      </c>
      <c r="G44" s="22" t="n">
        <f aca="false">F44/N44</f>
        <v>0.0514330843397282</v>
      </c>
      <c r="H44" s="14" t="n">
        <v>11333</v>
      </c>
      <c r="I44" s="22" t="n">
        <f aca="false">H44/N44</f>
        <v>0.372930994767844</v>
      </c>
      <c r="J44" s="15" t="n">
        <v>4603</v>
      </c>
      <c r="K44" s="22" t="n">
        <f aca="false">J44/N44</f>
        <v>0.151469281647965</v>
      </c>
      <c r="L44" s="16" t="n">
        <v>10531</v>
      </c>
      <c r="M44" s="22" t="n">
        <f aca="false">L44/N44</f>
        <v>0.346539866399026</v>
      </c>
      <c r="N44" s="23" t="n">
        <v>30389</v>
      </c>
      <c r="O44" s="24" t="n">
        <f aca="false">N44/4046.86</f>
        <v>7.50927879887122</v>
      </c>
      <c r="P44" s="19" t="s">
        <v>34</v>
      </c>
      <c r="Q44" s="19" t="s">
        <v>35</v>
      </c>
      <c r="R44" s="19" t="s">
        <v>17</v>
      </c>
      <c r="S44" s="20" t="n">
        <v>6700</v>
      </c>
      <c r="T44" s="21" t="s">
        <v>37</v>
      </c>
    </row>
    <row r="45" customFormat="false" ht="15" hidden="false" customHeight="false" outlineLevel="0" collapsed="false">
      <c r="A45" s="19" t="s">
        <v>34</v>
      </c>
      <c r="B45" s="19" t="s">
        <v>35</v>
      </c>
      <c r="C45" s="19" t="s">
        <v>18</v>
      </c>
      <c r="D45" s="20" t="n">
        <v>6700</v>
      </c>
      <c r="E45" s="21" t="s">
        <v>37</v>
      </c>
      <c r="F45" s="12" t="n">
        <v>1845</v>
      </c>
      <c r="G45" s="22" t="n">
        <f aca="false">F45/N45</f>
        <v>0.0607127579058212</v>
      </c>
      <c r="H45" s="14" t="n">
        <v>11445</v>
      </c>
      <c r="I45" s="22" t="n">
        <f aca="false">H45/N45</f>
        <v>0.3766165388792</v>
      </c>
      <c r="J45" s="15" t="n">
        <v>3927</v>
      </c>
      <c r="K45" s="22" t="n">
        <f aca="false">J45/N45</f>
        <v>0.129224390404423</v>
      </c>
      <c r="L45" s="16" t="n">
        <v>10531</v>
      </c>
      <c r="M45" s="22" t="n">
        <f aca="false">L45/N45</f>
        <v>0.346539866399026</v>
      </c>
      <c r="N45" s="23" t="n">
        <v>30389</v>
      </c>
      <c r="O45" s="24" t="n">
        <f aca="false">N45/4046.86</f>
        <v>7.50927879887122</v>
      </c>
      <c r="P45" s="19" t="s">
        <v>34</v>
      </c>
      <c r="Q45" s="19" t="s">
        <v>35</v>
      </c>
      <c r="R45" s="19" t="s">
        <v>18</v>
      </c>
      <c r="S45" s="20" t="n">
        <v>6700</v>
      </c>
      <c r="T45" s="21" t="s">
        <v>37</v>
      </c>
    </row>
    <row r="46" customFormat="false" ht="15" hidden="false" customHeight="false" outlineLevel="0" collapsed="false">
      <c r="A46" s="19" t="s">
        <v>34</v>
      </c>
      <c r="B46" s="19" t="s">
        <v>35</v>
      </c>
      <c r="C46" s="19" t="s">
        <v>17</v>
      </c>
      <c r="D46" s="20" t="n">
        <v>7500</v>
      </c>
      <c r="E46" s="21" t="s">
        <v>38</v>
      </c>
      <c r="F46" s="12" t="n">
        <v>1012</v>
      </c>
      <c r="G46" s="22" t="n">
        <f aca="false">F46/N46</f>
        <v>0.0353846153846154</v>
      </c>
      <c r="H46" s="14" t="n">
        <v>12984</v>
      </c>
      <c r="I46" s="22" t="n">
        <f aca="false">H46/N46</f>
        <v>0.453986013986014</v>
      </c>
      <c r="J46" s="15" t="n">
        <v>3264.2</v>
      </c>
      <c r="K46" s="22" t="n">
        <f aca="false">J46/N46</f>
        <v>0.114132867132867</v>
      </c>
      <c r="L46" s="16" t="n">
        <v>11758</v>
      </c>
      <c r="M46" s="22" t="n">
        <f aca="false">L46/N46</f>
        <v>0.411118881118881</v>
      </c>
      <c r="N46" s="23" t="n">
        <v>28600</v>
      </c>
      <c r="O46" s="24" t="n">
        <f aca="false">N46/4046.86</f>
        <v>7.06720766223689</v>
      </c>
      <c r="P46" s="19" t="s">
        <v>34</v>
      </c>
      <c r="Q46" s="19" t="s">
        <v>35</v>
      </c>
      <c r="R46" s="19" t="s">
        <v>17</v>
      </c>
      <c r="S46" s="20" t="n">
        <v>7500</v>
      </c>
      <c r="T46" s="21" t="s">
        <v>38</v>
      </c>
    </row>
    <row r="47" customFormat="false" ht="15" hidden="false" customHeight="false" outlineLevel="0" collapsed="false">
      <c r="A47" s="19" t="s">
        <v>34</v>
      </c>
      <c r="B47" s="19" t="s">
        <v>35</v>
      </c>
      <c r="C47" s="19" t="s">
        <v>18</v>
      </c>
      <c r="D47" s="20" t="n">
        <v>7500</v>
      </c>
      <c r="E47" s="21" t="s">
        <v>38</v>
      </c>
      <c r="F47" s="12" t="n">
        <v>2219</v>
      </c>
      <c r="G47" s="22" t="n">
        <f aca="false">F47/N47</f>
        <v>0.0775874125874126</v>
      </c>
      <c r="H47" s="14" t="n">
        <v>12398</v>
      </c>
      <c r="I47" s="22" t="n">
        <f aca="false">H47/N47</f>
        <v>0.433496503496504</v>
      </c>
      <c r="J47" s="15" t="n">
        <v>5105</v>
      </c>
      <c r="K47" s="22" t="n">
        <f aca="false">J47/N47</f>
        <v>0.178496503496504</v>
      </c>
      <c r="L47" s="16" t="n">
        <v>11758</v>
      </c>
      <c r="M47" s="22" t="n">
        <f aca="false">L47/N47</f>
        <v>0.411118881118881</v>
      </c>
      <c r="N47" s="23" t="n">
        <v>28600</v>
      </c>
      <c r="O47" s="24" t="n">
        <f aca="false">N47/4046.86</f>
        <v>7.06720766223689</v>
      </c>
      <c r="P47" s="19" t="s">
        <v>34</v>
      </c>
      <c r="Q47" s="19" t="s">
        <v>35</v>
      </c>
      <c r="R47" s="19" t="s">
        <v>18</v>
      </c>
      <c r="S47" s="20" t="n">
        <v>7500</v>
      </c>
      <c r="T47" s="21" t="s">
        <v>38</v>
      </c>
    </row>
    <row r="48" customFormat="false" ht="15" hidden="false" customHeight="false" outlineLevel="0" collapsed="false">
      <c r="A48" s="19" t="s">
        <v>34</v>
      </c>
      <c r="B48" s="19" t="s">
        <v>35</v>
      </c>
      <c r="C48" s="19" t="s">
        <v>17</v>
      </c>
      <c r="D48" s="20" t="n">
        <v>9000</v>
      </c>
      <c r="E48" s="21" t="s">
        <v>39</v>
      </c>
      <c r="F48" s="12" t="n">
        <v>1059</v>
      </c>
      <c r="G48" s="22" t="n">
        <f aca="false">F48/N48</f>
        <v>0.0325665785103635</v>
      </c>
      <c r="H48" s="14" t="n">
        <v>9531</v>
      </c>
      <c r="I48" s="22" t="n">
        <f aca="false">H48/N48</f>
        <v>0.293099206593271</v>
      </c>
      <c r="J48" s="15" t="n">
        <v>5946.8</v>
      </c>
      <c r="K48" s="22" t="n">
        <f aca="false">J48/N48</f>
        <v>0.182877175718064</v>
      </c>
      <c r="L48" s="16" t="n">
        <v>7511</v>
      </c>
      <c r="M48" s="22" t="n">
        <f aca="false">L48/N48</f>
        <v>0.230979765053201</v>
      </c>
      <c r="N48" s="23" t="n">
        <v>32518</v>
      </c>
      <c r="O48" s="24" t="n">
        <f aca="false">N48/4046.86</f>
        <v>8.03536569093075</v>
      </c>
      <c r="P48" s="19" t="s">
        <v>34</v>
      </c>
      <c r="Q48" s="19" t="s">
        <v>35</v>
      </c>
      <c r="R48" s="19" t="s">
        <v>17</v>
      </c>
      <c r="S48" s="20" t="n">
        <v>9000</v>
      </c>
      <c r="T48" s="21" t="s">
        <v>39</v>
      </c>
    </row>
    <row r="49" customFormat="false" ht="15" hidden="false" customHeight="false" outlineLevel="0" collapsed="false">
      <c r="A49" s="19" t="s">
        <v>34</v>
      </c>
      <c r="B49" s="19" t="s">
        <v>35</v>
      </c>
      <c r="C49" s="19" t="s">
        <v>18</v>
      </c>
      <c r="D49" s="20" t="n">
        <v>9000</v>
      </c>
      <c r="E49" s="21" t="s">
        <v>39</v>
      </c>
      <c r="F49" s="12" t="n">
        <v>1583</v>
      </c>
      <c r="G49" s="22" t="n">
        <f aca="false">F49/N49</f>
        <v>0.0486807306722431</v>
      </c>
      <c r="H49" s="14" t="n">
        <v>9524</v>
      </c>
      <c r="I49" s="22" t="n">
        <f aca="false">H49/N49</f>
        <v>0.292883941201796</v>
      </c>
      <c r="J49" s="15" t="n">
        <v>6090</v>
      </c>
      <c r="K49" s="22" t="n">
        <f aca="false">J49/N49</f>
        <v>0.187280890583677</v>
      </c>
      <c r="L49" s="16" t="n">
        <v>7511</v>
      </c>
      <c r="M49" s="22" t="n">
        <f aca="false">L49/N49</f>
        <v>0.230979765053201</v>
      </c>
      <c r="N49" s="23" t="n">
        <v>32518</v>
      </c>
      <c r="O49" s="24" t="n">
        <f aca="false">N49/4046.86</f>
        <v>8.03536569093075</v>
      </c>
      <c r="P49" s="19" t="s">
        <v>34</v>
      </c>
      <c r="Q49" s="19" t="s">
        <v>35</v>
      </c>
      <c r="R49" s="19" t="s">
        <v>18</v>
      </c>
      <c r="S49" s="20" t="n">
        <v>9000</v>
      </c>
      <c r="T49" s="21" t="s">
        <v>39</v>
      </c>
    </row>
    <row r="50" customFormat="false" ht="15" hidden="false" customHeight="false" outlineLevel="0" collapsed="false">
      <c r="A50" s="19" t="s">
        <v>34</v>
      </c>
      <c r="B50" s="19" t="s">
        <v>35</v>
      </c>
      <c r="C50" s="19" t="s">
        <v>17</v>
      </c>
      <c r="D50" s="20" t="n">
        <v>6700</v>
      </c>
      <c r="E50" s="21" t="s">
        <v>40</v>
      </c>
      <c r="F50" s="12" t="n">
        <v>2248</v>
      </c>
      <c r="G50" s="22" t="n">
        <f aca="false">F50/N50</f>
        <v>0.0679215638879657</v>
      </c>
      <c r="H50" s="14" t="n">
        <v>15225</v>
      </c>
      <c r="I50" s="22" t="n">
        <f aca="false">H50/N50</f>
        <v>0.460011481403148</v>
      </c>
      <c r="J50" s="15" t="n">
        <v>7503</v>
      </c>
      <c r="K50" s="22" t="n">
        <f aca="false">J50/N50</f>
        <v>0.226697283741729</v>
      </c>
      <c r="L50" s="16" t="n">
        <v>12220</v>
      </c>
      <c r="M50" s="22" t="n">
        <f aca="false">L50/N50</f>
        <v>0.369217753874974</v>
      </c>
      <c r="N50" s="23" t="n">
        <v>33097</v>
      </c>
      <c r="O50" s="24" t="n">
        <f aca="false">N50/4046.86</f>
        <v>8.17843958031659</v>
      </c>
      <c r="P50" s="19" t="s">
        <v>34</v>
      </c>
      <c r="Q50" s="19" t="s">
        <v>35</v>
      </c>
      <c r="R50" s="19" t="s">
        <v>17</v>
      </c>
      <c r="S50" s="20" t="n">
        <v>6700</v>
      </c>
      <c r="T50" s="21" t="s">
        <v>40</v>
      </c>
    </row>
    <row r="51" customFormat="false" ht="15" hidden="false" customHeight="false" outlineLevel="0" collapsed="false">
      <c r="A51" s="19" t="s">
        <v>34</v>
      </c>
      <c r="B51" s="19" t="s">
        <v>35</v>
      </c>
      <c r="C51" s="19" t="s">
        <v>18</v>
      </c>
      <c r="D51" s="20" t="n">
        <v>6700</v>
      </c>
      <c r="E51" s="21" t="s">
        <v>41</v>
      </c>
      <c r="F51" s="12" t="n">
        <v>3933</v>
      </c>
      <c r="G51" s="22" t="n">
        <f aca="false">F51/N51</f>
        <v>0.118832522585129</v>
      </c>
      <c r="H51" s="14" t="n">
        <v>14588</v>
      </c>
      <c r="I51" s="22" t="n">
        <f aca="false">H51/N51</f>
        <v>0.440765024020304</v>
      </c>
      <c r="J51" s="15" t="n">
        <v>10231</v>
      </c>
      <c r="K51" s="22" t="n">
        <f aca="false">J51/N51</f>
        <v>0.309121672659153</v>
      </c>
      <c r="L51" s="16" t="n">
        <v>12220</v>
      </c>
      <c r="M51" s="22" t="n">
        <f aca="false">L51/N51</f>
        <v>0.369217753874974</v>
      </c>
      <c r="N51" s="23" t="n">
        <v>33097</v>
      </c>
      <c r="O51" s="24" t="n">
        <f aca="false">N51/4046.86</f>
        <v>8.17843958031659</v>
      </c>
      <c r="P51" s="19" t="s">
        <v>34</v>
      </c>
      <c r="Q51" s="19" t="s">
        <v>35</v>
      </c>
      <c r="R51" s="19" t="s">
        <v>18</v>
      </c>
      <c r="S51" s="20" t="n">
        <v>6700</v>
      </c>
      <c r="T51" s="21" t="s">
        <v>41</v>
      </c>
    </row>
    <row r="52" customFormat="false" ht="15" hidden="false" customHeight="false" outlineLevel="0" collapsed="false">
      <c r="A52" s="19" t="s">
        <v>34</v>
      </c>
      <c r="B52" s="19" t="s">
        <v>35</v>
      </c>
      <c r="C52" s="19" t="s">
        <v>17</v>
      </c>
      <c r="D52" s="20" t="n">
        <v>3250</v>
      </c>
      <c r="E52" s="21" t="s">
        <v>42</v>
      </c>
      <c r="F52" s="12" t="n">
        <v>2373</v>
      </c>
      <c r="G52" s="22" t="n">
        <f aca="false">F52/N52</f>
        <v>0.109274267820962</v>
      </c>
      <c r="H52" s="14" t="n">
        <v>18176</v>
      </c>
      <c r="I52" s="22" t="n">
        <f aca="false">H52/N52</f>
        <v>0.83698655369313</v>
      </c>
      <c r="J52" s="15" t="n">
        <v>3611</v>
      </c>
      <c r="K52" s="22" t="n">
        <f aca="false">J52/N52</f>
        <v>0.166282925032234</v>
      </c>
      <c r="L52" s="16" t="n">
        <v>19331</v>
      </c>
      <c r="M52" s="22" t="n">
        <f aca="false">L52/N52</f>
        <v>0.890173144225456</v>
      </c>
      <c r="N52" s="23" t="n">
        <v>21716</v>
      </c>
      <c r="O52" s="24" t="n">
        <f aca="false">N52/4046.86</f>
        <v>5.36613572003973</v>
      </c>
      <c r="P52" s="19" t="s">
        <v>34</v>
      </c>
      <c r="Q52" s="19" t="s">
        <v>35</v>
      </c>
      <c r="R52" s="19" t="s">
        <v>17</v>
      </c>
      <c r="S52" s="20" t="n">
        <v>3250</v>
      </c>
      <c r="T52" s="21" t="s">
        <v>42</v>
      </c>
    </row>
    <row r="53" customFormat="false" ht="15" hidden="false" customHeight="false" outlineLevel="0" collapsed="false">
      <c r="A53" s="19" t="s">
        <v>34</v>
      </c>
      <c r="B53" s="19" t="s">
        <v>35</v>
      </c>
      <c r="C53" s="19" t="s">
        <v>18</v>
      </c>
      <c r="D53" s="20" t="n">
        <v>3250</v>
      </c>
      <c r="E53" s="21" t="s">
        <v>42</v>
      </c>
      <c r="F53" s="12" t="n">
        <v>5125</v>
      </c>
      <c r="G53" s="22" t="n">
        <f aca="false">F53/N53</f>
        <v>0.236001105175907</v>
      </c>
      <c r="H53" s="14" t="n">
        <v>15650</v>
      </c>
      <c r="I53" s="22" t="n">
        <f aca="false">H53/N53</f>
        <v>0.72066678946399</v>
      </c>
      <c r="J53" s="15" t="n">
        <v>6589</v>
      </c>
      <c r="K53" s="22" t="n">
        <f aca="false">J53/N53</f>
        <v>0.303416835512986</v>
      </c>
      <c r="L53" s="16" t="n">
        <v>19331</v>
      </c>
      <c r="M53" s="22" t="n">
        <f aca="false">L53/N53</f>
        <v>0.890173144225456</v>
      </c>
      <c r="N53" s="23" t="n">
        <v>21716</v>
      </c>
      <c r="O53" s="24" t="n">
        <f aca="false">N53/4046.86</f>
        <v>5.36613572003973</v>
      </c>
      <c r="P53" s="19" t="s">
        <v>34</v>
      </c>
      <c r="Q53" s="19" t="s">
        <v>35</v>
      </c>
      <c r="R53" s="19" t="s">
        <v>18</v>
      </c>
      <c r="S53" s="20" t="n">
        <v>3250</v>
      </c>
      <c r="T53" s="21" t="s">
        <v>42</v>
      </c>
    </row>
    <row r="54" customFormat="false" ht="15" hidden="false" customHeight="false" outlineLevel="0" collapsed="false">
      <c r="A54" s="19" t="s">
        <v>34</v>
      </c>
      <c r="B54" s="19" t="s">
        <v>35</v>
      </c>
      <c r="C54" s="19" t="s">
        <v>17</v>
      </c>
      <c r="D54" s="20" t="n">
        <v>6800</v>
      </c>
      <c r="E54" s="21" t="s">
        <v>43</v>
      </c>
      <c r="F54" s="12" t="n">
        <v>1767.3</v>
      </c>
      <c r="G54" s="22" t="n">
        <f aca="false">F54/N54</f>
        <v>0.0544084280265131</v>
      </c>
      <c r="H54" s="14" t="n">
        <v>10615</v>
      </c>
      <c r="I54" s="22" t="n">
        <f aca="false">H54/N54</f>
        <v>0.32679537345184</v>
      </c>
      <c r="J54" s="15" t="n">
        <v>5984</v>
      </c>
      <c r="K54" s="22" t="n">
        <f aca="false">J54/N54</f>
        <v>0.184224542132436</v>
      </c>
      <c r="L54" s="16" t="n">
        <v>8165.5</v>
      </c>
      <c r="M54" s="22" t="n">
        <f aca="false">L54/N54</f>
        <v>0.251384608753744</v>
      </c>
      <c r="N54" s="23" t="n">
        <v>32482.1</v>
      </c>
      <c r="O54" s="24" t="n">
        <f aca="false">N54/4046.86</f>
        <v>8.0264946155785</v>
      </c>
      <c r="P54" s="19" t="s">
        <v>34</v>
      </c>
      <c r="Q54" s="19" t="s">
        <v>35</v>
      </c>
      <c r="R54" s="19" t="s">
        <v>17</v>
      </c>
      <c r="S54" s="20" t="n">
        <v>6800</v>
      </c>
      <c r="T54" s="21" t="s">
        <v>43</v>
      </c>
    </row>
    <row r="55" customFormat="false" ht="15" hidden="false" customHeight="false" outlineLevel="0" collapsed="false">
      <c r="A55" s="19" t="s">
        <v>34</v>
      </c>
      <c r="B55" s="19" t="s">
        <v>35</v>
      </c>
      <c r="C55" s="19" t="s">
        <v>18</v>
      </c>
      <c r="D55" s="20" t="n">
        <v>6800</v>
      </c>
      <c r="E55" s="21" t="s">
        <v>43</v>
      </c>
      <c r="F55" s="12" t="n">
        <v>4618</v>
      </c>
      <c r="G55" s="22" t="n">
        <f aca="false">F55/N55</f>
        <v>0.142170610890306</v>
      </c>
      <c r="H55" s="14" t="n">
        <v>15156.2</v>
      </c>
      <c r="I55" s="22" t="n">
        <f aca="false">H55/N55</f>
        <v>0.466601605191783</v>
      </c>
      <c r="J55" s="15" t="n">
        <v>16226.6</v>
      </c>
      <c r="K55" s="22" t="n">
        <f aca="false">J55/N55</f>
        <v>0.499555139599964</v>
      </c>
      <c r="L55" s="16" t="n">
        <v>8165.5</v>
      </c>
      <c r="M55" s="22" t="n">
        <f aca="false">L55/N55</f>
        <v>0.251384608753744</v>
      </c>
      <c r="N55" s="23" t="n">
        <v>32482.1</v>
      </c>
      <c r="O55" s="24" t="n">
        <f aca="false">N55/4046.86</f>
        <v>8.0264946155785</v>
      </c>
      <c r="P55" s="19" t="s">
        <v>34</v>
      </c>
      <c r="Q55" s="19" t="s">
        <v>35</v>
      </c>
      <c r="R55" s="19" t="s">
        <v>18</v>
      </c>
      <c r="S55" s="20" t="n">
        <v>6800</v>
      </c>
      <c r="T55" s="21" t="s">
        <v>43</v>
      </c>
    </row>
    <row r="56" customFormat="false" ht="15" hidden="false" customHeight="false" outlineLevel="0" collapsed="false">
      <c r="A56" s="19" t="s">
        <v>34</v>
      </c>
      <c r="B56" s="19" t="s">
        <v>35</v>
      </c>
      <c r="C56" s="19" t="s">
        <v>17</v>
      </c>
      <c r="D56" s="20" t="n">
        <v>3250</v>
      </c>
      <c r="E56" s="21" t="s">
        <v>44</v>
      </c>
      <c r="F56" s="12" t="n">
        <v>2645.6</v>
      </c>
      <c r="G56" s="22" t="n">
        <f aca="false">F56/N56</f>
        <v>0.10902677040749</v>
      </c>
      <c r="H56" s="14" t="n">
        <v>12284</v>
      </c>
      <c r="I56" s="22" t="n">
        <f aca="false">H56/N56</f>
        <v>0.506231043122775</v>
      </c>
      <c r="J56" s="15" t="n">
        <v>4955.3</v>
      </c>
      <c r="K56" s="22" t="n">
        <f aca="false">J56/N56</f>
        <v>0.204210899380193</v>
      </c>
      <c r="L56" s="16" t="n">
        <v>12619.9</v>
      </c>
      <c r="M56" s="22" t="n">
        <f aca="false">L56/N56</f>
        <v>0.520073684557563</v>
      </c>
      <c r="N56" s="23" t="n">
        <v>24265.6</v>
      </c>
      <c r="O56" s="24" t="n">
        <f aca="false">N56/4046.86</f>
        <v>5.99615504366348</v>
      </c>
      <c r="P56" s="19" t="s">
        <v>34</v>
      </c>
      <c r="Q56" s="19" t="s">
        <v>35</v>
      </c>
      <c r="R56" s="19" t="s">
        <v>17</v>
      </c>
      <c r="S56" s="20" t="n">
        <v>3250</v>
      </c>
      <c r="T56" s="21" t="s">
        <v>44</v>
      </c>
    </row>
    <row r="57" customFormat="false" ht="15" hidden="false" customHeight="false" outlineLevel="0" collapsed="false">
      <c r="A57" s="19" t="s">
        <v>34</v>
      </c>
      <c r="B57" s="19" t="s">
        <v>35</v>
      </c>
      <c r="C57" s="19" t="s">
        <v>18</v>
      </c>
      <c r="D57" s="20" t="n">
        <v>3250</v>
      </c>
      <c r="E57" s="21" t="s">
        <v>44</v>
      </c>
      <c r="F57" s="12" t="n">
        <v>3724.4</v>
      </c>
      <c r="G57" s="22" t="n">
        <f aca="false">F57/N57</f>
        <v>0.153484768561255</v>
      </c>
      <c r="H57" s="14" t="n">
        <v>11760.5</v>
      </c>
      <c r="I57" s="22" t="n">
        <f aca="false">H57/N57</f>
        <v>0.484657292628247</v>
      </c>
      <c r="J57" s="15" t="n">
        <v>6589.3</v>
      </c>
      <c r="K57" s="22" t="n">
        <f aca="false">J57/N57</f>
        <v>0.271549024132929</v>
      </c>
      <c r="L57" s="16" t="n">
        <v>12619.9</v>
      </c>
      <c r="M57" s="22" t="n">
        <f aca="false">L57/N57</f>
        <v>0.520073684557563</v>
      </c>
      <c r="N57" s="23" t="n">
        <v>24265.6</v>
      </c>
      <c r="O57" s="24" t="n">
        <f aca="false">N57/4046.86</f>
        <v>5.99615504366348</v>
      </c>
      <c r="P57" s="19" t="s">
        <v>34</v>
      </c>
      <c r="Q57" s="19" t="s">
        <v>35</v>
      </c>
      <c r="R57" s="19" t="s">
        <v>18</v>
      </c>
      <c r="S57" s="20" t="n">
        <v>3250</v>
      </c>
      <c r="T57" s="21" t="s">
        <v>44</v>
      </c>
    </row>
    <row r="58" customFormat="false" ht="15" hidden="false" customHeight="false" outlineLevel="0" collapsed="false">
      <c r="A58" s="19" t="s">
        <v>45</v>
      </c>
      <c r="B58" s="19" t="s">
        <v>35</v>
      </c>
      <c r="C58" s="19" t="s">
        <v>17</v>
      </c>
      <c r="D58" s="20" t="n">
        <v>3700</v>
      </c>
      <c r="E58" s="21" t="s">
        <v>46</v>
      </c>
      <c r="F58" s="12" t="n">
        <v>808</v>
      </c>
      <c r="G58" s="22" t="n">
        <f aca="false">F58/N58</f>
        <v>0.0756696010488856</v>
      </c>
      <c r="H58" s="14" t="n">
        <v>4726</v>
      </c>
      <c r="I58" s="22" t="n">
        <f aca="false">H58/N58</f>
        <v>0.442592245738902</v>
      </c>
      <c r="J58" s="15" t="n">
        <v>1097.2</v>
      </c>
      <c r="K58" s="22" t="n">
        <f aca="false">J58/N58</f>
        <v>0.10275332459262</v>
      </c>
      <c r="L58" s="16" t="n">
        <v>5308</v>
      </c>
      <c r="M58" s="22" t="n">
        <f aca="false">L58/N58</f>
        <v>0.497096834613223</v>
      </c>
      <c r="N58" s="23" t="n">
        <v>10678</v>
      </c>
      <c r="O58" s="24" t="n">
        <f aca="false">N58/4046.86</f>
        <v>2.63858893067712</v>
      </c>
      <c r="P58" s="19" t="s">
        <v>45</v>
      </c>
      <c r="Q58" s="19" t="s">
        <v>35</v>
      </c>
      <c r="R58" s="19" t="s">
        <v>17</v>
      </c>
      <c r="S58" s="20" t="n">
        <v>3700</v>
      </c>
      <c r="T58" s="21" t="s">
        <v>46</v>
      </c>
    </row>
    <row r="59" customFormat="false" ht="15" hidden="false" customHeight="false" outlineLevel="0" collapsed="false">
      <c r="A59" s="19" t="s">
        <v>45</v>
      </c>
      <c r="B59" s="19" t="s">
        <v>35</v>
      </c>
      <c r="C59" s="19" t="s">
        <v>18</v>
      </c>
      <c r="D59" s="20" t="n">
        <v>3700</v>
      </c>
      <c r="E59" s="21" t="s">
        <v>46</v>
      </c>
      <c r="F59" s="12" t="n">
        <v>808</v>
      </c>
      <c r="G59" s="22" t="n">
        <f aca="false">F59/N59</f>
        <v>0.0756696010488856</v>
      </c>
      <c r="H59" s="14" t="n">
        <v>4726</v>
      </c>
      <c r="I59" s="22" t="n">
        <f aca="false">H59/N59</f>
        <v>0.442592245738902</v>
      </c>
      <c r="J59" s="15" t="n">
        <v>1097.2</v>
      </c>
      <c r="K59" s="22" t="n">
        <f aca="false">J59/N59</f>
        <v>0.10275332459262</v>
      </c>
      <c r="L59" s="16" t="n">
        <v>5308</v>
      </c>
      <c r="M59" s="22" t="n">
        <f aca="false">L59/N59</f>
        <v>0.497096834613223</v>
      </c>
      <c r="N59" s="23" t="n">
        <v>10678</v>
      </c>
      <c r="O59" s="24" t="n">
        <f aca="false">N59/4046.86</f>
        <v>2.63858893067712</v>
      </c>
      <c r="P59" s="19" t="s">
        <v>45</v>
      </c>
      <c r="Q59" s="19" t="s">
        <v>35</v>
      </c>
      <c r="R59" s="19" t="s">
        <v>18</v>
      </c>
      <c r="S59" s="20" t="n">
        <v>3700</v>
      </c>
      <c r="T59" s="21" t="s">
        <v>46</v>
      </c>
    </row>
    <row r="60" customFormat="false" ht="15" hidden="false" customHeight="false" outlineLevel="0" collapsed="false">
      <c r="A60" s="19" t="s">
        <v>45</v>
      </c>
      <c r="B60" s="19" t="s">
        <v>35</v>
      </c>
      <c r="C60" s="19" t="s">
        <v>17</v>
      </c>
      <c r="D60" s="20" t="n">
        <v>5000</v>
      </c>
      <c r="E60" s="21" t="s">
        <v>47</v>
      </c>
      <c r="F60" s="12" t="n">
        <v>706</v>
      </c>
      <c r="G60" s="22" t="n">
        <f aca="false">F60/N60</f>
        <v>0.0569722401549387</v>
      </c>
      <c r="H60" s="14" t="n">
        <v>5224</v>
      </c>
      <c r="I60" s="22" t="n">
        <f aca="false">H60/N60</f>
        <v>0.42156229825694</v>
      </c>
      <c r="J60" s="15" t="n">
        <v>995</v>
      </c>
      <c r="K60" s="22" t="n">
        <f aca="false">J60/N60</f>
        <v>0.0802937378954164</v>
      </c>
      <c r="L60" s="16" t="n">
        <v>5640</v>
      </c>
      <c r="M60" s="22" t="n">
        <f aca="false">L60/N60</f>
        <v>0.455132343447385</v>
      </c>
      <c r="N60" s="23" t="n">
        <v>12392</v>
      </c>
      <c r="O60" s="24" t="n">
        <f aca="false">N60/4046.86</f>
        <v>3.0621271800853</v>
      </c>
      <c r="P60" s="19" t="s">
        <v>45</v>
      </c>
      <c r="Q60" s="19" t="s">
        <v>35</v>
      </c>
      <c r="R60" s="19" t="s">
        <v>17</v>
      </c>
      <c r="S60" s="20" t="n">
        <v>5000</v>
      </c>
      <c r="T60" s="21" t="s">
        <v>47</v>
      </c>
    </row>
    <row r="61" customFormat="false" ht="15" hidden="false" customHeight="false" outlineLevel="0" collapsed="false">
      <c r="A61" s="19" t="s">
        <v>45</v>
      </c>
      <c r="B61" s="19" t="s">
        <v>35</v>
      </c>
      <c r="C61" s="19" t="s">
        <v>18</v>
      </c>
      <c r="D61" s="20" t="n">
        <v>5000</v>
      </c>
      <c r="E61" s="21" t="s">
        <v>47</v>
      </c>
      <c r="F61" s="12" t="n">
        <v>1677</v>
      </c>
      <c r="G61" s="22" t="n">
        <f aca="false">F61/N61</f>
        <v>0.135329244673983</v>
      </c>
      <c r="H61" s="14" t="n">
        <v>5126</v>
      </c>
      <c r="I61" s="22" t="n">
        <f aca="false">H61/N61</f>
        <v>0.413653970303422</v>
      </c>
      <c r="J61" s="15" t="n">
        <v>2840</v>
      </c>
      <c r="K61" s="22" t="n">
        <f aca="false">J61/N61</f>
        <v>0.229180116204003</v>
      </c>
      <c r="L61" s="16" t="n">
        <v>5640</v>
      </c>
      <c r="M61" s="22" t="n">
        <f aca="false">L61/N61</f>
        <v>0.455132343447385</v>
      </c>
      <c r="N61" s="23" t="n">
        <v>12392</v>
      </c>
      <c r="O61" s="24" t="n">
        <f aca="false">N61/4046.86</f>
        <v>3.0621271800853</v>
      </c>
      <c r="P61" s="19" t="s">
        <v>45</v>
      </c>
      <c r="Q61" s="19" t="s">
        <v>35</v>
      </c>
      <c r="R61" s="19" t="s">
        <v>18</v>
      </c>
      <c r="S61" s="20" t="n">
        <v>5000</v>
      </c>
      <c r="T61" s="21" t="s">
        <v>47</v>
      </c>
    </row>
    <row r="62" customFormat="false" ht="15" hidden="false" customHeight="false" outlineLevel="0" collapsed="false">
      <c r="A62" s="19" t="s">
        <v>45</v>
      </c>
      <c r="B62" s="19" t="s">
        <v>35</v>
      </c>
      <c r="C62" s="19" t="s">
        <v>17</v>
      </c>
      <c r="D62" s="20" t="n">
        <v>6000</v>
      </c>
      <c r="E62" s="21" t="n">
        <v>43397</v>
      </c>
      <c r="F62" s="12" t="n">
        <v>1218</v>
      </c>
      <c r="G62" s="22" t="n">
        <f aca="false">F62/N62</f>
        <v>0.0949633556837674</v>
      </c>
      <c r="H62" s="14" t="n">
        <v>4774</v>
      </c>
      <c r="I62" s="22" t="n">
        <f aca="false">H62/N62</f>
        <v>0.37221269296741</v>
      </c>
      <c r="J62" s="15" t="n">
        <v>1509</v>
      </c>
      <c r="K62" s="22" t="n">
        <f aca="false">J62/N62</f>
        <v>0.117651645095899</v>
      </c>
      <c r="L62" s="16" t="n">
        <v>5700</v>
      </c>
      <c r="M62" s="22" t="n">
        <f aca="false">L62/N62</f>
        <v>0.444409792608763</v>
      </c>
      <c r="N62" s="23" t="n">
        <v>12826</v>
      </c>
      <c r="O62" s="24" t="n">
        <f aca="false">N62/4046.86</f>
        <v>3.16937082083393</v>
      </c>
      <c r="P62" s="19" t="s">
        <v>45</v>
      </c>
      <c r="Q62" s="19" t="s">
        <v>35</v>
      </c>
      <c r="R62" s="19" t="s">
        <v>17</v>
      </c>
      <c r="S62" s="20" t="n">
        <v>6000</v>
      </c>
      <c r="T62" s="21" t="n">
        <v>43397</v>
      </c>
    </row>
    <row r="63" customFormat="false" ht="15" hidden="false" customHeight="false" outlineLevel="0" collapsed="false">
      <c r="A63" s="19" t="s">
        <v>45</v>
      </c>
      <c r="B63" s="19" t="s">
        <v>35</v>
      </c>
      <c r="C63" s="19" t="s">
        <v>18</v>
      </c>
      <c r="D63" s="20" t="n">
        <v>6000</v>
      </c>
      <c r="E63" s="21" t="n">
        <v>43397</v>
      </c>
      <c r="F63" s="12" t="n">
        <v>2438</v>
      </c>
      <c r="G63" s="22" t="n">
        <f aca="false">F63/N63</f>
        <v>0.190082644628099</v>
      </c>
      <c r="H63" s="14" t="n">
        <v>5169</v>
      </c>
      <c r="I63" s="22" t="n">
        <f aca="false">H63/N63</f>
        <v>0.403009511928894</v>
      </c>
      <c r="J63" s="15" t="n">
        <v>4370</v>
      </c>
      <c r="K63" s="22" t="n">
        <f aca="false">J63/N63</f>
        <v>0.340714174333385</v>
      </c>
      <c r="L63" s="16" t="n">
        <v>5700</v>
      </c>
      <c r="M63" s="22" t="n">
        <f aca="false">L63/N63</f>
        <v>0.444409792608763</v>
      </c>
      <c r="N63" s="23" t="n">
        <v>12826</v>
      </c>
      <c r="O63" s="24" t="n">
        <f aca="false">N63/4046.86</f>
        <v>3.16937082083393</v>
      </c>
      <c r="P63" s="19" t="s">
        <v>45</v>
      </c>
      <c r="Q63" s="19" t="s">
        <v>35</v>
      </c>
      <c r="R63" s="19" t="s">
        <v>18</v>
      </c>
      <c r="S63" s="20" t="n">
        <v>6000</v>
      </c>
      <c r="T63" s="21" t="n">
        <v>43397</v>
      </c>
    </row>
    <row r="64" customFormat="false" ht="15" hidden="false" customHeight="false" outlineLevel="0" collapsed="false">
      <c r="A64" s="19" t="s">
        <v>45</v>
      </c>
      <c r="B64" s="19" t="s">
        <v>35</v>
      </c>
      <c r="C64" s="19" t="s">
        <v>17</v>
      </c>
      <c r="D64" s="20" t="n">
        <v>8000</v>
      </c>
      <c r="E64" s="21" t="s">
        <v>48</v>
      </c>
      <c r="F64" s="12" t="n">
        <v>1215</v>
      </c>
      <c r="G64" s="22" t="n">
        <f aca="false">F64/N64</f>
        <v>0.0861702127659575</v>
      </c>
      <c r="H64" s="14" t="n">
        <v>3150</v>
      </c>
      <c r="I64" s="22" t="n">
        <f aca="false">H64/N64</f>
        <v>0.223404255319149</v>
      </c>
      <c r="J64" s="15" t="n">
        <v>1796</v>
      </c>
      <c r="K64" s="22" t="n">
        <f aca="false">J64/N64</f>
        <v>0.127375886524823</v>
      </c>
      <c r="L64" s="16" t="n">
        <v>3795</v>
      </c>
      <c r="M64" s="22" t="n">
        <f aca="false">L64/N64</f>
        <v>0.269148936170213</v>
      </c>
      <c r="N64" s="23" t="n">
        <v>14100</v>
      </c>
      <c r="O64" s="24" t="n">
        <f aca="false">N64/4046.86</f>
        <v>3.48418279851539</v>
      </c>
      <c r="P64" s="19" t="s">
        <v>45</v>
      </c>
      <c r="Q64" s="19" t="s">
        <v>35</v>
      </c>
      <c r="R64" s="19" t="s">
        <v>17</v>
      </c>
      <c r="S64" s="20" t="n">
        <v>8000</v>
      </c>
      <c r="T64" s="21" t="s">
        <v>48</v>
      </c>
    </row>
    <row r="65" customFormat="false" ht="15" hidden="false" customHeight="false" outlineLevel="0" collapsed="false">
      <c r="A65" s="19" t="s">
        <v>45</v>
      </c>
      <c r="B65" s="19" t="s">
        <v>35</v>
      </c>
      <c r="C65" s="19" t="s">
        <v>18</v>
      </c>
      <c r="D65" s="20" t="n">
        <v>8000</v>
      </c>
      <c r="E65" s="21" t="s">
        <v>48</v>
      </c>
      <c r="F65" s="12" t="n">
        <v>1215</v>
      </c>
      <c r="G65" s="22" t="n">
        <f aca="false">F65/N65</f>
        <v>0.0861702127659575</v>
      </c>
      <c r="H65" s="14" t="n">
        <v>3150</v>
      </c>
      <c r="I65" s="22" t="n">
        <f aca="false">H65/N65</f>
        <v>0.223404255319149</v>
      </c>
      <c r="J65" s="15" t="n">
        <v>1796</v>
      </c>
      <c r="K65" s="22" t="n">
        <f aca="false">J65/N65</f>
        <v>0.127375886524823</v>
      </c>
      <c r="L65" s="16" t="n">
        <v>3795</v>
      </c>
      <c r="M65" s="22" t="n">
        <f aca="false">L65/N65</f>
        <v>0.269148936170213</v>
      </c>
      <c r="N65" s="23" t="n">
        <v>14100</v>
      </c>
      <c r="O65" s="24" t="n">
        <f aca="false">N65/4046.86</f>
        <v>3.48418279851539</v>
      </c>
      <c r="P65" s="19" t="s">
        <v>45</v>
      </c>
      <c r="Q65" s="19" t="s">
        <v>35</v>
      </c>
      <c r="R65" s="19" t="s">
        <v>18</v>
      </c>
      <c r="S65" s="20" t="n">
        <v>8000</v>
      </c>
      <c r="T65" s="21" t="s">
        <v>48</v>
      </c>
    </row>
    <row r="66" customFormat="false" ht="15" hidden="false" customHeight="false" outlineLevel="0" collapsed="false">
      <c r="A66" s="19" t="s">
        <v>45</v>
      </c>
      <c r="B66" s="19" t="s">
        <v>35</v>
      </c>
      <c r="C66" s="19" t="s">
        <v>17</v>
      </c>
      <c r="D66" s="20" t="n">
        <v>6900</v>
      </c>
      <c r="E66" s="21" t="s">
        <v>49</v>
      </c>
      <c r="F66" s="12" t="n">
        <v>1482.4</v>
      </c>
      <c r="G66" s="22" t="n">
        <f aca="false">F66/N66</f>
        <v>0.110097739223434</v>
      </c>
      <c r="H66" s="14" t="n">
        <v>4941.7</v>
      </c>
      <c r="I66" s="22" t="n">
        <f aca="false">H66/N66</f>
        <v>0.36701969638454</v>
      </c>
      <c r="J66" s="15" t="n">
        <v>2128.2</v>
      </c>
      <c r="K66" s="22" t="n">
        <f aca="false">J66/N66</f>
        <v>0.158061257835477</v>
      </c>
      <c r="L66" s="16" t="n">
        <v>5778.4</v>
      </c>
      <c r="M66" s="22" t="n">
        <f aca="false">L66/N66</f>
        <v>0.429161343988592</v>
      </c>
      <c r="N66" s="23" t="n">
        <v>13464.4</v>
      </c>
      <c r="O66" s="24" t="n">
        <f aca="false">N66/4046.86</f>
        <v>3.32712275690288</v>
      </c>
      <c r="P66" s="19" t="s">
        <v>45</v>
      </c>
      <c r="Q66" s="19" t="s">
        <v>35</v>
      </c>
      <c r="R66" s="19" t="s">
        <v>17</v>
      </c>
      <c r="S66" s="20" t="n">
        <v>6900</v>
      </c>
      <c r="T66" s="21" t="s">
        <v>49</v>
      </c>
    </row>
    <row r="67" customFormat="false" ht="15" hidden="false" customHeight="false" outlineLevel="0" collapsed="false">
      <c r="A67" s="19" t="s">
        <v>45</v>
      </c>
      <c r="B67" s="19" t="s">
        <v>35</v>
      </c>
      <c r="C67" s="19" t="s">
        <v>18</v>
      </c>
      <c r="D67" s="20" t="n">
        <v>6900</v>
      </c>
      <c r="E67" s="21" t="s">
        <v>49</v>
      </c>
      <c r="F67" s="12" t="n">
        <v>2491.1</v>
      </c>
      <c r="G67" s="22" t="n">
        <f aca="false">F67/N67</f>
        <v>0.185013814206352</v>
      </c>
      <c r="H67" s="14" t="n">
        <v>6268.3</v>
      </c>
      <c r="I67" s="22" t="n">
        <f aca="false">H67/N67</f>
        <v>0.465546181040373</v>
      </c>
      <c r="J67" s="15" t="n">
        <v>5472.2</v>
      </c>
      <c r="K67" s="22" t="n">
        <f aca="false">J67/N67</f>
        <v>0.406419892457146</v>
      </c>
      <c r="L67" s="16" t="n">
        <v>5778.4</v>
      </c>
      <c r="M67" s="22" t="n">
        <f aca="false">L67/N67</f>
        <v>0.429161343988592</v>
      </c>
      <c r="N67" s="23" t="n">
        <v>13464.4</v>
      </c>
      <c r="O67" s="24" t="n">
        <f aca="false">N67/4046.86</f>
        <v>3.32712275690288</v>
      </c>
      <c r="P67" s="19" t="s">
        <v>45</v>
      </c>
      <c r="Q67" s="19" t="s">
        <v>35</v>
      </c>
      <c r="R67" s="19" t="s">
        <v>18</v>
      </c>
      <c r="S67" s="20" t="n">
        <v>6900</v>
      </c>
      <c r="T67" s="21" t="s">
        <v>49</v>
      </c>
    </row>
    <row r="68" customFormat="false" ht="15" hidden="false" customHeight="false" outlineLevel="0" collapsed="false">
      <c r="A68" s="19" t="s">
        <v>45</v>
      </c>
      <c r="B68" s="19" t="s">
        <v>35</v>
      </c>
      <c r="C68" s="19" t="s">
        <v>17</v>
      </c>
      <c r="D68" s="20" t="n">
        <v>3250</v>
      </c>
      <c r="E68" s="21" t="s">
        <v>50</v>
      </c>
      <c r="F68" s="12" t="n">
        <v>1246.7</v>
      </c>
      <c r="G68" s="22" t="n">
        <f aca="false">F68/N68</f>
        <v>0.118161655988172</v>
      </c>
      <c r="H68" s="14" t="n">
        <v>6710</v>
      </c>
      <c r="I68" s="22" t="n">
        <f aca="false">H68/N68</f>
        <v>0.635970732077189</v>
      </c>
      <c r="J68" s="15" t="n">
        <v>1494.4</v>
      </c>
      <c r="K68" s="22" t="n">
        <f aca="false">J68/N68</f>
        <v>0.141638548735641</v>
      </c>
      <c r="L68" s="16" t="n">
        <v>7709</v>
      </c>
      <c r="M68" s="22" t="n">
        <f aca="false">L68/N68</f>
        <v>0.730655495317891</v>
      </c>
      <c r="N68" s="23" t="n">
        <v>10550.8</v>
      </c>
      <c r="O68" s="24" t="n">
        <f aca="false">N68/4046.86</f>
        <v>2.60715715394157</v>
      </c>
      <c r="P68" s="19" t="s">
        <v>45</v>
      </c>
      <c r="Q68" s="19" t="s">
        <v>35</v>
      </c>
      <c r="R68" s="19" t="s">
        <v>17</v>
      </c>
      <c r="S68" s="20" t="n">
        <v>3250</v>
      </c>
      <c r="T68" s="21" t="s">
        <v>50</v>
      </c>
    </row>
    <row r="69" customFormat="false" ht="15" hidden="false" customHeight="false" outlineLevel="0" collapsed="false">
      <c r="A69" s="19" t="s">
        <v>45</v>
      </c>
      <c r="B69" s="19" t="s">
        <v>35</v>
      </c>
      <c r="C69" s="19" t="s">
        <v>18</v>
      </c>
      <c r="D69" s="20" t="n">
        <v>3250</v>
      </c>
      <c r="E69" s="21" t="s">
        <v>50</v>
      </c>
      <c r="F69" s="12" t="n">
        <v>1246.7</v>
      </c>
      <c r="G69" s="22" t="n">
        <f aca="false">F69/N69</f>
        <v>0.118161655988172</v>
      </c>
      <c r="H69" s="14" t="n">
        <v>6710</v>
      </c>
      <c r="I69" s="22" t="n">
        <f aca="false">H69/N69</f>
        <v>0.635970732077189</v>
      </c>
      <c r="J69" s="15" t="n">
        <v>1494.4</v>
      </c>
      <c r="K69" s="22" t="n">
        <f aca="false">J69/N69</f>
        <v>0.141638548735641</v>
      </c>
      <c r="L69" s="16" t="n">
        <v>7709</v>
      </c>
      <c r="M69" s="22" t="n">
        <f aca="false">L69/N69</f>
        <v>0.730655495317891</v>
      </c>
      <c r="N69" s="23" t="n">
        <v>10550.8</v>
      </c>
      <c r="O69" s="24" t="n">
        <f aca="false">N69/4046.86</f>
        <v>2.60715715394157</v>
      </c>
      <c r="P69" s="19" t="s">
        <v>45</v>
      </c>
      <c r="Q69" s="19" t="s">
        <v>35</v>
      </c>
      <c r="R69" s="19" t="s">
        <v>18</v>
      </c>
      <c r="S69" s="20" t="n">
        <v>3250</v>
      </c>
      <c r="T69" s="21" t="s">
        <v>50</v>
      </c>
    </row>
    <row r="70" customFormat="false" ht="15" hidden="false" customHeight="false" outlineLevel="0" collapsed="false">
      <c r="A70" s="19" t="s">
        <v>45</v>
      </c>
      <c r="B70" s="19" t="s">
        <v>35</v>
      </c>
      <c r="C70" s="19" t="s">
        <v>17</v>
      </c>
      <c r="D70" s="20" t="n">
        <v>3300</v>
      </c>
      <c r="E70" s="21" t="s">
        <v>51</v>
      </c>
      <c r="F70" s="12" t="n">
        <v>1116</v>
      </c>
      <c r="G70" s="22" t="n">
        <f aca="false">F70/N70</f>
        <v>0.105055069189494</v>
      </c>
      <c r="H70" s="14" t="n">
        <v>7815</v>
      </c>
      <c r="I70" s="22" t="n">
        <f aca="false">H70/N70</f>
        <v>0.735667890426433</v>
      </c>
      <c r="J70" s="15" t="n">
        <v>1542</v>
      </c>
      <c r="K70" s="22" t="n">
        <f aca="false">J70/N70</f>
        <v>0.145156735385484</v>
      </c>
      <c r="L70" s="16" t="n">
        <v>8506</v>
      </c>
      <c r="M70" s="22" t="n">
        <f aca="false">L70/N70</f>
        <v>0.800715428786595</v>
      </c>
      <c r="N70" s="23" t="n">
        <v>10623</v>
      </c>
      <c r="O70" s="24" t="n">
        <f aca="false">N70/4046.86</f>
        <v>2.62499814671128</v>
      </c>
      <c r="P70" s="19"/>
      <c r="Q70" s="19"/>
      <c r="R70" s="0" t="s">
        <v>17</v>
      </c>
      <c r="S70" s="20"/>
      <c r="T70" s="21"/>
    </row>
    <row r="71" customFormat="false" ht="15" hidden="false" customHeight="false" outlineLevel="0" collapsed="false">
      <c r="A71" s="19" t="s">
        <v>45</v>
      </c>
      <c r="B71" s="19" t="s">
        <v>35</v>
      </c>
      <c r="C71" s="19" t="s">
        <v>18</v>
      </c>
      <c r="D71" s="20" t="n">
        <v>3300</v>
      </c>
      <c r="E71" s="21" t="s">
        <v>51</v>
      </c>
      <c r="F71" s="12" t="n">
        <v>1151</v>
      </c>
      <c r="G71" s="22" t="n">
        <f aca="false">F71/N71</f>
        <v>0.108349807022498</v>
      </c>
      <c r="H71" s="14" t="n">
        <v>7908</v>
      </c>
      <c r="I71" s="22" t="n">
        <f aca="false">H71/N71</f>
        <v>0.744422479525558</v>
      </c>
      <c r="J71" s="15" t="n">
        <v>1705</v>
      </c>
      <c r="K71" s="22" t="n">
        <f aca="false">J71/N71</f>
        <v>0.160500800150617</v>
      </c>
      <c r="L71" s="16" t="n">
        <v>8506</v>
      </c>
      <c r="M71" s="22" t="n">
        <f aca="false">L71/N71</f>
        <v>0.800715428786595</v>
      </c>
      <c r="N71" s="23" t="n">
        <v>10623</v>
      </c>
      <c r="O71" s="24" t="n">
        <f aca="false">N71/4046.86</f>
        <v>2.62499814671128</v>
      </c>
      <c r="P71" s="19"/>
      <c r="Q71" s="19"/>
      <c r="R71" s="0" t="s">
        <v>18</v>
      </c>
      <c r="S71" s="20"/>
      <c r="T71" s="21"/>
    </row>
    <row r="72" customFormat="false" ht="15" hidden="false" customHeight="false" outlineLevel="0" collapsed="false">
      <c r="A72" s="19" t="s">
        <v>52</v>
      </c>
      <c r="B72" s="19" t="s">
        <v>35</v>
      </c>
      <c r="C72" s="19" t="s">
        <v>17</v>
      </c>
      <c r="D72" s="20" t="n">
        <v>3700</v>
      </c>
      <c r="E72" s="21" t="s">
        <v>53</v>
      </c>
      <c r="F72" s="12" t="n">
        <v>67</v>
      </c>
      <c r="G72" s="22" t="n">
        <f aca="false">F72/N72</f>
        <v>0.0102227647238328</v>
      </c>
      <c r="H72" s="14" t="n">
        <v>2511</v>
      </c>
      <c r="I72" s="22" t="n">
        <f aca="false">H72/N72</f>
        <v>0.383124809276778</v>
      </c>
      <c r="J72" s="15" t="n">
        <v>212</v>
      </c>
      <c r="K72" s="22" t="n">
        <f aca="false">J72/N72</f>
        <v>0.0323466585291425</v>
      </c>
      <c r="L72" s="16" t="n">
        <v>2436</v>
      </c>
      <c r="M72" s="22" t="n">
        <f aca="false">L72/N72</f>
        <v>0.371681415929204</v>
      </c>
      <c r="N72" s="23" t="n">
        <v>6554</v>
      </c>
      <c r="O72" s="24" t="n">
        <f aca="false">N72/4046.86</f>
        <v>1.61952723840212</v>
      </c>
      <c r="P72" s="19" t="s">
        <v>52</v>
      </c>
      <c r="Q72" s="19" t="s">
        <v>35</v>
      </c>
      <c r="R72" s="19" t="s">
        <v>17</v>
      </c>
      <c r="S72" s="20" t="n">
        <v>3700</v>
      </c>
      <c r="T72" s="21" t="s">
        <v>53</v>
      </c>
    </row>
    <row r="73" customFormat="false" ht="15" hidden="false" customHeight="false" outlineLevel="0" collapsed="false">
      <c r="A73" s="19" t="s">
        <v>52</v>
      </c>
      <c r="B73" s="19" t="s">
        <v>35</v>
      </c>
      <c r="C73" s="19" t="s">
        <v>18</v>
      </c>
      <c r="D73" s="20" t="n">
        <v>3700</v>
      </c>
      <c r="E73" s="21" t="s">
        <v>53</v>
      </c>
      <c r="F73" s="12" t="n">
        <v>67</v>
      </c>
      <c r="G73" s="22" t="n">
        <f aca="false">F73/N73</f>
        <v>0.0102227647238328</v>
      </c>
      <c r="H73" s="14" t="n">
        <v>2511</v>
      </c>
      <c r="I73" s="22" t="n">
        <f aca="false">H73/N73</f>
        <v>0.383124809276778</v>
      </c>
      <c r="J73" s="15" t="n">
        <v>212</v>
      </c>
      <c r="K73" s="22" t="n">
        <f aca="false">J73/N73</f>
        <v>0.0323466585291425</v>
      </c>
      <c r="L73" s="16" t="n">
        <v>2436</v>
      </c>
      <c r="M73" s="22" t="n">
        <f aca="false">L73/N73</f>
        <v>0.371681415929204</v>
      </c>
      <c r="N73" s="23" t="n">
        <v>6554</v>
      </c>
      <c r="O73" s="24" t="n">
        <f aca="false">N73/4046.86</f>
        <v>1.61952723840212</v>
      </c>
      <c r="P73" s="19" t="s">
        <v>52</v>
      </c>
      <c r="Q73" s="19" t="s">
        <v>35</v>
      </c>
      <c r="R73" s="19" t="s">
        <v>18</v>
      </c>
      <c r="S73" s="20" t="n">
        <v>3700</v>
      </c>
      <c r="T73" s="21" t="s">
        <v>53</v>
      </c>
    </row>
    <row r="74" customFormat="false" ht="15" hidden="false" customHeight="false" outlineLevel="0" collapsed="false">
      <c r="A74" s="19" t="s">
        <v>52</v>
      </c>
      <c r="B74" s="19" t="s">
        <v>35</v>
      </c>
      <c r="C74" s="19" t="s">
        <v>17</v>
      </c>
      <c r="D74" s="20" t="n">
        <v>5000</v>
      </c>
      <c r="E74" s="21" t="n">
        <v>43074</v>
      </c>
      <c r="F74" s="12" t="n">
        <v>42</v>
      </c>
      <c r="G74" s="22" t="n">
        <f aca="false">F74/N74</f>
        <v>0.00507798331519768</v>
      </c>
      <c r="H74" s="14" t="n">
        <v>2182</v>
      </c>
      <c r="I74" s="22" t="n">
        <f aca="false">H74/N74</f>
        <v>0.263813323660984</v>
      </c>
      <c r="J74" s="15" t="n">
        <v>292</v>
      </c>
      <c r="K74" s="22" t="n">
        <f aca="false">J74/N74</f>
        <v>0.0353040744770886</v>
      </c>
      <c r="L74" s="16" t="n">
        <v>2141</v>
      </c>
      <c r="M74" s="22" t="n">
        <f aca="false">L74/N74</f>
        <v>0.258856244710434</v>
      </c>
      <c r="N74" s="23" t="n">
        <v>8271</v>
      </c>
      <c r="O74" s="24" t="n">
        <f aca="false">N74/4046.86</f>
        <v>2.04380680329935</v>
      </c>
      <c r="P74" s="19" t="s">
        <v>52</v>
      </c>
      <c r="Q74" s="19" t="s">
        <v>35</v>
      </c>
      <c r="R74" s="19" t="s">
        <v>17</v>
      </c>
      <c r="S74" s="20" t="n">
        <v>5000</v>
      </c>
      <c r="T74" s="21" t="n">
        <v>43074</v>
      </c>
    </row>
    <row r="75" customFormat="false" ht="15" hidden="false" customHeight="false" outlineLevel="0" collapsed="false">
      <c r="A75" s="19" t="s">
        <v>52</v>
      </c>
      <c r="B75" s="19" t="s">
        <v>35</v>
      </c>
      <c r="C75" s="19" t="s">
        <v>18</v>
      </c>
      <c r="D75" s="20" t="n">
        <v>5000</v>
      </c>
      <c r="E75" s="21" t="n">
        <v>43074</v>
      </c>
      <c r="F75" s="12" t="n">
        <v>255</v>
      </c>
      <c r="G75" s="22" t="n">
        <f aca="false">F75/N75</f>
        <v>0.0308306129851288</v>
      </c>
      <c r="H75" s="14" t="n">
        <v>2096</v>
      </c>
      <c r="I75" s="22" t="n">
        <f aca="false">H75/N75</f>
        <v>0.253415548301294</v>
      </c>
      <c r="J75" s="15" t="n">
        <v>477</v>
      </c>
      <c r="K75" s="22" t="n">
        <f aca="false">J75/N75</f>
        <v>0.0576713819368879</v>
      </c>
      <c r="L75" s="16" t="n">
        <v>2141</v>
      </c>
      <c r="M75" s="22" t="n">
        <f aca="false">L75/N75</f>
        <v>0.258856244710434</v>
      </c>
      <c r="N75" s="23" t="n">
        <v>8271</v>
      </c>
      <c r="O75" s="24" t="n">
        <f aca="false">N75/4046.86</f>
        <v>2.04380680329935</v>
      </c>
      <c r="P75" s="19" t="s">
        <v>52</v>
      </c>
      <c r="Q75" s="19" t="s">
        <v>35</v>
      </c>
      <c r="R75" s="19" t="s">
        <v>18</v>
      </c>
      <c r="S75" s="20" t="n">
        <v>5000</v>
      </c>
      <c r="T75" s="21" t="n">
        <v>43074</v>
      </c>
    </row>
    <row r="76" customFormat="false" ht="15" hidden="false" customHeight="false" outlineLevel="0" collapsed="false">
      <c r="A76" s="19" t="s">
        <v>52</v>
      </c>
      <c r="B76" s="19" t="s">
        <v>35</v>
      </c>
      <c r="C76" s="19" t="s">
        <v>17</v>
      </c>
      <c r="D76" s="20" t="n">
        <v>7400</v>
      </c>
      <c r="E76" s="21" t="s">
        <v>54</v>
      </c>
      <c r="F76" s="12" t="n">
        <v>110</v>
      </c>
      <c r="G76" s="22" t="n">
        <f aca="false">F76/N76</f>
        <v>0.0120034919249236</v>
      </c>
      <c r="H76" s="14" t="n">
        <v>2103</v>
      </c>
      <c r="I76" s="22" t="n">
        <f aca="false">H76/N76</f>
        <v>0.229484941073767</v>
      </c>
      <c r="J76" s="15" t="n">
        <v>186.2</v>
      </c>
      <c r="K76" s="22" t="n">
        <f aca="false">J76/N76</f>
        <v>0.0203186381492798</v>
      </c>
      <c r="L76" s="16" t="n">
        <v>1978</v>
      </c>
      <c r="M76" s="22" t="n">
        <f aca="false">L76/N76</f>
        <v>0.215844609340899</v>
      </c>
      <c r="N76" s="23" t="n">
        <v>9164</v>
      </c>
      <c r="O76" s="24" t="n">
        <f aca="false">N76/4046.86</f>
        <v>2.26447171387199</v>
      </c>
      <c r="P76" s="19" t="s">
        <v>52</v>
      </c>
      <c r="Q76" s="19" t="s">
        <v>35</v>
      </c>
      <c r="R76" s="19" t="s">
        <v>17</v>
      </c>
      <c r="S76" s="20" t="n">
        <v>7400</v>
      </c>
      <c r="T76" s="21" t="s">
        <v>54</v>
      </c>
    </row>
    <row r="77" customFormat="false" ht="15" hidden="false" customHeight="false" outlineLevel="0" collapsed="false">
      <c r="A77" s="19" t="s">
        <v>52</v>
      </c>
      <c r="B77" s="19" t="s">
        <v>35</v>
      </c>
      <c r="C77" s="19" t="s">
        <v>18</v>
      </c>
      <c r="D77" s="20" t="n">
        <v>7400</v>
      </c>
      <c r="E77" s="21" t="s">
        <v>54</v>
      </c>
      <c r="F77" s="25" t="n">
        <v>42</v>
      </c>
      <c r="G77" s="22" t="n">
        <f aca="false">F77/N77</f>
        <v>0.00458315146224356</v>
      </c>
      <c r="H77" s="26" t="n">
        <v>2182</v>
      </c>
      <c r="I77" s="22" t="n">
        <f aca="false">H77/N77</f>
        <v>0.238105630728939</v>
      </c>
      <c r="J77" s="27" t="n">
        <v>292</v>
      </c>
      <c r="K77" s="22" t="n">
        <f aca="false">J77/N77</f>
        <v>0.031863814927979</v>
      </c>
      <c r="L77" s="28" t="n">
        <v>1978</v>
      </c>
      <c r="M77" s="22" t="n">
        <f aca="false">L77/N77</f>
        <v>0.215844609340899</v>
      </c>
      <c r="N77" s="29" t="n">
        <v>9164</v>
      </c>
      <c r="O77" s="24" t="n">
        <f aca="false">N77/4046.86</f>
        <v>2.26447171387199</v>
      </c>
      <c r="P77" s="19" t="s">
        <v>52</v>
      </c>
      <c r="Q77" s="19" t="s">
        <v>35</v>
      </c>
      <c r="R77" s="19" t="s">
        <v>18</v>
      </c>
      <c r="S77" s="20" t="n">
        <v>7400</v>
      </c>
      <c r="T77" s="21" t="s">
        <v>54</v>
      </c>
    </row>
    <row r="78" customFormat="false" ht="15" hidden="false" customHeight="false" outlineLevel="0" collapsed="false">
      <c r="A78" s="30" t="s">
        <v>52</v>
      </c>
      <c r="B78" s="30" t="s">
        <v>35</v>
      </c>
      <c r="C78" s="30" t="s">
        <v>17</v>
      </c>
      <c r="D78" s="1" t="n">
        <v>7800</v>
      </c>
      <c r="E78" s="2" t="s">
        <v>55</v>
      </c>
      <c r="F78" s="25" t="n">
        <v>131</v>
      </c>
      <c r="G78" s="22" t="n">
        <f aca="false">F78/N78</f>
        <v>0.016259153531091</v>
      </c>
      <c r="H78" s="26" t="n">
        <v>1418</v>
      </c>
      <c r="I78" s="22" t="n">
        <f aca="false">H78/N78</f>
        <v>0.175996028298374</v>
      </c>
      <c r="J78" s="27" t="n">
        <v>232</v>
      </c>
      <c r="K78" s="22" t="n">
        <f aca="false">J78/N78</f>
        <v>0.0287948367878863</v>
      </c>
      <c r="L78" s="28" t="n">
        <v>1448</v>
      </c>
      <c r="M78" s="22" t="n">
        <f aca="false">L78/N78</f>
        <v>0.17971949857267</v>
      </c>
      <c r="N78" s="29" t="n">
        <v>8057</v>
      </c>
      <c r="O78" s="24" t="n">
        <f aca="false">N78/4046.86</f>
        <v>1.99092629841408</v>
      </c>
      <c r="P78" s="30" t="s">
        <v>52</v>
      </c>
      <c r="Q78" s="30" t="s">
        <v>35</v>
      </c>
      <c r="R78" s="30" t="s">
        <v>17</v>
      </c>
      <c r="S78" s="1" t="n">
        <v>7800</v>
      </c>
      <c r="T78" s="2" t="s">
        <v>55</v>
      </c>
    </row>
    <row r="79" customFormat="false" ht="15" hidden="false" customHeight="false" outlineLevel="0" collapsed="false">
      <c r="A79" s="30" t="s">
        <v>52</v>
      </c>
      <c r="B79" s="30" t="s">
        <v>35</v>
      </c>
      <c r="C79" s="30" t="s">
        <v>18</v>
      </c>
      <c r="D79" s="1" t="n">
        <v>7800</v>
      </c>
      <c r="E79" s="2" t="s">
        <v>55</v>
      </c>
      <c r="F79" s="25" t="n">
        <v>203</v>
      </c>
      <c r="G79" s="22" t="n">
        <f aca="false">F79/N79</f>
        <v>0.0251954821894005</v>
      </c>
      <c r="H79" s="26" t="n">
        <v>1468</v>
      </c>
      <c r="I79" s="22" t="n">
        <f aca="false">H79/N79</f>
        <v>0.182201812088867</v>
      </c>
      <c r="J79" s="27" t="n">
        <v>426</v>
      </c>
      <c r="K79" s="22" t="n">
        <f aca="false">J79/N79</f>
        <v>0.0528732778949981</v>
      </c>
      <c r="L79" s="28" t="n">
        <v>1448</v>
      </c>
      <c r="M79" s="22" t="n">
        <f aca="false">L79/N79</f>
        <v>0.17971949857267</v>
      </c>
      <c r="N79" s="29" t="n">
        <v>8057</v>
      </c>
      <c r="O79" s="24" t="n">
        <f aca="false">N79/4046.86</f>
        <v>1.99092629841408</v>
      </c>
      <c r="P79" s="30" t="s">
        <v>52</v>
      </c>
      <c r="Q79" s="30" t="s">
        <v>35</v>
      </c>
      <c r="R79" s="30" t="s">
        <v>18</v>
      </c>
      <c r="S79" s="1" t="n">
        <v>7800</v>
      </c>
      <c r="T79" s="2" t="s">
        <v>55</v>
      </c>
    </row>
    <row r="80" customFormat="false" ht="15" hidden="false" customHeight="false" outlineLevel="0" collapsed="false">
      <c r="A80" s="30" t="s">
        <v>52</v>
      </c>
      <c r="B80" s="30" t="s">
        <v>35</v>
      </c>
      <c r="C80" s="30" t="s">
        <v>17</v>
      </c>
      <c r="D80" s="1" t="n">
        <v>3250</v>
      </c>
      <c r="E80" s="2" t="s">
        <v>56</v>
      </c>
      <c r="F80" s="25" t="n">
        <v>95</v>
      </c>
      <c r="G80" s="22" t="n">
        <f aca="false">F80/N80</f>
        <v>0.0139891032248564</v>
      </c>
      <c r="H80" s="26" t="n">
        <v>4894</v>
      </c>
      <c r="I80" s="22" t="n">
        <f aca="false">H80/N80</f>
        <v>0.720659696657341</v>
      </c>
      <c r="J80" s="27" t="n">
        <v>277</v>
      </c>
      <c r="K80" s="22" t="n">
        <f aca="false">J80/N80</f>
        <v>0.0407892799293182</v>
      </c>
      <c r="L80" s="28" t="n">
        <v>4809</v>
      </c>
      <c r="M80" s="22" t="n">
        <f aca="false">L80/N80</f>
        <v>0.708143130614048</v>
      </c>
      <c r="N80" s="29" t="n">
        <v>6791</v>
      </c>
      <c r="O80" s="24" t="n">
        <f aca="false">N80/4046.86</f>
        <v>1.67809116203674</v>
      </c>
      <c r="P80" s="30" t="s">
        <v>52</v>
      </c>
      <c r="Q80" s="30" t="s">
        <v>35</v>
      </c>
      <c r="R80" s="30" t="s">
        <v>17</v>
      </c>
      <c r="S80" s="1" t="n">
        <v>3250</v>
      </c>
      <c r="T80" s="2" t="s">
        <v>56</v>
      </c>
    </row>
    <row r="81" customFormat="false" ht="15" hidden="false" customHeight="false" outlineLevel="0" collapsed="false">
      <c r="A81" s="30" t="s">
        <v>52</v>
      </c>
      <c r="B81" s="30" t="s">
        <v>35</v>
      </c>
      <c r="C81" s="30" t="s">
        <v>18</v>
      </c>
      <c r="D81" s="1" t="n">
        <v>3250</v>
      </c>
      <c r="E81" s="2" t="s">
        <v>56</v>
      </c>
      <c r="F81" s="25" t="n">
        <v>95</v>
      </c>
      <c r="G81" s="22" t="n">
        <f aca="false">F81/N81</f>
        <v>0.0139891032248564</v>
      </c>
      <c r="H81" s="26" t="n">
        <v>4894</v>
      </c>
      <c r="I81" s="22" t="n">
        <f aca="false">H81/N81</f>
        <v>0.720659696657341</v>
      </c>
      <c r="J81" s="27" t="n">
        <v>277</v>
      </c>
      <c r="K81" s="22" t="n">
        <f aca="false">J81/N81</f>
        <v>0.0407892799293182</v>
      </c>
      <c r="L81" s="28" t="n">
        <v>4809</v>
      </c>
      <c r="M81" s="22" t="n">
        <f aca="false">L81/N81</f>
        <v>0.708143130614048</v>
      </c>
      <c r="N81" s="29" t="n">
        <v>6791</v>
      </c>
      <c r="O81" s="24" t="n">
        <f aca="false">N81/4046.86</f>
        <v>1.67809116203674</v>
      </c>
      <c r="P81" s="30" t="s">
        <v>52</v>
      </c>
      <c r="Q81" s="30" t="s">
        <v>35</v>
      </c>
      <c r="R81" s="30" t="s">
        <v>18</v>
      </c>
      <c r="S81" s="1" t="n">
        <v>3250</v>
      </c>
      <c r="T81" s="2" t="s">
        <v>56</v>
      </c>
    </row>
    <row r="82" customFormat="false" ht="15" hidden="false" customHeight="false" outlineLevel="0" collapsed="false">
      <c r="A82" s="30" t="s">
        <v>52</v>
      </c>
      <c r="B82" s="30" t="s">
        <v>35</v>
      </c>
      <c r="C82" s="30" t="s">
        <v>17</v>
      </c>
      <c r="D82" s="1" t="n">
        <v>3250</v>
      </c>
      <c r="E82" s="2" t="n">
        <v>44628</v>
      </c>
      <c r="F82" s="25" t="n">
        <v>110</v>
      </c>
      <c r="G82" s="22" t="n">
        <f aca="false">F82/N82</f>
        <v>0.0166414523449319</v>
      </c>
      <c r="H82" s="26" t="n">
        <v>5226</v>
      </c>
      <c r="I82" s="22" t="n">
        <f aca="false">H82/N82</f>
        <v>0.790620272314675</v>
      </c>
      <c r="J82" s="27" t="n">
        <v>154</v>
      </c>
      <c r="K82" s="22" t="n">
        <f aca="false">J82/N82</f>
        <v>0.0232980332829047</v>
      </c>
      <c r="L82" s="28" t="n">
        <v>5292</v>
      </c>
      <c r="M82" s="22" t="n">
        <f aca="false">L82/N82</f>
        <v>0.800605143721634</v>
      </c>
      <c r="N82" s="29" t="n">
        <v>6610</v>
      </c>
      <c r="O82" s="24" t="n">
        <f aca="false">N82/4046.86</f>
        <v>1.63336512753097</v>
      </c>
      <c r="P82" s="30" t="s">
        <v>52</v>
      </c>
      <c r="Q82" s="30" t="s">
        <v>35</v>
      </c>
      <c r="R82" s="30" t="s">
        <v>17</v>
      </c>
      <c r="S82" s="1" t="n">
        <v>3250</v>
      </c>
      <c r="T82" s="2" t="n">
        <v>44628</v>
      </c>
    </row>
    <row r="83" customFormat="false" ht="15" hidden="false" customHeight="false" outlineLevel="0" collapsed="false">
      <c r="A83" s="30" t="s">
        <v>52</v>
      </c>
      <c r="B83" s="30" t="s">
        <v>35</v>
      </c>
      <c r="C83" s="30" t="s">
        <v>18</v>
      </c>
      <c r="D83" s="1" t="n">
        <v>3250</v>
      </c>
      <c r="E83" s="2" t="n">
        <v>44628</v>
      </c>
      <c r="F83" s="25" t="n">
        <v>130</v>
      </c>
      <c r="G83" s="22" t="n">
        <f aca="false">F83/N83</f>
        <v>0.0196671709531014</v>
      </c>
      <c r="H83" s="26" t="n">
        <v>5206</v>
      </c>
      <c r="I83" s="22" t="n">
        <f aca="false">H83/N83</f>
        <v>0.787594553706505</v>
      </c>
      <c r="J83" s="27" t="n">
        <v>174</v>
      </c>
      <c r="K83" s="22" t="n">
        <f aca="false">J83/N83</f>
        <v>0.0263237518910741</v>
      </c>
      <c r="L83" s="28" t="n">
        <v>5292</v>
      </c>
      <c r="M83" s="22" t="n">
        <f aca="false">L83/N83</f>
        <v>0.800605143721634</v>
      </c>
      <c r="N83" s="29" t="n">
        <v>6610</v>
      </c>
      <c r="O83" s="24" t="n">
        <f aca="false">N83/4046.86</f>
        <v>1.63336512753097</v>
      </c>
      <c r="P83" s="30" t="s">
        <v>52</v>
      </c>
      <c r="Q83" s="30" t="s">
        <v>35</v>
      </c>
      <c r="R83" s="30" t="s">
        <v>18</v>
      </c>
      <c r="S83" s="1" t="n">
        <v>3250</v>
      </c>
      <c r="T83" s="2" t="n">
        <v>44628</v>
      </c>
    </row>
    <row r="84" customFormat="false" ht="15" hidden="false" customHeight="false" outlineLevel="0" collapsed="false">
      <c r="A84" s="30" t="s">
        <v>52</v>
      </c>
      <c r="B84" s="30" t="s">
        <v>35</v>
      </c>
      <c r="C84" s="30" t="s">
        <v>17</v>
      </c>
      <c r="D84" s="1" t="n">
        <v>4100</v>
      </c>
      <c r="E84" s="2" t="s">
        <v>57</v>
      </c>
      <c r="F84" s="25" t="n">
        <v>197</v>
      </c>
      <c r="G84" s="22" t="n">
        <f aca="false">F84/N84</f>
        <v>0.0257213735474605</v>
      </c>
      <c r="H84" s="26" t="n">
        <v>3870</v>
      </c>
      <c r="I84" s="22" t="n">
        <f aca="false">H84/N84</f>
        <v>0.505287896592244</v>
      </c>
      <c r="J84" s="27" t="n">
        <v>407</v>
      </c>
      <c r="K84" s="22" t="n">
        <f aca="false">J84/N84</f>
        <v>0.0531400966183575</v>
      </c>
      <c r="L84" s="28" t="n">
        <v>3858</v>
      </c>
      <c r="M84" s="22" t="n">
        <f aca="false">L84/N84</f>
        <v>0.503721112416765</v>
      </c>
      <c r="N84" s="29" t="n">
        <v>7659</v>
      </c>
      <c r="O84" s="24" t="n">
        <f aca="false">N84/4046.86</f>
        <v>1.892578443534</v>
      </c>
      <c r="P84" s="30"/>
      <c r="Q84" s="30"/>
      <c r="R84" s="0" t="s">
        <v>17</v>
      </c>
    </row>
    <row r="85" customFormat="false" ht="15" hidden="false" customHeight="false" outlineLevel="0" collapsed="false">
      <c r="A85" s="30" t="s">
        <v>52</v>
      </c>
      <c r="B85" s="30" t="s">
        <v>35</v>
      </c>
      <c r="C85" s="30" t="s">
        <v>18</v>
      </c>
      <c r="D85" s="1" t="n">
        <v>4100</v>
      </c>
      <c r="E85" s="2" t="s">
        <v>57</v>
      </c>
      <c r="F85" s="25" t="n">
        <v>263</v>
      </c>
      <c r="G85" s="22" t="n">
        <f aca="false">F85/N85</f>
        <v>0.0343386865125996</v>
      </c>
      <c r="H85" s="26" t="n">
        <v>3827</v>
      </c>
      <c r="I85" s="22" t="n">
        <f aca="false">H85/N85</f>
        <v>0.499673586630108</v>
      </c>
      <c r="J85" s="27" t="n">
        <v>495</v>
      </c>
      <c r="K85" s="22" t="n">
        <f aca="false">J85/N85</f>
        <v>0.0646298472385429</v>
      </c>
      <c r="L85" s="28" t="n">
        <v>3858</v>
      </c>
      <c r="M85" s="22" t="n">
        <f aca="false">L85/N85</f>
        <v>0.503721112416765</v>
      </c>
      <c r="N85" s="29" t="n">
        <v>7659</v>
      </c>
      <c r="O85" s="24" t="n">
        <f aca="false">N85/4046.86</f>
        <v>1.892578443534</v>
      </c>
      <c r="P85" s="30"/>
      <c r="Q85" s="30"/>
      <c r="R85" s="0" t="s">
        <v>18</v>
      </c>
    </row>
    <row r="86" customFormat="false" ht="15" hidden="false" customHeight="false" outlineLevel="0" collapsed="false">
      <c r="A86" s="30" t="s">
        <v>58</v>
      </c>
      <c r="B86" s="30" t="s">
        <v>35</v>
      </c>
      <c r="C86" s="30" t="s">
        <v>17</v>
      </c>
      <c r="D86" s="1" t="n">
        <v>6600</v>
      </c>
      <c r="E86" s="2" t="s">
        <v>59</v>
      </c>
      <c r="F86" s="25" t="n">
        <v>427</v>
      </c>
      <c r="G86" s="22" t="n">
        <f aca="false">F86/N86</f>
        <v>0.168176447420244</v>
      </c>
      <c r="H86" s="26" t="n">
        <v>1397</v>
      </c>
      <c r="I86" s="22" t="n">
        <f aca="false">H86/N86</f>
        <v>0.550216620716818</v>
      </c>
      <c r="J86" s="27" t="n">
        <v>633</v>
      </c>
      <c r="K86" s="22" t="n">
        <f aca="false">J86/N86</f>
        <v>0.249310752264671</v>
      </c>
      <c r="L86" s="28" t="n">
        <v>1617</v>
      </c>
      <c r="M86" s="22" t="n">
        <f aca="false">L86/N86</f>
        <v>0.636864907443876</v>
      </c>
      <c r="N86" s="29" t="n">
        <v>2539</v>
      </c>
      <c r="O86" s="24" t="n">
        <f aca="false">N86/4046.86</f>
        <v>0.627400008895786</v>
      </c>
      <c r="P86" s="30" t="s">
        <v>58</v>
      </c>
      <c r="Q86" s="30" t="s">
        <v>35</v>
      </c>
      <c r="R86" s="30" t="s">
        <v>17</v>
      </c>
      <c r="S86" s="1" t="n">
        <v>6600</v>
      </c>
      <c r="T86" s="2" t="s">
        <v>59</v>
      </c>
    </row>
    <row r="87" customFormat="false" ht="15" hidden="false" customHeight="false" outlineLevel="0" collapsed="false">
      <c r="A87" s="30" t="s">
        <v>58</v>
      </c>
      <c r="B87" s="30" t="s">
        <v>35</v>
      </c>
      <c r="C87" s="30" t="s">
        <v>18</v>
      </c>
      <c r="D87" s="1" t="n">
        <v>6600</v>
      </c>
      <c r="E87" s="2" t="s">
        <v>59</v>
      </c>
      <c r="F87" s="25" t="n">
        <v>730</v>
      </c>
      <c r="G87" s="22" t="n">
        <f aca="false">F87/N87</f>
        <v>0.287514769594329</v>
      </c>
      <c r="H87" s="26" t="n">
        <v>1512</v>
      </c>
      <c r="I87" s="22" t="n">
        <f aca="false">H87/N87</f>
        <v>0.595510043324143</v>
      </c>
      <c r="J87" s="27" t="n">
        <v>1356</v>
      </c>
      <c r="K87" s="22" t="n">
        <f aca="false">J87/N87</f>
        <v>0.534068530917684</v>
      </c>
      <c r="L87" s="28" t="n">
        <v>1617</v>
      </c>
      <c r="M87" s="22" t="n">
        <f aca="false">L87/N87</f>
        <v>0.636864907443876</v>
      </c>
      <c r="N87" s="29" t="n">
        <v>2539</v>
      </c>
      <c r="O87" s="24" t="n">
        <f aca="false">N87/4046.86</f>
        <v>0.627400008895786</v>
      </c>
      <c r="P87" s="30" t="s">
        <v>58</v>
      </c>
      <c r="Q87" s="30" t="s">
        <v>35</v>
      </c>
      <c r="R87" s="30" t="s">
        <v>18</v>
      </c>
      <c r="S87" s="1" t="n">
        <v>6600</v>
      </c>
      <c r="T87" s="2" t="s">
        <v>59</v>
      </c>
    </row>
    <row r="88" customFormat="false" ht="15" hidden="false" customHeight="false" outlineLevel="0" collapsed="false">
      <c r="A88" s="30" t="s">
        <v>58</v>
      </c>
      <c r="B88" s="30" t="s">
        <v>35</v>
      </c>
      <c r="C88" s="0" t="s">
        <v>17</v>
      </c>
      <c r="D88" s="1" t="n">
        <v>7500</v>
      </c>
      <c r="E88" s="2" t="n">
        <v>43390</v>
      </c>
      <c r="F88" s="25" t="n">
        <v>190</v>
      </c>
      <c r="G88" s="22" t="n">
        <f aca="false">F88/N88</f>
        <v>0.07398753894081</v>
      </c>
      <c r="H88" s="26" t="n">
        <v>1025</v>
      </c>
      <c r="I88" s="22" t="n">
        <f aca="false">H88/N88</f>
        <v>0.399143302180685</v>
      </c>
      <c r="J88" s="27" t="n">
        <v>574</v>
      </c>
      <c r="K88" s="22" t="n">
        <f aca="false">J88/N88</f>
        <v>0.223520249221184</v>
      </c>
      <c r="L88" s="28" t="n">
        <v>832</v>
      </c>
      <c r="M88" s="22" t="n">
        <f aca="false">L88/N88</f>
        <v>0.32398753894081</v>
      </c>
      <c r="N88" s="29" t="n">
        <v>2568</v>
      </c>
      <c r="O88" s="24" t="n">
        <f aca="false">N88/4046.86</f>
        <v>0.634566058623229</v>
      </c>
      <c r="P88" s="30" t="s">
        <v>58</v>
      </c>
      <c r="Q88" s="30" t="s">
        <v>35</v>
      </c>
      <c r="R88" s="0" t="s">
        <v>17</v>
      </c>
      <c r="S88" s="1" t="n">
        <v>7500</v>
      </c>
      <c r="T88" s="2" t="n">
        <v>43390</v>
      </c>
    </row>
    <row r="89" customFormat="false" ht="15" hidden="false" customHeight="false" outlineLevel="0" collapsed="false">
      <c r="A89" s="30" t="s">
        <v>58</v>
      </c>
      <c r="B89" s="30" t="s">
        <v>35</v>
      </c>
      <c r="C89" s="0" t="s">
        <v>18</v>
      </c>
      <c r="D89" s="1" t="n">
        <v>7500</v>
      </c>
      <c r="E89" s="2" t="n">
        <v>43390</v>
      </c>
      <c r="F89" s="3" t="n">
        <v>491</v>
      </c>
      <c r="G89" s="22" t="n">
        <f aca="false">F89/N89</f>
        <v>0.191199376947041</v>
      </c>
      <c r="H89" s="4" t="n">
        <v>1017</v>
      </c>
      <c r="I89" s="22" t="n">
        <f aca="false">H89/N89</f>
        <v>0.396028037383178</v>
      </c>
      <c r="J89" s="5" t="n">
        <v>1244</v>
      </c>
      <c r="K89" s="22" t="n">
        <f aca="false">J89/N89</f>
        <v>0.484423676012461</v>
      </c>
      <c r="L89" s="28" t="n">
        <v>832</v>
      </c>
      <c r="M89" s="22" t="n">
        <f aca="false">L89/N89</f>
        <v>0.32398753894081</v>
      </c>
      <c r="N89" s="29" t="n">
        <v>2568</v>
      </c>
      <c r="O89" s="24" t="n">
        <f aca="false">N89/4046.86</f>
        <v>0.634566058623229</v>
      </c>
      <c r="P89" s="30" t="s">
        <v>58</v>
      </c>
      <c r="Q89" s="30" t="s">
        <v>35</v>
      </c>
      <c r="R89" s="0" t="s">
        <v>18</v>
      </c>
      <c r="S89" s="1" t="n">
        <v>7500</v>
      </c>
      <c r="T89" s="2" t="n">
        <v>43390</v>
      </c>
    </row>
    <row r="90" customFormat="false" ht="15" hidden="false" customHeight="false" outlineLevel="0" collapsed="false">
      <c r="A90" s="30" t="s">
        <v>58</v>
      </c>
      <c r="B90" s="30" t="s">
        <v>35</v>
      </c>
      <c r="C90" s="0" t="s">
        <v>17</v>
      </c>
      <c r="D90" s="1" t="n">
        <v>11000</v>
      </c>
      <c r="E90" s="2" t="n">
        <v>44049</v>
      </c>
      <c r="F90" s="3" t="n">
        <v>299</v>
      </c>
      <c r="G90" s="22" t="n">
        <f aca="false">F90/N90</f>
        <v>0.115981380915438</v>
      </c>
      <c r="H90" s="4" t="n">
        <v>1119</v>
      </c>
      <c r="I90" s="22" t="n">
        <f aca="false">H90/N90</f>
        <v>0.434057408844065</v>
      </c>
      <c r="J90" s="5" t="n">
        <v>776</v>
      </c>
      <c r="K90" s="22" t="n">
        <f aca="false">J90/N90</f>
        <v>0.301008533747091</v>
      </c>
      <c r="L90" s="6" t="n">
        <v>941</v>
      </c>
      <c r="M90" s="22" t="n">
        <f aca="false">L90/N90</f>
        <v>0.365011636927851</v>
      </c>
      <c r="N90" s="29" t="n">
        <v>2578</v>
      </c>
      <c r="O90" s="24" t="n">
        <f aca="false">N90/4046.86</f>
        <v>0.637037110253382</v>
      </c>
      <c r="P90" s="30" t="s">
        <v>58</v>
      </c>
      <c r="Q90" s="30" t="s">
        <v>35</v>
      </c>
      <c r="R90" s="0" t="s">
        <v>17</v>
      </c>
      <c r="S90" s="1" t="n">
        <v>11000</v>
      </c>
      <c r="T90" s="2" t="n">
        <v>44049</v>
      </c>
    </row>
    <row r="91" customFormat="false" ht="15" hidden="false" customHeight="false" outlineLevel="0" collapsed="false">
      <c r="A91" s="30" t="s">
        <v>58</v>
      </c>
      <c r="B91" s="30" t="s">
        <v>35</v>
      </c>
      <c r="C91" s="0" t="s">
        <v>18</v>
      </c>
      <c r="D91" s="1" t="n">
        <v>11000</v>
      </c>
      <c r="E91" s="2" t="n">
        <v>44049</v>
      </c>
      <c r="F91" s="3" t="n">
        <v>536</v>
      </c>
      <c r="G91" s="22" t="n">
        <f aca="false">F91/N91</f>
        <v>0.207913110938712</v>
      </c>
      <c r="H91" s="4" t="n">
        <v>1454</v>
      </c>
      <c r="I91" s="22" t="n">
        <f aca="false">H91/N91</f>
        <v>0.56400310318076</v>
      </c>
      <c r="J91" s="5" t="n">
        <v>1586</v>
      </c>
      <c r="K91" s="22" t="n">
        <f aca="false">J91/N91</f>
        <v>0.615205585725369</v>
      </c>
      <c r="L91" s="6" t="n">
        <v>941</v>
      </c>
      <c r="M91" s="22" t="n">
        <f aca="false">L91/N91</f>
        <v>0.365011636927851</v>
      </c>
      <c r="N91" s="29" t="n">
        <v>2578</v>
      </c>
      <c r="O91" s="24" t="n">
        <f aca="false">N91/4046.86</f>
        <v>0.637037110253382</v>
      </c>
      <c r="P91" s="30" t="s">
        <v>58</v>
      </c>
      <c r="Q91" s="30" t="s">
        <v>35</v>
      </c>
      <c r="R91" s="0" t="s">
        <v>18</v>
      </c>
      <c r="S91" s="1" t="n">
        <v>11000</v>
      </c>
      <c r="T91" s="2" t="n">
        <v>44049</v>
      </c>
    </row>
    <row r="92" customFormat="false" ht="15" hidden="false" customHeight="false" outlineLevel="0" collapsed="false">
      <c r="A92" s="30" t="s">
        <v>58</v>
      </c>
      <c r="B92" s="30" t="s">
        <v>35</v>
      </c>
      <c r="C92" s="0" t="s">
        <v>17</v>
      </c>
      <c r="D92" s="1" t="n">
        <v>3250</v>
      </c>
      <c r="E92" s="2" t="s">
        <v>60</v>
      </c>
      <c r="F92" s="3" t="n">
        <v>234</v>
      </c>
      <c r="G92" s="22" t="n">
        <f aca="false">F92/N92</f>
        <v>0.12</v>
      </c>
      <c r="H92" s="4" t="n">
        <v>1421</v>
      </c>
      <c r="I92" s="22" t="n">
        <f aca="false">H92/N92</f>
        <v>0.728717948717949</v>
      </c>
      <c r="J92" s="5" t="n">
        <v>301</v>
      </c>
      <c r="K92" s="22" t="n">
        <f aca="false">J92/N92</f>
        <v>0.154358974358974</v>
      </c>
      <c r="L92" s="6" t="n">
        <v>1588</v>
      </c>
      <c r="M92" s="22" t="n">
        <f aca="false">L92/N92</f>
        <v>0.814358974358974</v>
      </c>
      <c r="N92" s="29" t="n">
        <v>1950</v>
      </c>
      <c r="O92" s="24" t="n">
        <f aca="false">N92/4046.86</f>
        <v>0.481855067879788</v>
      </c>
      <c r="P92" s="30" t="s">
        <v>58</v>
      </c>
      <c r="Q92" s="30" t="s">
        <v>35</v>
      </c>
      <c r="R92" s="0" t="s">
        <v>17</v>
      </c>
      <c r="S92" s="1" t="n">
        <v>3250</v>
      </c>
      <c r="T92" s="2" t="s">
        <v>60</v>
      </c>
    </row>
    <row r="93" customFormat="false" ht="15" hidden="false" customHeight="false" outlineLevel="0" collapsed="false">
      <c r="A93" s="30" t="s">
        <v>58</v>
      </c>
      <c r="B93" s="30" t="s">
        <v>35</v>
      </c>
      <c r="C93" s="0" t="s">
        <v>18</v>
      </c>
      <c r="D93" s="1" t="n">
        <v>3250</v>
      </c>
      <c r="E93" s="2" t="s">
        <v>60</v>
      </c>
      <c r="F93" s="3" t="n">
        <v>608</v>
      </c>
      <c r="G93" s="22" t="n">
        <f aca="false">F93/N93</f>
        <v>0.311794871794872</v>
      </c>
      <c r="H93" s="4" t="n">
        <v>1083</v>
      </c>
      <c r="I93" s="22" t="n">
        <f aca="false">H93/N93</f>
        <v>0.555384615384615</v>
      </c>
      <c r="J93" s="5" t="n">
        <v>712</v>
      </c>
      <c r="K93" s="22" t="n">
        <f aca="false">J93/N93</f>
        <v>0.365128205128205</v>
      </c>
      <c r="L93" s="6" t="n">
        <v>1588</v>
      </c>
      <c r="M93" s="22" t="n">
        <f aca="false">L93/N93</f>
        <v>0.814358974358974</v>
      </c>
      <c r="N93" s="29" t="n">
        <v>1950</v>
      </c>
      <c r="O93" s="24" t="n">
        <f aca="false">N93/4046.86</f>
        <v>0.481855067879788</v>
      </c>
      <c r="P93" s="30" t="s">
        <v>61</v>
      </c>
      <c r="Q93" s="30" t="s">
        <v>35</v>
      </c>
      <c r="R93" s="0" t="s">
        <v>18</v>
      </c>
      <c r="S93" s="1" t="n">
        <v>3250</v>
      </c>
      <c r="T93" s="2" t="s">
        <v>60</v>
      </c>
    </row>
    <row r="94" customFormat="false" ht="15" hidden="false" customHeight="false" outlineLevel="0" collapsed="false">
      <c r="A94" s="30" t="s">
        <v>58</v>
      </c>
      <c r="B94" s="30" t="s">
        <v>35</v>
      </c>
      <c r="C94" s="0" t="s">
        <v>17</v>
      </c>
      <c r="D94" s="1" t="n">
        <v>6800</v>
      </c>
      <c r="E94" s="2" t="s">
        <v>62</v>
      </c>
      <c r="F94" s="3" t="n">
        <v>470.9</v>
      </c>
      <c r="G94" s="22" t="n">
        <f aca="false">F94/N94</f>
        <v>0.184449667058363</v>
      </c>
      <c r="H94" s="4" t="n">
        <v>1229.2</v>
      </c>
      <c r="I94" s="22" t="n">
        <f aca="false">H94/N94</f>
        <v>0.481472777124951</v>
      </c>
      <c r="J94" s="5" t="n">
        <v>886.5</v>
      </c>
      <c r="K94" s="22" t="n">
        <f aca="false">J94/N94</f>
        <v>0.347238542890717</v>
      </c>
      <c r="L94" s="6" t="n">
        <v>1284.5</v>
      </c>
      <c r="M94" s="22" t="n">
        <f aca="false">L94/N94</f>
        <v>0.50313356835096</v>
      </c>
      <c r="N94" s="29" t="n">
        <v>2553</v>
      </c>
      <c r="O94" s="24" t="n">
        <f aca="false">N94/4046.86</f>
        <v>0.630859481178</v>
      </c>
      <c r="P94" s="30" t="s">
        <v>58</v>
      </c>
      <c r="Q94" s="30" t="s">
        <v>35</v>
      </c>
      <c r="R94" s="0" t="s">
        <v>17</v>
      </c>
      <c r="S94" s="1" t="n">
        <v>6800</v>
      </c>
      <c r="T94" s="2" t="s">
        <v>62</v>
      </c>
    </row>
    <row r="95" customFormat="false" ht="15" hidden="false" customHeight="false" outlineLevel="0" collapsed="false">
      <c r="A95" s="30" t="s">
        <v>58</v>
      </c>
      <c r="B95" s="30" t="s">
        <v>35</v>
      </c>
      <c r="C95" s="0" t="s">
        <v>18</v>
      </c>
      <c r="D95" s="1" t="n">
        <v>6800</v>
      </c>
      <c r="E95" s="2" t="s">
        <v>62</v>
      </c>
      <c r="F95" s="3" t="n">
        <v>738.5</v>
      </c>
      <c r="G95" s="22" t="n">
        <f aca="false">F95/N95</f>
        <v>0.289267528397963</v>
      </c>
      <c r="H95" s="4" t="n">
        <v>1483.1</v>
      </c>
      <c r="I95" s="22" t="n">
        <f aca="false">H95/N95</f>
        <v>0.580924402663533</v>
      </c>
      <c r="J95" s="5" t="n">
        <v>1675.5</v>
      </c>
      <c r="K95" s="22" t="n">
        <f aca="false">J95/N95</f>
        <v>0.656286721504113</v>
      </c>
      <c r="L95" s="6" t="n">
        <v>1284.5</v>
      </c>
      <c r="M95" s="22" t="n">
        <f aca="false">L95/N95</f>
        <v>0.50313356835096</v>
      </c>
      <c r="N95" s="29" t="n">
        <v>2553</v>
      </c>
      <c r="O95" s="24" t="n">
        <f aca="false">N95/4046.86</f>
        <v>0.630859481178</v>
      </c>
      <c r="P95" s="30" t="s">
        <v>58</v>
      </c>
      <c r="Q95" s="30" t="s">
        <v>35</v>
      </c>
      <c r="R95" s="0" t="s">
        <v>18</v>
      </c>
      <c r="S95" s="1" t="n">
        <v>6800</v>
      </c>
      <c r="T95" s="2" t="s">
        <v>62</v>
      </c>
    </row>
    <row r="96" customFormat="false" ht="15" hidden="false" customHeight="false" outlineLevel="0" collapsed="false">
      <c r="A96" s="30" t="s">
        <v>58</v>
      </c>
      <c r="B96" s="30" t="s">
        <v>35</v>
      </c>
      <c r="C96" s="0" t="s">
        <v>17</v>
      </c>
      <c r="D96" s="1" t="n">
        <v>3250</v>
      </c>
      <c r="E96" s="2" t="s">
        <v>63</v>
      </c>
      <c r="F96" s="3" t="n">
        <v>499.2</v>
      </c>
      <c r="G96" s="22" t="n">
        <f aca="false">F96/N96</f>
        <v>0.255724604272322</v>
      </c>
      <c r="H96" s="4" t="n">
        <v>1407.9</v>
      </c>
      <c r="I96" s="22" t="n">
        <f aca="false">H96/N96</f>
        <v>0.721223297986784</v>
      </c>
      <c r="J96" s="5" t="n">
        <v>625.3</v>
      </c>
      <c r="K96" s="22" t="n">
        <f aca="false">J96/N96</f>
        <v>0.320321704830695</v>
      </c>
      <c r="L96" s="6" t="n">
        <v>1781</v>
      </c>
      <c r="M96" s="22" t="n">
        <f aca="false">L96/N96</f>
        <v>0.912350801700733</v>
      </c>
      <c r="N96" s="29" t="n">
        <v>1952.1</v>
      </c>
      <c r="O96" s="24" t="n">
        <f aca="false">N96/4046.86</f>
        <v>0.48237398872212</v>
      </c>
      <c r="P96" s="30" t="s">
        <v>58</v>
      </c>
      <c r="Q96" s="30" t="s">
        <v>35</v>
      </c>
      <c r="R96" s="0" t="s">
        <v>17</v>
      </c>
      <c r="S96" s="1" t="n">
        <v>3250</v>
      </c>
      <c r="T96" s="2" t="s">
        <v>63</v>
      </c>
    </row>
    <row r="97" customFormat="false" ht="15" hidden="false" customHeight="false" outlineLevel="0" collapsed="false">
      <c r="A97" s="30" t="s">
        <v>58</v>
      </c>
      <c r="B97" s="30" t="s">
        <v>35</v>
      </c>
      <c r="C97" s="0" t="s">
        <v>18</v>
      </c>
      <c r="D97" s="1" t="n">
        <v>3250</v>
      </c>
      <c r="E97" s="2" t="s">
        <v>63</v>
      </c>
      <c r="F97" s="3" t="n">
        <v>887.4</v>
      </c>
      <c r="G97" s="22" t="n">
        <f aca="false">F97/N97</f>
        <v>0.454587367450438</v>
      </c>
      <c r="H97" s="4" t="n">
        <v>1073.1</v>
      </c>
      <c r="I97" s="22" t="n">
        <f aca="false">H97/N97</f>
        <v>0.549715690794529</v>
      </c>
      <c r="J97" s="5" t="n">
        <v>1066.8</v>
      </c>
      <c r="K97" s="22" t="n">
        <f aca="false">J97/N97</f>
        <v>0.546488397110804</v>
      </c>
      <c r="L97" s="6" t="n">
        <v>1781</v>
      </c>
      <c r="M97" s="22" t="n">
        <f aca="false">L97/N97</f>
        <v>0.912350801700733</v>
      </c>
      <c r="N97" s="29" t="n">
        <v>1952.1</v>
      </c>
      <c r="O97" s="24" t="n">
        <f aca="false">N97/4046.86</f>
        <v>0.48237398872212</v>
      </c>
      <c r="P97" s="30" t="s">
        <v>58</v>
      </c>
      <c r="Q97" s="30" t="s">
        <v>35</v>
      </c>
      <c r="R97" s="0" t="s">
        <v>18</v>
      </c>
      <c r="S97" s="1" t="n">
        <v>3250</v>
      </c>
      <c r="T97" s="2" t="s">
        <v>63</v>
      </c>
    </row>
    <row r="98" customFormat="false" ht="15" hidden="false" customHeight="false" outlineLevel="0" collapsed="false">
      <c r="A98" s="30" t="s">
        <v>58</v>
      </c>
      <c r="B98" s="30" t="s">
        <v>35</v>
      </c>
      <c r="C98" s="0" t="s">
        <v>17</v>
      </c>
      <c r="D98" s="1" t="n">
        <v>8500</v>
      </c>
      <c r="E98" s="2" t="s">
        <v>64</v>
      </c>
      <c r="F98" s="3" t="n">
        <v>174</v>
      </c>
      <c r="G98" s="22" t="n">
        <f aca="false">F98/N98</f>
        <v>0.0674157303370787</v>
      </c>
      <c r="H98" s="4" t="n">
        <v>1025</v>
      </c>
      <c r="I98" s="22" t="n">
        <f aca="false">H98/N98</f>
        <v>0.397132894227044</v>
      </c>
      <c r="J98" s="5" t="n">
        <v>388</v>
      </c>
      <c r="K98" s="22" t="n">
        <f aca="false">J98/N98</f>
        <v>0.150329329717164</v>
      </c>
      <c r="L98" s="6" t="n">
        <v>986</v>
      </c>
      <c r="M98" s="22" t="n">
        <f aca="false">L98/N98</f>
        <v>0.382022471910112</v>
      </c>
      <c r="N98" s="7" t="n">
        <v>2581</v>
      </c>
      <c r="O98" s="24" t="n">
        <f aca="false">N98/4046.86</f>
        <v>0.637778425742428</v>
      </c>
      <c r="P98" s="30"/>
      <c r="Q98" s="30"/>
      <c r="R98" s="0" t="s">
        <v>17</v>
      </c>
    </row>
    <row r="99" customFormat="false" ht="15" hidden="false" customHeight="false" outlineLevel="0" collapsed="false">
      <c r="A99" s="30" t="s">
        <v>58</v>
      </c>
      <c r="B99" s="30" t="s">
        <v>35</v>
      </c>
      <c r="C99" s="0" t="s">
        <v>18</v>
      </c>
      <c r="D99" s="1" t="n">
        <v>8500</v>
      </c>
      <c r="E99" s="2" t="s">
        <v>64</v>
      </c>
      <c r="F99" s="3" t="n">
        <v>796</v>
      </c>
      <c r="G99" s="22" t="n">
        <f aca="false">F99/N99</f>
        <v>0.308407593955831</v>
      </c>
      <c r="H99" s="4" t="n">
        <v>1163</v>
      </c>
      <c r="I99" s="22" t="n">
        <f aca="false">H99/N99</f>
        <v>0.450600542425417</v>
      </c>
      <c r="J99" s="5" t="n">
        <v>1769</v>
      </c>
      <c r="K99" s="22" t="n">
        <f aca="false">J99/N99</f>
        <v>0.685393258426966</v>
      </c>
      <c r="L99" s="6" t="n">
        <v>986</v>
      </c>
      <c r="M99" s="22" t="n">
        <f aca="false">L99/N99</f>
        <v>0.382022471910112</v>
      </c>
      <c r="N99" s="7" t="n">
        <v>2581</v>
      </c>
      <c r="O99" s="24" t="n">
        <f aca="false">N99/4046.86</f>
        <v>0.637778425742428</v>
      </c>
      <c r="P99" s="30"/>
      <c r="Q99" s="30"/>
      <c r="R99" s="0" t="s">
        <v>18</v>
      </c>
    </row>
    <row r="100" customFormat="false" ht="15" hidden="false" customHeight="false" outlineLevel="0" collapsed="false">
      <c r="A100" s="30" t="s">
        <v>65</v>
      </c>
      <c r="B100" s="30" t="s">
        <v>66</v>
      </c>
      <c r="C100" s="0" t="s">
        <v>17</v>
      </c>
      <c r="D100" s="1" t="n">
        <v>3250</v>
      </c>
      <c r="E100" s="2" t="n">
        <v>43489</v>
      </c>
      <c r="F100" s="3" t="n">
        <v>111</v>
      </c>
      <c r="G100" s="22" t="n">
        <f aca="false">F100/N100</f>
        <v>0.0293884034948372</v>
      </c>
      <c r="H100" s="4" t="n">
        <v>3579</v>
      </c>
      <c r="I100" s="22" t="n">
        <f aca="false">H100/N100</f>
        <v>0.947577442414615</v>
      </c>
      <c r="J100" s="5" t="n">
        <v>122</v>
      </c>
      <c r="K100" s="22" t="n">
        <f aca="false">J100/N100</f>
        <v>0.0323007678051364</v>
      </c>
      <c r="L100" s="6" t="n">
        <v>3679</v>
      </c>
      <c r="M100" s="22" t="n">
        <f aca="false">L100/N100</f>
        <v>0.974053481599153</v>
      </c>
      <c r="N100" s="7" t="n">
        <v>3777</v>
      </c>
      <c r="O100" s="24" t="n">
        <f aca="false">N100/4046.86</f>
        <v>0.933316200708698</v>
      </c>
      <c r="P100" s="30" t="s">
        <v>65</v>
      </c>
      <c r="Q100" s="30" t="s">
        <v>66</v>
      </c>
      <c r="R100" s="0" t="s">
        <v>17</v>
      </c>
      <c r="S100" s="1" t="n">
        <v>3250</v>
      </c>
      <c r="T100" s="2" t="n">
        <v>43489</v>
      </c>
    </row>
    <row r="101" customFormat="false" ht="15" hidden="false" customHeight="false" outlineLevel="0" collapsed="false">
      <c r="A101" s="30" t="s">
        <v>65</v>
      </c>
      <c r="B101" s="30" t="s">
        <v>66</v>
      </c>
      <c r="C101" s="0" t="s">
        <v>18</v>
      </c>
      <c r="D101" s="1" t="n">
        <v>3250</v>
      </c>
      <c r="E101" s="2" t="n">
        <v>43489</v>
      </c>
      <c r="F101" s="3" t="n">
        <v>493</v>
      </c>
      <c r="G101" s="22" t="n">
        <f aca="false">F101/N101</f>
        <v>0.130526873179772</v>
      </c>
      <c r="H101" s="4" t="n">
        <v>3266</v>
      </c>
      <c r="I101" s="22" t="n">
        <f aca="false">H101/N101</f>
        <v>0.864707439767011</v>
      </c>
      <c r="J101" s="5" t="n">
        <v>572</v>
      </c>
      <c r="K101" s="22" t="n">
        <f aca="false">J101/N101</f>
        <v>0.151442944135557</v>
      </c>
      <c r="L101" s="6" t="n">
        <v>3679</v>
      </c>
      <c r="M101" s="22" t="n">
        <f aca="false">L101/N101</f>
        <v>0.974053481599153</v>
      </c>
      <c r="N101" s="7" t="n">
        <v>3777</v>
      </c>
      <c r="O101" s="24" t="n">
        <f aca="false">N101/4046.86</f>
        <v>0.933316200708698</v>
      </c>
      <c r="P101" s="30" t="s">
        <v>65</v>
      </c>
      <c r="Q101" s="30" t="s">
        <v>66</v>
      </c>
      <c r="R101" s="0" t="s">
        <v>18</v>
      </c>
      <c r="S101" s="1" t="n">
        <v>3250</v>
      </c>
      <c r="T101" s="2" t="n">
        <v>43489</v>
      </c>
    </row>
    <row r="102" customFormat="false" ht="15" hidden="false" customHeight="false" outlineLevel="0" collapsed="false">
      <c r="A102" s="30" t="s">
        <v>65</v>
      </c>
      <c r="B102" s="30" t="s">
        <v>66</v>
      </c>
      <c r="C102" s="0" t="s">
        <v>17</v>
      </c>
      <c r="D102" s="1" t="n">
        <v>8600</v>
      </c>
      <c r="E102" s="2" t="s">
        <v>67</v>
      </c>
      <c r="F102" s="3" t="n">
        <v>581</v>
      </c>
      <c r="G102" s="22" t="n">
        <f aca="false">F102/N102</f>
        <v>0.0634695215206467</v>
      </c>
      <c r="H102" s="4" t="n">
        <v>6746</v>
      </c>
      <c r="I102" s="22" t="n">
        <f aca="false">H102/N102</f>
        <v>0.736945597552982</v>
      </c>
      <c r="J102" s="5" t="n">
        <v>1140</v>
      </c>
      <c r="K102" s="22" t="n">
        <f aca="false">J102/N102</f>
        <v>0.124535722088704</v>
      </c>
      <c r="L102" s="6" t="n">
        <v>6768</v>
      </c>
      <c r="M102" s="22" t="n">
        <f aca="false">L102/N102</f>
        <v>0.739348918505571</v>
      </c>
      <c r="N102" s="7" t="n">
        <f aca="false">8181+973</f>
        <v>9154</v>
      </c>
      <c r="O102" s="24" t="n">
        <f aca="false">N102/4046.86</f>
        <v>2.26200066224184</v>
      </c>
      <c r="P102" s="30" t="s">
        <v>65</v>
      </c>
      <c r="Q102" s="30" t="s">
        <v>66</v>
      </c>
      <c r="R102" s="0" t="s">
        <v>17</v>
      </c>
      <c r="S102" s="1" t="n">
        <v>8600</v>
      </c>
      <c r="T102" s="2" t="s">
        <v>67</v>
      </c>
    </row>
    <row r="103" customFormat="false" ht="15" hidden="false" customHeight="false" outlineLevel="0" collapsed="false">
      <c r="A103" s="30" t="s">
        <v>65</v>
      </c>
      <c r="B103" s="30" t="s">
        <v>66</v>
      </c>
      <c r="C103" s="0" t="s">
        <v>18</v>
      </c>
      <c r="D103" s="1" t="n">
        <v>8600</v>
      </c>
      <c r="E103" s="2" t="s">
        <v>67</v>
      </c>
      <c r="F103" s="3" t="n">
        <v>4852</v>
      </c>
      <c r="G103" s="22" t="n">
        <f aca="false">F103/N103</f>
        <v>0.530041511907363</v>
      </c>
      <c r="H103" s="4" t="n">
        <v>3471</v>
      </c>
      <c r="I103" s="22" t="n">
        <f aca="false">H103/N103</f>
        <v>0.37917850120166</v>
      </c>
      <c r="J103" s="5" t="n">
        <v>6407</v>
      </c>
      <c r="K103" s="22" t="n">
        <f aca="false">J103/N103</f>
        <v>0.699912606510815</v>
      </c>
      <c r="L103" s="6" t="n">
        <v>6768</v>
      </c>
      <c r="M103" s="22" t="n">
        <f aca="false">L103/N103</f>
        <v>0.739348918505571</v>
      </c>
      <c r="N103" s="7" t="n">
        <v>9154</v>
      </c>
      <c r="O103" s="24" t="n">
        <f aca="false">N103/4046.86</f>
        <v>2.26200066224184</v>
      </c>
      <c r="P103" s="30" t="s">
        <v>65</v>
      </c>
      <c r="Q103" s="30" t="s">
        <v>66</v>
      </c>
      <c r="R103" s="0" t="s">
        <v>18</v>
      </c>
      <c r="S103" s="1" t="n">
        <v>8600</v>
      </c>
      <c r="T103" s="2" t="s">
        <v>67</v>
      </c>
    </row>
    <row r="104" customFormat="false" ht="15" hidden="false" customHeight="false" outlineLevel="0" collapsed="false">
      <c r="A104" s="30" t="s">
        <v>65</v>
      </c>
      <c r="B104" s="30" t="s">
        <v>35</v>
      </c>
      <c r="C104" s="0" t="s">
        <v>17</v>
      </c>
      <c r="D104" s="1" t="n">
        <v>5000</v>
      </c>
      <c r="E104" s="2" t="s">
        <v>68</v>
      </c>
      <c r="F104" s="3" t="n">
        <v>650</v>
      </c>
      <c r="G104" s="22" t="n">
        <f aca="false">F104/N104</f>
        <v>0.0606852768182243</v>
      </c>
      <c r="H104" s="4" t="n">
        <v>6841</v>
      </c>
      <c r="I104" s="22" t="n">
        <f aca="false">H104/N104</f>
        <v>0.638689198020726</v>
      </c>
      <c r="J104" s="5" t="n">
        <v>863</v>
      </c>
      <c r="K104" s="22" t="n">
        <f aca="false">J104/N104</f>
        <v>0.0805713752217347</v>
      </c>
      <c r="L104" s="6" t="n">
        <v>7278</v>
      </c>
      <c r="M104" s="22" t="n">
        <f aca="false">L104/N104</f>
        <v>0.67948837643544</v>
      </c>
      <c r="N104" s="7" t="n">
        <v>10711</v>
      </c>
      <c r="O104" s="24" t="n">
        <f aca="false">N104/4046.86</f>
        <v>2.64674340105662</v>
      </c>
      <c r="P104" s="30" t="s">
        <v>65</v>
      </c>
      <c r="Q104" s="30" t="s">
        <v>35</v>
      </c>
      <c r="R104" s="0" t="s">
        <v>17</v>
      </c>
      <c r="S104" s="1" t="n">
        <v>5000</v>
      </c>
      <c r="T104" s="2" t="s">
        <v>68</v>
      </c>
    </row>
    <row r="105" customFormat="false" ht="15" hidden="false" customHeight="false" outlineLevel="0" collapsed="false">
      <c r="A105" s="30" t="s">
        <v>65</v>
      </c>
      <c r="B105" s="30" t="s">
        <v>35</v>
      </c>
      <c r="C105" s="0" t="s">
        <v>18</v>
      </c>
      <c r="D105" s="1" t="n">
        <v>5000</v>
      </c>
      <c r="E105" s="2" t="s">
        <v>68</v>
      </c>
      <c r="F105" s="3" t="n">
        <v>3663</v>
      </c>
      <c r="G105" s="22" t="n">
        <f aca="false">F105/N105</f>
        <v>0.341984875361778</v>
      </c>
      <c r="H105" s="4" t="n">
        <v>4044</v>
      </c>
      <c r="I105" s="22" t="n">
        <f aca="false">H105/N105</f>
        <v>0.377555783773691</v>
      </c>
      <c r="J105" s="5" t="n">
        <v>4051</v>
      </c>
      <c r="K105" s="22" t="n">
        <f aca="false">J105/N105</f>
        <v>0.378209317524041</v>
      </c>
      <c r="L105" s="6" t="n">
        <v>7278</v>
      </c>
      <c r="M105" s="22" t="n">
        <f aca="false">L105/N105</f>
        <v>0.67948837643544</v>
      </c>
      <c r="N105" s="7" t="n">
        <v>10711</v>
      </c>
      <c r="O105" s="24" t="n">
        <f aca="false">N105/4046.86</f>
        <v>2.64674340105662</v>
      </c>
      <c r="P105" s="30" t="s">
        <v>65</v>
      </c>
      <c r="Q105" s="30" t="s">
        <v>35</v>
      </c>
      <c r="R105" s="0" t="s">
        <v>18</v>
      </c>
      <c r="S105" s="1" t="n">
        <v>5000</v>
      </c>
      <c r="T105" s="2" t="s">
        <v>68</v>
      </c>
    </row>
    <row r="106" customFormat="false" ht="15" hidden="false" customHeight="false" outlineLevel="0" collapsed="false">
      <c r="A106" s="30" t="s">
        <v>65</v>
      </c>
      <c r="B106" s="30" t="s">
        <v>35</v>
      </c>
      <c r="C106" s="0" t="s">
        <v>17</v>
      </c>
      <c r="D106" s="1" t="n">
        <v>10500</v>
      </c>
      <c r="E106" s="2" t="n">
        <v>44057</v>
      </c>
      <c r="F106" s="3" t="n">
        <v>348</v>
      </c>
      <c r="G106" s="22" t="n">
        <f aca="false">F106/N106</f>
        <v>0.0222179659069144</v>
      </c>
      <c r="H106" s="4" t="n">
        <v>6206</v>
      </c>
      <c r="I106" s="22" t="n">
        <f aca="false">H106/N106</f>
        <v>0.39622039200664</v>
      </c>
      <c r="J106" s="5" t="n">
        <v>1435</v>
      </c>
      <c r="K106" s="22" t="n">
        <f aca="false">J106/N106</f>
        <v>0.0916171870012131</v>
      </c>
      <c r="L106" s="6" t="n">
        <v>5467</v>
      </c>
      <c r="M106" s="22" t="n">
        <f aca="false">L106/N106</f>
        <v>0.349039136819256</v>
      </c>
      <c r="N106" s="7" t="n">
        <v>15663</v>
      </c>
      <c r="O106" s="24" t="n">
        <f aca="false">N106/4046.86</f>
        <v>3.87040816830827</v>
      </c>
      <c r="P106" s="30" t="s">
        <v>65</v>
      </c>
      <c r="Q106" s="30" t="s">
        <v>35</v>
      </c>
      <c r="R106" s="0" t="s">
        <v>17</v>
      </c>
      <c r="S106" s="1" t="n">
        <v>10500</v>
      </c>
      <c r="T106" s="2" t="n">
        <v>44057</v>
      </c>
    </row>
    <row r="107" customFormat="false" ht="15" hidden="false" customHeight="false" outlineLevel="0" collapsed="false">
      <c r="A107" s="30" t="s">
        <v>65</v>
      </c>
      <c r="B107" s="30" t="s">
        <v>35</v>
      </c>
      <c r="C107" s="0" t="s">
        <v>18</v>
      </c>
      <c r="D107" s="1" t="n">
        <v>10500</v>
      </c>
      <c r="E107" s="2" t="n">
        <v>44057</v>
      </c>
      <c r="F107" s="3" t="n">
        <v>2550</v>
      </c>
      <c r="G107" s="22" t="n">
        <f aca="false">F107/N107</f>
        <v>0.162804060524804</v>
      </c>
      <c r="H107" s="4" t="n">
        <v>5691</v>
      </c>
      <c r="I107" s="22" t="n">
        <f aca="false">H107/N107</f>
        <v>0.363340356253591</v>
      </c>
      <c r="J107" s="5" t="n">
        <v>5324</v>
      </c>
      <c r="K107" s="22" t="n">
        <f aca="false">J107/N107</f>
        <v>0.339909340483943</v>
      </c>
      <c r="L107" s="6" t="n">
        <v>5467</v>
      </c>
      <c r="M107" s="22" t="n">
        <f aca="false">L107/N107</f>
        <v>0.349039136819256</v>
      </c>
      <c r="N107" s="7" t="n">
        <v>15663</v>
      </c>
      <c r="O107" s="24" t="n">
        <f aca="false">N107/4046.86</f>
        <v>3.87040816830827</v>
      </c>
      <c r="P107" s="30" t="s">
        <v>65</v>
      </c>
      <c r="Q107" s="30" t="s">
        <v>35</v>
      </c>
      <c r="R107" s="0" t="s">
        <v>18</v>
      </c>
      <c r="S107" s="1" t="n">
        <v>10500</v>
      </c>
      <c r="T107" s="2" t="n">
        <v>44057</v>
      </c>
    </row>
    <row r="108" customFormat="false" ht="15" hidden="false" customHeight="false" outlineLevel="0" collapsed="false">
      <c r="A108" s="30" t="s">
        <v>65</v>
      </c>
      <c r="B108" s="30" t="s">
        <v>35</v>
      </c>
      <c r="C108" s="0" t="s">
        <v>17</v>
      </c>
      <c r="D108" s="1" t="n">
        <v>3250</v>
      </c>
      <c r="E108" s="2" t="s">
        <v>69</v>
      </c>
      <c r="F108" s="3" t="n">
        <v>679</v>
      </c>
      <c r="G108" s="22" t="n">
        <f aca="false">F108/N108</f>
        <v>0.0887581699346405</v>
      </c>
      <c r="H108" s="4" t="n">
        <v>6770</v>
      </c>
      <c r="I108" s="22" t="n">
        <f aca="false">H108/N108</f>
        <v>0.884967320261438</v>
      </c>
      <c r="J108" s="5" t="n">
        <v>815</v>
      </c>
      <c r="K108" s="22" t="n">
        <f aca="false">J108/N108</f>
        <v>0.106535947712418</v>
      </c>
      <c r="L108" s="6" t="n">
        <v>7314</v>
      </c>
      <c r="M108" s="22" t="n">
        <f aca="false">L108/N108</f>
        <v>0.956078431372549</v>
      </c>
      <c r="N108" s="7" t="n">
        <v>7650</v>
      </c>
      <c r="O108" s="24" t="n">
        <f aca="false">N108/4046.86</f>
        <v>1.89035449706686</v>
      </c>
      <c r="P108" s="30" t="s">
        <v>65</v>
      </c>
      <c r="Q108" s="30" t="s">
        <v>35</v>
      </c>
      <c r="R108" s="0" t="s">
        <v>17</v>
      </c>
      <c r="S108" s="1" t="n">
        <v>3250</v>
      </c>
      <c r="T108" s="2" t="s">
        <v>69</v>
      </c>
    </row>
    <row r="109" customFormat="false" ht="15" hidden="false" customHeight="false" outlineLevel="0" collapsed="false">
      <c r="A109" s="30" t="s">
        <v>65</v>
      </c>
      <c r="B109" s="30" t="s">
        <v>35</v>
      </c>
      <c r="C109" s="0" t="s">
        <v>18</v>
      </c>
      <c r="D109" s="1" t="n">
        <v>3250</v>
      </c>
      <c r="E109" s="2" t="s">
        <v>69</v>
      </c>
      <c r="F109" s="3" t="n">
        <v>4411</v>
      </c>
      <c r="G109" s="22" t="n">
        <f aca="false">F109/N109</f>
        <v>0.576601307189543</v>
      </c>
      <c r="H109" s="4" t="n">
        <v>5181</v>
      </c>
      <c r="I109" s="22" t="n">
        <f aca="false">H109/N109</f>
        <v>0.677254901960784</v>
      </c>
      <c r="J109" s="5" t="n">
        <v>5175</v>
      </c>
      <c r="K109" s="22" t="n">
        <f aca="false">J109/N109</f>
        <v>0.676470588235294</v>
      </c>
      <c r="L109" s="6" t="n">
        <v>7314</v>
      </c>
      <c r="M109" s="22" t="n">
        <f aca="false">L109/N109</f>
        <v>0.956078431372549</v>
      </c>
      <c r="N109" s="7" t="n">
        <v>7650</v>
      </c>
      <c r="O109" s="24" t="n">
        <f aca="false">N109/4046.86</f>
        <v>1.89035449706686</v>
      </c>
      <c r="P109" s="30" t="s">
        <v>65</v>
      </c>
      <c r="Q109" s="30" t="s">
        <v>35</v>
      </c>
      <c r="R109" s="0" t="s">
        <v>18</v>
      </c>
      <c r="S109" s="1" t="n">
        <v>3250</v>
      </c>
      <c r="T109" s="2" t="s">
        <v>69</v>
      </c>
    </row>
    <row r="110" customFormat="false" ht="15" hidden="false" customHeight="false" outlineLevel="0" collapsed="false">
      <c r="A110" s="30" t="s">
        <v>65</v>
      </c>
      <c r="B110" s="30" t="s">
        <v>35</v>
      </c>
      <c r="C110" s="0" t="s">
        <v>17</v>
      </c>
      <c r="D110" s="1" t="n">
        <v>9000</v>
      </c>
      <c r="E110" s="2" t="s">
        <v>70</v>
      </c>
      <c r="F110" s="3" t="n">
        <f aca="false">288.4+224.1</f>
        <v>512.5</v>
      </c>
      <c r="G110" s="22" t="n">
        <f aca="false">F110/N110</f>
        <v>0.0383243473644066</v>
      </c>
      <c r="H110" s="4" t="n">
        <f aca="false">2919.1+4101.7</f>
        <v>7020.8</v>
      </c>
      <c r="I110" s="22" t="n">
        <f aca="false">H110/N110</f>
        <v>0.525009908245904</v>
      </c>
      <c r="J110" s="5" t="n">
        <f aca="false">527.7+742.2</f>
        <v>1269.9</v>
      </c>
      <c r="K110" s="22" t="n">
        <f aca="false">J110/N110</f>
        <v>0.0949621243279218</v>
      </c>
      <c r="L110" s="6" t="n">
        <f aca="false">2979.1+3796.8</f>
        <v>6775.9</v>
      </c>
      <c r="M110" s="22" t="n">
        <f aca="false">L110/N110</f>
        <v>0.506696478646795</v>
      </c>
      <c r="N110" s="7" t="n">
        <f aca="false">6693.5+6679.2</f>
        <v>13372.7</v>
      </c>
      <c r="O110" s="24" t="n">
        <f aca="false">N110/4046.86</f>
        <v>3.30446321345438</v>
      </c>
      <c r="P110" s="30" t="s">
        <v>65</v>
      </c>
      <c r="Q110" s="30" t="s">
        <v>35</v>
      </c>
      <c r="R110" s="0" t="s">
        <v>17</v>
      </c>
      <c r="S110" s="1" t="n">
        <v>9000</v>
      </c>
      <c r="T110" s="2" t="s">
        <v>70</v>
      </c>
    </row>
    <row r="111" customFormat="false" ht="15" hidden="false" customHeight="false" outlineLevel="0" collapsed="false">
      <c r="A111" s="30" t="s">
        <v>65</v>
      </c>
      <c r="B111" s="30" t="s">
        <v>35</v>
      </c>
      <c r="C111" s="0" t="s">
        <v>18</v>
      </c>
      <c r="D111" s="1" t="n">
        <v>9000</v>
      </c>
      <c r="E111" s="2" t="s">
        <v>70</v>
      </c>
      <c r="F111" s="3" t="n">
        <f aca="false">1962.1+3203.5</f>
        <v>5165.6</v>
      </c>
      <c r="G111" s="22" t="n">
        <f aca="false">F111/N111</f>
        <v>0.386279509747471</v>
      </c>
      <c r="H111" s="4" t="n">
        <f aca="false">2118.1+2607</f>
        <v>4725.1</v>
      </c>
      <c r="I111" s="22" t="n">
        <f aca="false">H111/N111</f>
        <v>0.353339265817673</v>
      </c>
      <c r="J111" s="5" t="n">
        <f aca="false">3176.6+5103.7</f>
        <v>8280.3</v>
      </c>
      <c r="K111" s="22" t="n">
        <f aca="false">J111/N111</f>
        <v>0.619194328744382</v>
      </c>
      <c r="L111" s="6" t="n">
        <v>6775.9</v>
      </c>
      <c r="M111" s="22" t="n">
        <f aca="false">L111/N111</f>
        <v>0.506696478646795</v>
      </c>
      <c r="N111" s="7" t="n">
        <f aca="false">6693.5+6679.2</f>
        <v>13372.7</v>
      </c>
      <c r="O111" s="24" t="n">
        <f aca="false">N111/4046.86</f>
        <v>3.30446321345438</v>
      </c>
      <c r="P111" s="30" t="s">
        <v>65</v>
      </c>
      <c r="Q111" s="30" t="s">
        <v>35</v>
      </c>
      <c r="R111" s="0" t="s">
        <v>18</v>
      </c>
      <c r="S111" s="1" t="n">
        <v>9000</v>
      </c>
      <c r="T111" s="2" t="s">
        <v>70</v>
      </c>
    </row>
    <row r="112" customFormat="false" ht="15" hidden="false" customHeight="false" outlineLevel="0" collapsed="false">
      <c r="A112" s="30" t="s">
        <v>65</v>
      </c>
      <c r="B112" s="30" t="s">
        <v>35</v>
      </c>
      <c r="C112" s="0" t="s">
        <v>17</v>
      </c>
      <c r="D112" s="1" t="n">
        <v>3250</v>
      </c>
      <c r="E112" s="2" t="s">
        <v>71</v>
      </c>
      <c r="F112" s="3" t="n">
        <f aca="false">90.6+603</f>
        <v>693.6</v>
      </c>
      <c r="G112" s="22" t="n">
        <f aca="false">F112/N112</f>
        <v>0.0660257020466445</v>
      </c>
      <c r="H112" s="4" t="n">
        <f aca="false">2624.3+4134.5</f>
        <v>6758.8</v>
      </c>
      <c r="I112" s="22" t="n">
        <f aca="false">H112/N112</f>
        <v>0.643388862446454</v>
      </c>
      <c r="J112" s="5" t="n">
        <f aca="false">130.8+712.8</f>
        <v>843.6</v>
      </c>
      <c r="K112" s="22" t="n">
        <f aca="false">J112/N112</f>
        <v>0.0803046168491195</v>
      </c>
      <c r="L112" s="6" t="n">
        <f aca="false">2674.7+4627.6</f>
        <v>7302.3</v>
      </c>
      <c r="M112" s="22" t="n">
        <f aca="false">L112/N112</f>
        <v>0.695126130414089</v>
      </c>
      <c r="N112" s="7" t="n">
        <f aca="false">6321.9+4183.1</f>
        <v>10505</v>
      </c>
      <c r="O112" s="24" t="n">
        <f aca="false">N112/4046.86</f>
        <v>2.59583973747547</v>
      </c>
      <c r="P112" s="30" t="s">
        <v>65</v>
      </c>
      <c r="Q112" s="30" t="s">
        <v>35</v>
      </c>
      <c r="R112" s="0" t="s">
        <v>17</v>
      </c>
      <c r="S112" s="1" t="n">
        <v>3250</v>
      </c>
      <c r="T112" s="2" t="s">
        <v>71</v>
      </c>
    </row>
    <row r="113" customFormat="false" ht="15" hidden="false" customHeight="false" outlineLevel="0" collapsed="false">
      <c r="A113" s="30" t="s">
        <v>65</v>
      </c>
      <c r="B113" s="30" t="s">
        <v>35</v>
      </c>
      <c r="C113" s="0" t="s">
        <v>18</v>
      </c>
      <c r="D113" s="1" t="n">
        <v>3250</v>
      </c>
      <c r="E113" s="2" t="s">
        <v>71</v>
      </c>
      <c r="F113" s="3" t="n">
        <f aca="false">405.6+2154.9</f>
        <v>2560.5</v>
      </c>
      <c r="G113" s="22" t="n">
        <f aca="false">F113/N113</f>
        <v>0.243741075678248</v>
      </c>
      <c r="H113" s="4" t="n">
        <f aca="false">3180.7+2652.6</f>
        <v>5833.3</v>
      </c>
      <c r="I113" s="22" t="n">
        <f aca="false">H113/N113</f>
        <v>0.555287958115183</v>
      </c>
      <c r="J113" s="5" t="n">
        <f aca="false">1303.7+2348.4</f>
        <v>3652.1</v>
      </c>
      <c r="K113" s="22" t="n">
        <f aca="false">J113/N113</f>
        <v>0.347653498334127</v>
      </c>
      <c r="L113" s="6" t="n">
        <v>7302.3</v>
      </c>
      <c r="M113" s="22" t="n">
        <f aca="false">L113/N113</f>
        <v>0.695126130414089</v>
      </c>
      <c r="N113" s="7" t="n">
        <v>10505</v>
      </c>
      <c r="O113" s="24" t="n">
        <f aca="false">N113/4046.86</f>
        <v>2.59583973747547</v>
      </c>
      <c r="P113" s="30" t="s">
        <v>65</v>
      </c>
      <c r="Q113" s="30" t="s">
        <v>35</v>
      </c>
      <c r="R113" s="0" t="s">
        <v>18</v>
      </c>
      <c r="S113" s="1" t="n">
        <v>3250</v>
      </c>
      <c r="T113" s="2" t="s">
        <v>71</v>
      </c>
    </row>
    <row r="114" customFormat="false" ht="15" hidden="false" customHeight="false" outlineLevel="0" collapsed="false">
      <c r="A114" s="30" t="s">
        <v>72</v>
      </c>
      <c r="B114" s="30" t="s">
        <v>66</v>
      </c>
      <c r="C114" s="0" t="s">
        <v>17</v>
      </c>
      <c r="D114" s="1" t="n">
        <v>3250</v>
      </c>
      <c r="E114" s="2" t="n">
        <v>43487</v>
      </c>
      <c r="F114" s="3" t="n">
        <v>38</v>
      </c>
      <c r="G114" s="22" t="n">
        <f aca="false">F114/N114</f>
        <v>0.0111535074845905</v>
      </c>
      <c r="H114" s="4" t="n">
        <v>2896</v>
      </c>
      <c r="I114" s="22" t="n">
        <f aca="false">H114/N114</f>
        <v>0.850014675667743</v>
      </c>
      <c r="J114" s="5" t="n">
        <v>55</v>
      </c>
      <c r="K114" s="22" t="n">
        <f aca="false">J114/N114</f>
        <v>0.0161432345171705</v>
      </c>
      <c r="L114" s="6" t="n">
        <v>2916</v>
      </c>
      <c r="M114" s="22" t="n">
        <f aca="false">L114/N114</f>
        <v>0.855884942764896</v>
      </c>
      <c r="N114" s="7" t="n">
        <v>3407</v>
      </c>
      <c r="O114" s="24" t="n">
        <f aca="false">N114/4046.86</f>
        <v>0.841887290393045</v>
      </c>
      <c r="P114" s="30" t="s">
        <v>72</v>
      </c>
      <c r="Q114" s="30" t="s">
        <v>66</v>
      </c>
      <c r="R114" s="0" t="s">
        <v>17</v>
      </c>
      <c r="S114" s="1" t="n">
        <v>3250</v>
      </c>
      <c r="T114" s="2" t="n">
        <v>43487</v>
      </c>
    </row>
    <row r="115" customFormat="false" ht="15" hidden="false" customHeight="false" outlineLevel="0" collapsed="false">
      <c r="A115" s="30" t="s">
        <v>72</v>
      </c>
      <c r="B115" s="30" t="s">
        <v>66</v>
      </c>
      <c r="C115" s="0" t="s">
        <v>18</v>
      </c>
      <c r="D115" s="1" t="n">
        <v>3250</v>
      </c>
      <c r="E115" s="2" t="n">
        <v>43487</v>
      </c>
      <c r="F115" s="3" t="n">
        <v>1832</v>
      </c>
      <c r="G115" s="22" t="n">
        <f aca="false">F115/N115</f>
        <v>0.537716466099208</v>
      </c>
      <c r="H115" s="4" t="n">
        <v>1548</v>
      </c>
      <c r="I115" s="22" t="n">
        <f aca="false">H115/N115</f>
        <v>0.454358673319636</v>
      </c>
      <c r="J115" s="5" t="n">
        <v>2297</v>
      </c>
      <c r="K115" s="22" t="n">
        <f aca="false">J115/N115</f>
        <v>0.674200176108013</v>
      </c>
      <c r="L115" s="6" t="n">
        <v>2916</v>
      </c>
      <c r="M115" s="22" t="n">
        <f aca="false">L115/N115</f>
        <v>0.855884942764896</v>
      </c>
      <c r="N115" s="7" t="n">
        <v>3407</v>
      </c>
      <c r="O115" s="24" t="n">
        <f aca="false">N115/4046.86</f>
        <v>0.841887290393045</v>
      </c>
      <c r="P115" s="30" t="s">
        <v>72</v>
      </c>
      <c r="Q115" s="30" t="s">
        <v>66</v>
      </c>
      <c r="R115" s="0" t="s">
        <v>18</v>
      </c>
      <c r="S115" s="1" t="n">
        <v>3250</v>
      </c>
      <c r="T115" s="2" t="n">
        <v>43487</v>
      </c>
    </row>
    <row r="116" customFormat="false" ht="15" hidden="false" customHeight="false" outlineLevel="0" collapsed="false">
      <c r="A116" s="30" t="s">
        <v>72</v>
      </c>
      <c r="B116" s="30" t="s">
        <v>35</v>
      </c>
      <c r="C116" s="0" t="s">
        <v>17</v>
      </c>
      <c r="D116" s="1" t="n">
        <v>5000</v>
      </c>
      <c r="E116" s="2" t="s">
        <v>73</v>
      </c>
      <c r="F116" s="3" t="n">
        <v>648</v>
      </c>
      <c r="G116" s="22" t="n">
        <f aca="false">F116/N116</f>
        <v>0.0966298836862511</v>
      </c>
      <c r="H116" s="4" t="n">
        <v>2740</v>
      </c>
      <c r="I116" s="22" t="n">
        <f aca="false">H116/N116</f>
        <v>0.408589322994333</v>
      </c>
      <c r="J116" s="5" t="n">
        <v>898</v>
      </c>
      <c r="K116" s="22" t="n">
        <f aca="false">J116/N116</f>
        <v>0.133909931404712</v>
      </c>
      <c r="L116" s="6" t="n">
        <v>3126</v>
      </c>
      <c r="M116" s="22" t="n">
        <f aca="false">L116/N116</f>
        <v>0.466149716671637</v>
      </c>
      <c r="N116" s="7" t="n">
        <v>6706</v>
      </c>
      <c r="O116" s="24" t="n">
        <f aca="false">N116/4046.86</f>
        <v>1.65708722318044</v>
      </c>
      <c r="P116" s="30" t="s">
        <v>72</v>
      </c>
      <c r="Q116" s="30" t="s">
        <v>35</v>
      </c>
      <c r="R116" s="0" t="s">
        <v>17</v>
      </c>
      <c r="S116" s="1" t="n">
        <v>5000</v>
      </c>
      <c r="T116" s="2" t="s">
        <v>73</v>
      </c>
    </row>
    <row r="117" customFormat="false" ht="15" hidden="false" customHeight="false" outlineLevel="0" collapsed="false">
      <c r="A117" s="30" t="s">
        <v>72</v>
      </c>
      <c r="B117" s="30" t="s">
        <v>35</v>
      </c>
      <c r="C117" s="0" t="s">
        <v>18</v>
      </c>
      <c r="D117" s="1" t="n">
        <v>5000</v>
      </c>
      <c r="E117" s="2" t="s">
        <v>73</v>
      </c>
      <c r="F117" s="3" t="n">
        <v>682</v>
      </c>
      <c r="G117" s="22" t="n">
        <f aca="false">F117/N117</f>
        <v>0.101699970175962</v>
      </c>
      <c r="H117" s="4" t="n">
        <v>2712</v>
      </c>
      <c r="I117" s="22" t="n">
        <f aca="false">H117/N117</f>
        <v>0.404413957649866</v>
      </c>
      <c r="J117" s="5" t="n">
        <v>937</v>
      </c>
      <c r="K117" s="22" t="n">
        <f aca="false">J117/N117</f>
        <v>0.139725618848792</v>
      </c>
      <c r="L117" s="6" t="n">
        <v>3126</v>
      </c>
      <c r="M117" s="22" t="n">
        <f aca="false">L117/N117</f>
        <v>0.466149716671637</v>
      </c>
      <c r="N117" s="7" t="n">
        <v>6706</v>
      </c>
      <c r="O117" s="24" t="n">
        <f aca="false">N117/4046.86</f>
        <v>1.65708722318044</v>
      </c>
      <c r="P117" s="30" t="s">
        <v>72</v>
      </c>
      <c r="Q117" s="30" t="s">
        <v>35</v>
      </c>
      <c r="R117" s="0" t="s">
        <v>18</v>
      </c>
      <c r="S117" s="1" t="n">
        <v>5000</v>
      </c>
      <c r="T117" s="2" t="s">
        <v>73</v>
      </c>
    </row>
    <row r="118" customFormat="false" ht="15" hidden="false" customHeight="false" outlineLevel="0" collapsed="false">
      <c r="A118" s="30" t="s">
        <v>72</v>
      </c>
      <c r="B118" s="30" t="s">
        <v>35</v>
      </c>
      <c r="C118" s="0" t="s">
        <v>17</v>
      </c>
      <c r="D118" s="1" t="n">
        <v>10500</v>
      </c>
      <c r="E118" s="2" t="s">
        <v>74</v>
      </c>
      <c r="F118" s="3" t="n">
        <v>484</v>
      </c>
      <c r="G118" s="22" t="n">
        <f aca="false">F118/N118</f>
        <v>0.0531576057111477</v>
      </c>
      <c r="H118" s="4" t="n">
        <v>2610</v>
      </c>
      <c r="I118" s="22" t="n">
        <f aca="false">H118/N118</f>
        <v>0.28665568369028</v>
      </c>
      <c r="J118" s="5" t="n">
        <v>1674</v>
      </c>
      <c r="K118" s="22" t="n">
        <f aca="false">J118/N118</f>
        <v>0.183855024711697</v>
      </c>
      <c r="L118" s="6" t="n">
        <v>1905</v>
      </c>
      <c r="M118" s="22" t="n">
        <f aca="false">L118/N118</f>
        <v>0.209225700164745</v>
      </c>
      <c r="N118" s="7" t="n">
        <v>9105</v>
      </c>
      <c r="O118" s="24" t="n">
        <f aca="false">N118/4046.86</f>
        <v>2.24989250925409</v>
      </c>
      <c r="P118" s="30" t="s">
        <v>72</v>
      </c>
      <c r="Q118" s="30" t="s">
        <v>35</v>
      </c>
      <c r="R118" s="0" t="s">
        <v>17</v>
      </c>
      <c r="S118" s="1" t="n">
        <v>10500</v>
      </c>
      <c r="T118" s="2" t="s">
        <v>74</v>
      </c>
    </row>
    <row r="119" customFormat="false" ht="15" hidden="false" customHeight="false" outlineLevel="0" collapsed="false">
      <c r="A119" s="30" t="s">
        <v>72</v>
      </c>
      <c r="B119" s="30" t="s">
        <v>35</v>
      </c>
      <c r="C119" s="0" t="s">
        <v>18</v>
      </c>
      <c r="D119" s="1" t="n">
        <v>10500</v>
      </c>
      <c r="E119" s="2" t="s">
        <v>74</v>
      </c>
      <c r="F119" s="3" t="n">
        <v>906</v>
      </c>
      <c r="G119" s="22" t="n">
        <f aca="false">F119/N119</f>
        <v>0.099505766062603</v>
      </c>
      <c r="H119" s="4" t="n">
        <v>2832</v>
      </c>
      <c r="I119" s="22" t="n">
        <f aca="false">H119/N119</f>
        <v>0.311037891268534</v>
      </c>
      <c r="J119" s="5" t="n">
        <v>2740</v>
      </c>
      <c r="K119" s="22" t="n">
        <f aca="false">J119/N119</f>
        <v>0.300933552992861</v>
      </c>
      <c r="L119" s="6" t="n">
        <v>1905</v>
      </c>
      <c r="M119" s="22" t="n">
        <f aca="false">L119/N119</f>
        <v>0.209225700164745</v>
      </c>
      <c r="N119" s="7" t="n">
        <v>9105</v>
      </c>
      <c r="O119" s="24" t="n">
        <f aca="false">N119/4046.86</f>
        <v>2.24989250925409</v>
      </c>
      <c r="P119" s="30" t="s">
        <v>72</v>
      </c>
      <c r="Q119" s="30" t="s">
        <v>35</v>
      </c>
      <c r="R119" s="0" t="s">
        <v>18</v>
      </c>
      <c r="S119" s="1" t="n">
        <v>10500</v>
      </c>
      <c r="T119" s="2" t="s">
        <v>74</v>
      </c>
    </row>
    <row r="120" customFormat="false" ht="15" hidden="false" customHeight="false" outlineLevel="0" collapsed="false">
      <c r="A120" s="30" t="s">
        <v>72</v>
      </c>
      <c r="B120" s="30" t="s">
        <v>35</v>
      </c>
      <c r="C120" s="0" t="s">
        <v>17</v>
      </c>
      <c r="D120" s="1" t="n">
        <v>7650</v>
      </c>
      <c r="E120" s="2" t="s">
        <v>75</v>
      </c>
      <c r="F120" s="3" t="n">
        <v>661.4</v>
      </c>
      <c r="G120" s="22" t="n">
        <f aca="false">F120/N120</f>
        <v>0.0731176138938943</v>
      </c>
      <c r="H120" s="4" t="n">
        <v>3428</v>
      </c>
      <c r="I120" s="22" t="n">
        <f aca="false">H120/N120</f>
        <v>0.378964590910598</v>
      </c>
      <c r="J120" s="5" t="n">
        <v>1255.86</v>
      </c>
      <c r="K120" s="22" t="n">
        <f aca="false">J120/N120</f>
        <v>0.138835026587218</v>
      </c>
      <c r="L120" s="6" t="n">
        <v>3494.9</v>
      </c>
      <c r="M120" s="22" t="n">
        <f aca="false">L120/N120</f>
        <v>0.38636037012061</v>
      </c>
      <c r="N120" s="7" t="n">
        <v>9045.7</v>
      </c>
      <c r="O120" s="24" t="n">
        <f aca="false">N120/4046.86</f>
        <v>2.23523917308728</v>
      </c>
      <c r="P120" s="30" t="s">
        <v>72</v>
      </c>
      <c r="Q120" s="30" t="s">
        <v>35</v>
      </c>
      <c r="R120" s="0" t="s">
        <v>17</v>
      </c>
      <c r="S120" s="1" t="n">
        <v>7650</v>
      </c>
      <c r="T120" s="2" t="s">
        <v>75</v>
      </c>
    </row>
    <row r="121" customFormat="false" ht="15" hidden="false" customHeight="false" outlineLevel="0" collapsed="false">
      <c r="A121" s="30" t="s">
        <v>72</v>
      </c>
      <c r="B121" s="30" t="s">
        <v>35</v>
      </c>
      <c r="C121" s="0" t="s">
        <v>18</v>
      </c>
      <c r="D121" s="1" t="n">
        <v>7650</v>
      </c>
      <c r="E121" s="2" t="s">
        <v>75</v>
      </c>
      <c r="F121" s="3" t="n">
        <v>2059.7</v>
      </c>
      <c r="G121" s="22" t="n">
        <f aca="false">F121/N121</f>
        <v>0.22769934886189</v>
      </c>
      <c r="H121" s="4" t="n">
        <v>2544.5</v>
      </c>
      <c r="I121" s="22" t="n">
        <f aca="false">H121/N121</f>
        <v>0.281293874437578</v>
      </c>
      <c r="J121" s="5" t="n">
        <v>3168.9</v>
      </c>
      <c r="K121" s="22" t="n">
        <f aca="false">J121/N121</f>
        <v>0.350321147064351</v>
      </c>
      <c r="L121" s="6" t="n">
        <v>3494.9</v>
      </c>
      <c r="M121" s="22" t="n">
        <f aca="false">L121/N121</f>
        <v>0.38636037012061</v>
      </c>
      <c r="N121" s="7" t="n">
        <v>9045.7</v>
      </c>
      <c r="O121" s="24" t="n">
        <f aca="false">N121/4046.86</f>
        <v>2.23523917308728</v>
      </c>
      <c r="P121" s="30" t="s">
        <v>72</v>
      </c>
      <c r="Q121" s="30" t="s">
        <v>35</v>
      </c>
      <c r="R121" s="0" t="s">
        <v>18</v>
      </c>
      <c r="S121" s="1" t="n">
        <v>7650</v>
      </c>
      <c r="T121" s="2" t="s">
        <v>75</v>
      </c>
    </row>
    <row r="122" customFormat="false" ht="15" hidden="false" customHeight="false" outlineLevel="0" collapsed="false">
      <c r="A122" s="30" t="s">
        <v>72</v>
      </c>
      <c r="B122" s="30" t="s">
        <v>35</v>
      </c>
      <c r="C122" s="0" t="s">
        <v>17</v>
      </c>
      <c r="D122" s="1" t="n">
        <v>3300</v>
      </c>
      <c r="E122" s="2" t="s">
        <v>76</v>
      </c>
      <c r="F122" s="3" t="n">
        <v>394.8</v>
      </c>
      <c r="G122" s="22" t="n">
        <f aca="false">F122/N122</f>
        <v>0.068632223072109</v>
      </c>
      <c r="H122" s="4" t="n">
        <v>4217.6</v>
      </c>
      <c r="I122" s="22" t="n">
        <f aca="false">H122/N122</f>
        <v>0.733189625199917</v>
      </c>
      <c r="J122" s="5" t="n">
        <v>495.3</v>
      </c>
      <c r="K122" s="22" t="n">
        <f aca="false">J122/N122</f>
        <v>0.0861031917112857</v>
      </c>
      <c r="L122" s="6" t="n">
        <v>4471.3</v>
      </c>
      <c r="M122" s="22" t="n">
        <f aca="false">L122/N122</f>
        <v>0.77729295598359</v>
      </c>
      <c r="N122" s="7" t="n">
        <v>5752.4</v>
      </c>
      <c r="O122" s="24" t="n">
        <f aca="false">N122/4046.86</f>
        <v>1.42144773972907</v>
      </c>
      <c r="P122" s="30" t="s">
        <v>72</v>
      </c>
      <c r="Q122" s="30" t="s">
        <v>35</v>
      </c>
      <c r="R122" s="0" t="s">
        <v>17</v>
      </c>
      <c r="S122" s="1" t="n">
        <v>3300</v>
      </c>
      <c r="T122" s="2" t="s">
        <v>76</v>
      </c>
    </row>
    <row r="123" customFormat="false" ht="15" hidden="false" customHeight="false" outlineLevel="0" collapsed="false">
      <c r="A123" s="30" t="s">
        <v>72</v>
      </c>
      <c r="B123" s="30" t="s">
        <v>35</v>
      </c>
      <c r="C123" s="0" t="s">
        <v>18</v>
      </c>
      <c r="D123" s="1" t="n">
        <v>3300</v>
      </c>
      <c r="E123" s="2" t="s">
        <v>76</v>
      </c>
      <c r="F123" s="3" t="n">
        <v>734.5</v>
      </c>
      <c r="G123" s="22" t="n">
        <f aca="false">F123/N123</f>
        <v>0.127685835477366</v>
      </c>
      <c r="H123" s="4" t="n">
        <v>4152</v>
      </c>
      <c r="I123" s="22" t="n">
        <f aca="false">H123/N123</f>
        <v>0.72178568945136</v>
      </c>
      <c r="J123" s="5" t="n">
        <v>1109</v>
      </c>
      <c r="K123" s="22" t="n">
        <f aca="false">J123/N123</f>
        <v>0.192789096724845</v>
      </c>
      <c r="L123" s="6" t="n">
        <v>4471.3</v>
      </c>
      <c r="M123" s="22" t="n">
        <f aca="false">L123/N123</f>
        <v>0.77729295598359</v>
      </c>
      <c r="N123" s="7" t="n">
        <v>5752.4</v>
      </c>
      <c r="O123" s="24" t="n">
        <f aca="false">N123/4046.86</f>
        <v>1.42144773972907</v>
      </c>
      <c r="P123" s="30" t="s">
        <v>72</v>
      </c>
      <c r="Q123" s="30" t="s">
        <v>35</v>
      </c>
      <c r="R123" s="0" t="s">
        <v>18</v>
      </c>
      <c r="S123" s="1" t="n">
        <v>3300</v>
      </c>
      <c r="T123" s="2" t="s">
        <v>76</v>
      </c>
    </row>
    <row r="124" customFormat="false" ht="15" hidden="false" customHeight="false" outlineLevel="0" collapsed="false">
      <c r="A124" s="30" t="s">
        <v>72</v>
      </c>
      <c r="B124" s="30" t="s">
        <v>35</v>
      </c>
      <c r="C124" s="0" t="s">
        <v>17</v>
      </c>
      <c r="D124" s="1" t="n">
        <v>3300</v>
      </c>
      <c r="E124" s="2" t="s">
        <v>77</v>
      </c>
      <c r="F124" s="3" t="n">
        <v>252</v>
      </c>
      <c r="G124" s="22" t="n">
        <f aca="false">F124/N124</f>
        <v>0.0466407551360355</v>
      </c>
      <c r="H124" s="4" t="n">
        <v>4493</v>
      </c>
      <c r="I124" s="22" t="n">
        <f aca="false">H124/N124</f>
        <v>0.83157505089765</v>
      </c>
      <c r="J124" s="5" t="n">
        <v>327</v>
      </c>
      <c r="K124" s="22" t="n">
        <f aca="false">J124/N124</f>
        <v>0.0605219322598556</v>
      </c>
      <c r="L124" s="6" t="n">
        <v>4686</v>
      </c>
      <c r="M124" s="22" t="n">
        <f aca="false">L124/N124</f>
        <v>0.86729594669628</v>
      </c>
      <c r="N124" s="7" t="n">
        <v>5403</v>
      </c>
      <c r="O124" s="24" t="n">
        <f aca="false">N124/4046.86</f>
        <v>1.33510919577154</v>
      </c>
      <c r="P124" s="30"/>
      <c r="Q124" s="30"/>
      <c r="R124" s="0" t="s">
        <v>17</v>
      </c>
    </row>
    <row r="125" customFormat="false" ht="15" hidden="false" customHeight="false" outlineLevel="0" collapsed="false">
      <c r="A125" s="30" t="s">
        <v>72</v>
      </c>
      <c r="B125" s="30" t="s">
        <v>35</v>
      </c>
      <c r="C125" s="0" t="s">
        <v>18</v>
      </c>
      <c r="D125" s="1" t="n">
        <v>3300</v>
      </c>
      <c r="E125" s="2" t="s">
        <v>77</v>
      </c>
      <c r="F125" s="3" t="n">
        <v>1275</v>
      </c>
      <c r="G125" s="22" t="n">
        <f aca="false">F125/N125</f>
        <v>0.235980011104942</v>
      </c>
      <c r="H125" s="4" t="n">
        <v>3828</v>
      </c>
      <c r="I125" s="22" t="n">
        <f aca="false">H125/N125</f>
        <v>0.708495280399778</v>
      </c>
      <c r="J125" s="5" t="n">
        <v>1811</v>
      </c>
      <c r="K125" s="22" t="n">
        <f aca="false">J125/N125</f>
        <v>0.335184156949843</v>
      </c>
      <c r="L125" s="6" t="n">
        <v>4686</v>
      </c>
      <c r="M125" s="22" t="n">
        <f aca="false">L125/N125</f>
        <v>0.86729594669628</v>
      </c>
      <c r="N125" s="7" t="n">
        <v>5403</v>
      </c>
      <c r="O125" s="24" t="n">
        <f aca="false">N125/4046.86</f>
        <v>1.33510919577154</v>
      </c>
      <c r="P125" s="30"/>
      <c r="Q125" s="30"/>
      <c r="R125" s="0" t="s">
        <v>18</v>
      </c>
    </row>
    <row r="126" customFormat="false" ht="15" hidden="false" customHeight="false" outlineLevel="0" collapsed="false">
      <c r="A126" s="30" t="s">
        <v>78</v>
      </c>
      <c r="B126" s="30" t="s">
        <v>66</v>
      </c>
      <c r="C126" s="0" t="s">
        <v>17</v>
      </c>
      <c r="D126" s="1" t="n">
        <v>7000</v>
      </c>
      <c r="E126" s="2" t="s">
        <v>79</v>
      </c>
      <c r="F126" s="3" t="n">
        <v>278</v>
      </c>
      <c r="G126" s="22" t="n">
        <f aca="false">F126/N126</f>
        <v>0.0583910943079185</v>
      </c>
      <c r="H126" s="4" t="n">
        <v>2949</v>
      </c>
      <c r="I126" s="22" t="n">
        <f aca="false">H126/N126</f>
        <v>0.619407687460618</v>
      </c>
      <c r="J126" s="5" t="n">
        <v>388</v>
      </c>
      <c r="K126" s="22" t="n">
        <f aca="false">J126/N126</f>
        <v>0.081495484141987</v>
      </c>
      <c r="L126" s="6" t="n">
        <v>3118</v>
      </c>
      <c r="M126" s="22" t="n">
        <f aca="false">L126/N126</f>
        <v>0.65490443184205</v>
      </c>
      <c r="N126" s="7" t="n">
        <v>4761</v>
      </c>
      <c r="O126" s="24" t="n">
        <f aca="false">N126/4046.86</f>
        <v>1.17646768111573</v>
      </c>
      <c r="P126" s="30" t="s">
        <v>78</v>
      </c>
      <c r="Q126" s="30" t="s">
        <v>66</v>
      </c>
      <c r="R126" s="0" t="s">
        <v>17</v>
      </c>
      <c r="S126" s="1" t="n">
        <v>7000</v>
      </c>
      <c r="T126" s="2" t="s">
        <v>79</v>
      </c>
    </row>
    <row r="127" customFormat="false" ht="15" hidden="false" customHeight="false" outlineLevel="0" collapsed="false">
      <c r="A127" s="30" t="s">
        <v>78</v>
      </c>
      <c r="B127" s="30" t="s">
        <v>66</v>
      </c>
      <c r="C127" s="0" t="s">
        <v>18</v>
      </c>
      <c r="D127" s="1" t="n">
        <v>7000</v>
      </c>
      <c r="E127" s="2" t="s">
        <v>79</v>
      </c>
      <c r="F127" s="3" t="n">
        <v>2405</v>
      </c>
      <c r="G127" s="22" t="n">
        <f aca="false">F127/N127</f>
        <v>0.50514597773577</v>
      </c>
      <c r="H127" s="4" t="n">
        <v>1451</v>
      </c>
      <c r="I127" s="22" t="n">
        <f aca="false">H127/N127</f>
        <v>0.304767905902121</v>
      </c>
      <c r="J127" s="5" t="n">
        <v>3142</v>
      </c>
      <c r="K127" s="22" t="n">
        <f aca="false">J127/N127</f>
        <v>0.659945389624029</v>
      </c>
      <c r="L127" s="6" t="n">
        <v>3118</v>
      </c>
      <c r="M127" s="22" t="n">
        <f aca="false">L127/N127</f>
        <v>0.65490443184205</v>
      </c>
      <c r="N127" s="7" t="n">
        <v>4761</v>
      </c>
      <c r="O127" s="24" t="n">
        <f aca="false">N127/4046.86</f>
        <v>1.17646768111573</v>
      </c>
      <c r="P127" s="30" t="s">
        <v>78</v>
      </c>
      <c r="Q127" s="30" t="s">
        <v>66</v>
      </c>
      <c r="R127" s="0" t="s">
        <v>18</v>
      </c>
      <c r="S127" s="1" t="n">
        <v>7000</v>
      </c>
      <c r="T127" s="2" t="s">
        <v>79</v>
      </c>
    </row>
    <row r="128" customFormat="false" ht="15" hidden="false" customHeight="false" outlineLevel="0" collapsed="false">
      <c r="A128" s="30" t="s">
        <v>78</v>
      </c>
      <c r="B128" s="30" t="s">
        <v>35</v>
      </c>
      <c r="C128" s="0" t="s">
        <v>17</v>
      </c>
      <c r="D128" s="1" t="n">
        <v>3250</v>
      </c>
      <c r="E128" s="2" t="s">
        <v>80</v>
      </c>
      <c r="F128" s="3" t="n">
        <v>811</v>
      </c>
      <c r="G128" s="22" t="n">
        <f aca="false">F128/N128</f>
        <v>0.120505200594354</v>
      </c>
      <c r="H128" s="4" t="n">
        <v>4180</v>
      </c>
      <c r="I128" s="22" t="n">
        <f aca="false">H128/N128</f>
        <v>0.62109955423477</v>
      </c>
      <c r="J128" s="5" t="n">
        <v>1318</v>
      </c>
      <c r="K128" s="22" t="n">
        <f aca="false">J128/N128</f>
        <v>0.195839524517088</v>
      </c>
      <c r="L128" s="6" t="n">
        <v>4550</v>
      </c>
      <c r="M128" s="22" t="n">
        <f aca="false">L128/N128</f>
        <v>0.676077265973254</v>
      </c>
      <c r="N128" s="7" t="n">
        <v>6730</v>
      </c>
      <c r="O128" s="24" t="n">
        <f aca="false">N128/4046.86</f>
        <v>1.66301774709281</v>
      </c>
      <c r="P128" s="30" t="s">
        <v>78</v>
      </c>
      <c r="Q128" s="30" t="s">
        <v>35</v>
      </c>
      <c r="R128" s="0" t="s">
        <v>17</v>
      </c>
      <c r="S128" s="1" t="n">
        <v>3250</v>
      </c>
      <c r="T128" s="2" t="s">
        <v>80</v>
      </c>
    </row>
    <row r="129" customFormat="false" ht="15" hidden="false" customHeight="false" outlineLevel="0" collapsed="false">
      <c r="A129" s="30" t="s">
        <v>78</v>
      </c>
      <c r="B129" s="30" t="s">
        <v>35</v>
      </c>
      <c r="C129" s="0" t="s">
        <v>18</v>
      </c>
      <c r="D129" s="1" t="n">
        <v>3250</v>
      </c>
      <c r="E129" s="2" t="s">
        <v>80</v>
      </c>
      <c r="F129" s="3" t="n">
        <v>811</v>
      </c>
      <c r="G129" s="22" t="n">
        <f aca="false">F129/N129</f>
        <v>0.120505200594354</v>
      </c>
      <c r="H129" s="4" t="n">
        <v>3904</v>
      </c>
      <c r="I129" s="22" t="n">
        <f aca="false">H129/N129</f>
        <v>0.580089153046063</v>
      </c>
      <c r="J129" s="5" t="n">
        <v>1318</v>
      </c>
      <c r="K129" s="22" t="n">
        <f aca="false">J129/N129</f>
        <v>0.195839524517088</v>
      </c>
      <c r="L129" s="6" t="n">
        <v>4550</v>
      </c>
      <c r="M129" s="22" t="n">
        <f aca="false">L129/N129</f>
        <v>0.676077265973254</v>
      </c>
      <c r="N129" s="7" t="n">
        <v>6730</v>
      </c>
      <c r="O129" s="24" t="n">
        <f aca="false">N129/4046.86</f>
        <v>1.66301774709281</v>
      </c>
      <c r="P129" s="30" t="s">
        <v>78</v>
      </c>
      <c r="Q129" s="30" t="s">
        <v>35</v>
      </c>
      <c r="R129" s="0" t="s">
        <v>18</v>
      </c>
      <c r="S129" s="1" t="n">
        <v>3250</v>
      </c>
      <c r="T129" s="2" t="s">
        <v>80</v>
      </c>
    </row>
    <row r="130" customFormat="false" ht="15" hidden="false" customHeight="false" outlineLevel="0" collapsed="false">
      <c r="A130" s="30" t="s">
        <v>78</v>
      </c>
      <c r="B130" s="30" t="s">
        <v>35</v>
      </c>
      <c r="C130" s="0" t="s">
        <v>17</v>
      </c>
      <c r="D130" s="1" t="n">
        <v>8600</v>
      </c>
      <c r="E130" s="2" t="s">
        <v>81</v>
      </c>
      <c r="F130" s="3" t="n">
        <v>1521.4</v>
      </c>
      <c r="G130" s="22" t="n">
        <f aca="false">F130/N130</f>
        <v>0.124799028775798</v>
      </c>
      <c r="H130" s="4" t="n">
        <v>5422.8</v>
      </c>
      <c r="I130" s="22" t="n">
        <f aca="false">H130/N130</f>
        <v>0.444827246776258</v>
      </c>
      <c r="J130" s="5" t="n">
        <v>3025.8</v>
      </c>
      <c r="K130" s="22" t="n">
        <f aca="false">J130/N130</f>
        <v>0.248203563342849</v>
      </c>
      <c r="L130" s="6" t="n">
        <v>5439.7</v>
      </c>
      <c r="M130" s="22" t="n">
        <f aca="false">L130/N130</f>
        <v>0.446213538077895</v>
      </c>
      <c r="N130" s="7" t="n">
        <v>12190.8</v>
      </c>
      <c r="O130" s="24" t="n">
        <f aca="false">N130/4046.86</f>
        <v>3.01240962128663</v>
      </c>
      <c r="P130" s="30" t="s">
        <v>78</v>
      </c>
      <c r="Q130" s="30" t="s">
        <v>35</v>
      </c>
      <c r="R130" s="0" t="s">
        <v>17</v>
      </c>
      <c r="S130" s="1" t="n">
        <v>8600</v>
      </c>
      <c r="T130" s="2" t="s">
        <v>81</v>
      </c>
    </row>
    <row r="131" customFormat="false" ht="15" hidden="false" customHeight="false" outlineLevel="0" collapsed="false">
      <c r="A131" s="30" t="s">
        <v>78</v>
      </c>
      <c r="B131" s="30" t="s">
        <v>35</v>
      </c>
      <c r="C131" s="0" t="s">
        <v>18</v>
      </c>
      <c r="D131" s="1" t="n">
        <v>8600</v>
      </c>
      <c r="E131" s="2" t="s">
        <v>81</v>
      </c>
      <c r="F131" s="3" t="n">
        <v>2409</v>
      </c>
      <c r="G131" s="22" t="n">
        <f aca="false">F131/N131</f>
        <v>0.197608032286642</v>
      </c>
      <c r="H131" s="4" t="n">
        <v>5176.8</v>
      </c>
      <c r="I131" s="22" t="n">
        <f aca="false">H131/N131</f>
        <v>0.424648095284969</v>
      </c>
      <c r="J131" s="5" t="n">
        <v>4555.2</v>
      </c>
      <c r="K131" s="22" t="n">
        <f aca="false">J131/N131</f>
        <v>0.373658824687469</v>
      </c>
      <c r="L131" s="6" t="n">
        <v>5439.7</v>
      </c>
      <c r="M131" s="22" t="n">
        <f aca="false">L131/N131</f>
        <v>0.446213538077895</v>
      </c>
      <c r="N131" s="7" t="n">
        <v>12190.8</v>
      </c>
      <c r="O131" s="24" t="n">
        <f aca="false">N131/4046.86</f>
        <v>3.01240962128663</v>
      </c>
      <c r="P131" s="30" t="s">
        <v>78</v>
      </c>
      <c r="Q131" s="30" t="s">
        <v>35</v>
      </c>
      <c r="R131" s="0" t="s">
        <v>18</v>
      </c>
      <c r="S131" s="1" t="n">
        <v>8600</v>
      </c>
      <c r="T131" s="2" t="s">
        <v>81</v>
      </c>
    </row>
    <row r="132" customFormat="false" ht="15" hidden="false" customHeight="false" outlineLevel="0" collapsed="false">
      <c r="A132" s="30" t="s">
        <v>78</v>
      </c>
      <c r="B132" s="30" t="s">
        <v>35</v>
      </c>
      <c r="C132" s="0" t="s">
        <v>17</v>
      </c>
      <c r="D132" s="1" t="n">
        <v>3300</v>
      </c>
      <c r="E132" s="2" t="s">
        <v>82</v>
      </c>
      <c r="F132" s="3" t="n">
        <v>1025.9</v>
      </c>
      <c r="G132" s="22" t="n">
        <f aca="false">F132/N132</f>
        <v>0.149886770399591</v>
      </c>
      <c r="H132" s="4" t="n">
        <v>4610.3</v>
      </c>
      <c r="I132" s="22" t="n">
        <f aca="false">H132/N132</f>
        <v>0.673577324859376</v>
      </c>
      <c r="J132" s="5" t="n">
        <v>1524.3</v>
      </c>
      <c r="K132" s="22" t="n">
        <f aca="false">J132/N132</f>
        <v>0.2227043611659</v>
      </c>
      <c r="L132" s="6" t="n">
        <v>5181.1</v>
      </c>
      <c r="M132" s="22" t="n">
        <f aca="false">L132/N132</f>
        <v>0.756972751844547</v>
      </c>
      <c r="N132" s="7" t="n">
        <v>6844.5</v>
      </c>
      <c r="O132" s="24" t="n">
        <f aca="false">N132/4046.86</f>
        <v>1.69131128825806</v>
      </c>
      <c r="P132" s="30" t="s">
        <v>78</v>
      </c>
      <c r="Q132" s="30" t="s">
        <v>35</v>
      </c>
      <c r="R132" s="0" t="s">
        <v>17</v>
      </c>
      <c r="S132" s="1" t="n">
        <v>3300</v>
      </c>
      <c r="T132" s="2" t="s">
        <v>82</v>
      </c>
    </row>
    <row r="133" customFormat="false" ht="15" hidden="false" customHeight="false" outlineLevel="0" collapsed="false">
      <c r="A133" s="30" t="s">
        <v>78</v>
      </c>
      <c r="B133" s="30" t="s">
        <v>35</v>
      </c>
      <c r="C133" s="0" t="s">
        <v>18</v>
      </c>
      <c r="D133" s="1" t="n">
        <v>3300</v>
      </c>
      <c r="E133" s="2" t="s">
        <v>83</v>
      </c>
      <c r="F133" s="3" t="n">
        <v>1493</v>
      </c>
      <c r="G133" s="22" t="n">
        <f aca="false">F133/N133</f>
        <v>0.218131346336475</v>
      </c>
      <c r="H133" s="4" t="n">
        <v>4234.3</v>
      </c>
      <c r="I133" s="22" t="n">
        <f aca="false">H133/N133</f>
        <v>0.618642705822193</v>
      </c>
      <c r="J133" s="5" t="n">
        <v>2082.4</v>
      </c>
      <c r="K133" s="22" t="n">
        <f aca="false">J133/N133</f>
        <v>0.304244283731463</v>
      </c>
      <c r="L133" s="6" t="n">
        <v>5181.1</v>
      </c>
      <c r="M133" s="22" t="n">
        <f aca="false">L133/N133</f>
        <v>0.756972751844547</v>
      </c>
      <c r="N133" s="7" t="n">
        <v>6844.5</v>
      </c>
      <c r="O133" s="24" t="n">
        <f aca="false">N133/4046.86</f>
        <v>1.69131128825806</v>
      </c>
      <c r="P133" s="30" t="s">
        <v>78</v>
      </c>
      <c r="Q133" s="30" t="s">
        <v>35</v>
      </c>
      <c r="R133" s="0" t="s">
        <v>18</v>
      </c>
      <c r="S133" s="1" t="n">
        <v>3300</v>
      </c>
      <c r="T133" s="2" t="s">
        <v>83</v>
      </c>
    </row>
    <row r="134" customFormat="false" ht="15" hidden="false" customHeight="false" outlineLevel="0" collapsed="false">
      <c r="A134" s="30" t="s">
        <v>78</v>
      </c>
      <c r="B134" s="30" t="s">
        <v>35</v>
      </c>
      <c r="C134" s="0" t="s">
        <v>17</v>
      </c>
      <c r="D134" s="1" t="n">
        <v>3300</v>
      </c>
      <c r="E134" s="2" t="s">
        <v>84</v>
      </c>
      <c r="F134" s="3" t="n">
        <v>778</v>
      </c>
      <c r="G134" s="22" t="n">
        <f aca="false">F134/N134</f>
        <v>0.117647058823529</v>
      </c>
      <c r="H134" s="4" t="n">
        <v>4609</v>
      </c>
      <c r="I134" s="22" t="n">
        <f aca="false">H134/N134</f>
        <v>0.696960532284893</v>
      </c>
      <c r="J134" s="5" t="n">
        <v>1154</v>
      </c>
      <c r="K134" s="22" t="n">
        <f aca="false">J134/N134</f>
        <v>0.174504763344927</v>
      </c>
      <c r="L134" s="6" t="n">
        <v>5010</v>
      </c>
      <c r="M134" s="22" t="n">
        <f aca="false">L134/N134</f>
        <v>0.757598669287767</v>
      </c>
      <c r="N134" s="7" t="n">
        <v>6613</v>
      </c>
      <c r="O134" s="24" t="n">
        <f aca="false">N134/4046.86</f>
        <v>1.63410644302002</v>
      </c>
      <c r="P134" s="30"/>
      <c r="Q134" s="30"/>
      <c r="R134" s="0" t="s">
        <v>17</v>
      </c>
    </row>
    <row r="135" customFormat="false" ht="15" hidden="false" customHeight="false" outlineLevel="0" collapsed="false">
      <c r="A135" s="30" t="s">
        <v>78</v>
      </c>
      <c r="B135" s="30" t="s">
        <v>35</v>
      </c>
      <c r="C135" s="0" t="s">
        <v>18</v>
      </c>
      <c r="D135" s="1" t="n">
        <v>3300</v>
      </c>
      <c r="E135" s="2" t="s">
        <v>84</v>
      </c>
      <c r="F135" s="3" t="n">
        <v>2409</v>
      </c>
      <c r="G135" s="22" t="n">
        <f aca="false">F135/N135</f>
        <v>0.364282473915016</v>
      </c>
      <c r="H135" s="4" t="n">
        <v>3853</v>
      </c>
      <c r="I135" s="22" t="n">
        <f aca="false">H135/N135</f>
        <v>0.582640254045063</v>
      </c>
      <c r="J135" s="5" t="n">
        <v>3660</v>
      </c>
      <c r="K135" s="22" t="n">
        <f aca="false">J135/N135</f>
        <v>0.553455315288069</v>
      </c>
      <c r="L135" s="6" t="n">
        <v>5010</v>
      </c>
      <c r="M135" s="22" t="n">
        <f aca="false">L135/N135</f>
        <v>0.757598669287767</v>
      </c>
      <c r="N135" s="7" t="n">
        <v>6613</v>
      </c>
      <c r="O135" s="24" t="n">
        <f aca="false">N135/4046.86</f>
        <v>1.63410644302002</v>
      </c>
      <c r="P135" s="30"/>
      <c r="Q135" s="30"/>
      <c r="R135" s="0" t="s">
        <v>18</v>
      </c>
    </row>
    <row r="136" customFormat="false" ht="15" hidden="false" customHeight="false" outlineLevel="0" collapsed="false">
      <c r="A136" s="30" t="s">
        <v>85</v>
      </c>
      <c r="B136" s="30" t="s">
        <v>66</v>
      </c>
      <c r="C136" s="0" t="s">
        <v>17</v>
      </c>
      <c r="D136" s="1" t="n">
        <v>7000</v>
      </c>
      <c r="E136" s="2" t="s">
        <v>86</v>
      </c>
      <c r="F136" s="3" t="n">
        <v>114</v>
      </c>
      <c r="G136" s="22" t="n">
        <f aca="false">F136/N136</f>
        <v>0.0250604528467795</v>
      </c>
      <c r="H136" s="4" t="n">
        <v>3359</v>
      </c>
      <c r="I136" s="22" t="n">
        <f aca="false">H136/N136</f>
        <v>0.738404044845021</v>
      </c>
      <c r="J136" s="5" t="n">
        <v>154</v>
      </c>
      <c r="K136" s="22" t="n">
        <f aca="false">J136/N136</f>
        <v>0.0338535941965267</v>
      </c>
      <c r="L136" s="6" t="n">
        <v>3434</v>
      </c>
      <c r="M136" s="22" t="n">
        <f aca="false">L136/N136</f>
        <v>0.754891184875797</v>
      </c>
      <c r="N136" s="7" t="n">
        <v>4549</v>
      </c>
      <c r="O136" s="24" t="n">
        <f aca="false">N136/4046.86</f>
        <v>1.12408138655649</v>
      </c>
      <c r="P136" s="30" t="s">
        <v>85</v>
      </c>
      <c r="Q136" s="30" t="s">
        <v>66</v>
      </c>
      <c r="R136" s="0" t="s">
        <v>17</v>
      </c>
      <c r="S136" s="1" t="n">
        <v>7000</v>
      </c>
      <c r="T136" s="2" t="s">
        <v>86</v>
      </c>
    </row>
    <row r="137" customFormat="false" ht="15" hidden="false" customHeight="false" outlineLevel="0" collapsed="false">
      <c r="A137" s="30" t="s">
        <v>85</v>
      </c>
      <c r="B137" s="30" t="s">
        <v>66</v>
      </c>
      <c r="C137" s="0" t="s">
        <v>18</v>
      </c>
      <c r="D137" s="1" t="n">
        <v>7000</v>
      </c>
      <c r="E137" s="2" t="s">
        <v>86</v>
      </c>
      <c r="F137" s="3" t="n">
        <v>2706</v>
      </c>
      <c r="G137" s="22" t="n">
        <f aca="false">F137/N137</f>
        <v>0.594856012310398</v>
      </c>
      <c r="H137" s="4" t="n">
        <v>1846</v>
      </c>
      <c r="I137" s="22" t="n">
        <f aca="false">H137/N137</f>
        <v>0.405803473290833</v>
      </c>
      <c r="J137" s="5" t="n">
        <v>3823</v>
      </c>
      <c r="K137" s="22" t="n">
        <f aca="false">J137/N137</f>
        <v>0.840404484502088</v>
      </c>
      <c r="L137" s="6" t="n">
        <v>3434</v>
      </c>
      <c r="M137" s="22" t="n">
        <f aca="false">L137/N137</f>
        <v>0.754891184875797</v>
      </c>
      <c r="N137" s="7" t="n">
        <v>4549</v>
      </c>
      <c r="O137" s="24" t="n">
        <f aca="false">N137/4046.86</f>
        <v>1.12408138655649</v>
      </c>
      <c r="P137" s="30" t="s">
        <v>85</v>
      </c>
      <c r="Q137" s="30" t="s">
        <v>66</v>
      </c>
      <c r="R137" s="0" t="s">
        <v>18</v>
      </c>
      <c r="S137" s="1" t="n">
        <v>7000</v>
      </c>
      <c r="T137" s="2" t="s">
        <v>86</v>
      </c>
    </row>
    <row r="138" customFormat="false" ht="15" hidden="false" customHeight="false" outlineLevel="0" collapsed="false">
      <c r="A138" s="30" t="s">
        <v>85</v>
      </c>
      <c r="B138" s="30" t="s">
        <v>35</v>
      </c>
      <c r="C138" s="0" t="s">
        <v>17</v>
      </c>
      <c r="D138" s="1" t="n">
        <v>3250</v>
      </c>
      <c r="E138" s="2" t="s">
        <v>87</v>
      </c>
      <c r="F138" s="3" t="n">
        <v>1089</v>
      </c>
      <c r="G138" s="22" t="n">
        <f aca="false">F138/N138</f>
        <v>0.121839337659432</v>
      </c>
      <c r="H138" s="4" t="n">
        <v>4086</v>
      </c>
      <c r="I138" s="22" t="n">
        <f aca="false">H138/N138</f>
        <v>0.457149250391587</v>
      </c>
      <c r="J138" s="5" t="n">
        <v>1997</v>
      </c>
      <c r="K138" s="22" t="n">
        <f aca="false">J138/N138</f>
        <v>0.223428059968673</v>
      </c>
      <c r="L138" s="6" t="n">
        <f aca="false">4268+2463</f>
        <v>6731</v>
      </c>
      <c r="M138" s="22" t="n">
        <f aca="false">L138/N138</f>
        <v>0.753076750950996</v>
      </c>
      <c r="N138" s="7" t="n">
        <v>8938</v>
      </c>
      <c r="O138" s="24" t="n">
        <f aca="false">N138/4046.86</f>
        <v>2.20862594703054</v>
      </c>
      <c r="P138" s="30" t="s">
        <v>85</v>
      </c>
      <c r="Q138" s="30" t="s">
        <v>35</v>
      </c>
      <c r="R138" s="0" t="s">
        <v>17</v>
      </c>
      <c r="S138" s="1" t="n">
        <v>3250</v>
      </c>
      <c r="T138" s="2" t="s">
        <v>87</v>
      </c>
    </row>
    <row r="139" customFormat="false" ht="15" hidden="false" customHeight="false" outlineLevel="0" collapsed="false">
      <c r="A139" s="30" t="s">
        <v>85</v>
      </c>
      <c r="B139" s="30" t="s">
        <v>35</v>
      </c>
      <c r="C139" s="0" t="s">
        <v>18</v>
      </c>
      <c r="D139" s="1" t="n">
        <v>3250</v>
      </c>
      <c r="E139" s="2" t="s">
        <v>87</v>
      </c>
      <c r="F139" s="3" t="n">
        <v>1262</v>
      </c>
      <c r="G139" s="22" t="n">
        <f aca="false">F139/N139</f>
        <v>0.141194898187514</v>
      </c>
      <c r="H139" s="4" t="n">
        <v>4457</v>
      </c>
      <c r="I139" s="22" t="n">
        <f aca="false">H139/N139</f>
        <v>0.498657417766838</v>
      </c>
      <c r="J139" s="5" t="n">
        <v>2439</v>
      </c>
      <c r="K139" s="22" t="n">
        <f aca="false">J139/N139</f>
        <v>0.272879838890132</v>
      </c>
      <c r="L139" s="6" t="n">
        <v>6731</v>
      </c>
      <c r="M139" s="22" t="n">
        <f aca="false">L139/N139</f>
        <v>0.753076750950996</v>
      </c>
      <c r="N139" s="7" t="n">
        <f aca="false">6475+2463</f>
        <v>8938</v>
      </c>
      <c r="O139" s="24" t="n">
        <f aca="false">N139/4046.86</f>
        <v>2.20862594703054</v>
      </c>
      <c r="P139" s="30" t="s">
        <v>85</v>
      </c>
      <c r="Q139" s="30" t="s">
        <v>35</v>
      </c>
      <c r="R139" s="0" t="s">
        <v>18</v>
      </c>
      <c r="S139" s="1" t="n">
        <v>3250</v>
      </c>
      <c r="T139" s="2" t="s">
        <v>87</v>
      </c>
    </row>
    <row r="140" customFormat="false" ht="15" hidden="false" customHeight="false" outlineLevel="0" collapsed="false">
      <c r="A140" s="30" t="s">
        <v>85</v>
      </c>
      <c r="B140" s="30" t="s">
        <v>35</v>
      </c>
      <c r="C140" s="0" t="s">
        <v>17</v>
      </c>
      <c r="D140" s="1" t="n">
        <v>7000</v>
      </c>
      <c r="E140" s="2" t="s">
        <v>88</v>
      </c>
      <c r="F140" s="3" t="n">
        <v>938.2</v>
      </c>
      <c r="G140" s="22" t="n">
        <f aca="false">F140/N140</f>
        <v>0.0847247934257462</v>
      </c>
      <c r="H140" s="4" t="n">
        <v>6123.3</v>
      </c>
      <c r="I140" s="22" t="n">
        <f aca="false">H140/N140</f>
        <v>0.552968799385921</v>
      </c>
      <c r="J140" s="5" t="n">
        <v>1687.9</v>
      </c>
      <c r="K140" s="22" t="n">
        <f aca="false">J140/N140</f>
        <v>0.152426965277464</v>
      </c>
      <c r="L140" s="6" t="n">
        <v>6311.8</v>
      </c>
      <c r="M140" s="22" t="n">
        <f aca="false">L140/N140</f>
        <v>0.56999142095995</v>
      </c>
      <c r="N140" s="7" t="n">
        <v>11073.5</v>
      </c>
      <c r="O140" s="24" t="n">
        <f aca="false">N140/4046.86</f>
        <v>2.73631902264966</v>
      </c>
      <c r="P140" s="30" t="s">
        <v>85</v>
      </c>
      <c r="Q140" s="30" t="s">
        <v>35</v>
      </c>
      <c r="R140" s="0" t="s">
        <v>17</v>
      </c>
      <c r="S140" s="1" t="n">
        <v>7000</v>
      </c>
      <c r="T140" s="2" t="s">
        <v>88</v>
      </c>
    </row>
    <row r="141" customFormat="false" ht="15" hidden="false" customHeight="false" outlineLevel="0" collapsed="false">
      <c r="A141" s="30" t="s">
        <v>85</v>
      </c>
      <c r="B141" s="30" t="s">
        <v>35</v>
      </c>
      <c r="C141" s="0" t="s">
        <v>18</v>
      </c>
      <c r="D141" s="1" t="n">
        <v>7000</v>
      </c>
      <c r="E141" s="2" t="s">
        <v>88</v>
      </c>
      <c r="F141" s="3" t="n">
        <v>2199.9</v>
      </c>
      <c r="G141" s="22" t="n">
        <f aca="false">F141/N141</f>
        <v>0.198663475865806</v>
      </c>
      <c r="H141" s="4" t="n">
        <v>5232.5</v>
      </c>
      <c r="I141" s="22" t="n">
        <f aca="false">H141/N141</f>
        <v>0.472524495416987</v>
      </c>
      <c r="J141" s="5" t="n">
        <v>3320.4</v>
      </c>
      <c r="K141" s="22" t="n">
        <f aca="false">J141/N141</f>
        <v>0.299850995620174</v>
      </c>
      <c r="L141" s="6" t="n">
        <v>6311.8</v>
      </c>
      <c r="M141" s="22" t="n">
        <f aca="false">L141/N141</f>
        <v>0.56999142095995</v>
      </c>
      <c r="N141" s="7" t="n">
        <v>11073.5</v>
      </c>
      <c r="O141" s="24" t="n">
        <f aca="false">N141/4046.86</f>
        <v>2.73631902264966</v>
      </c>
      <c r="P141" s="30" t="s">
        <v>85</v>
      </c>
      <c r="Q141" s="30" t="s">
        <v>35</v>
      </c>
      <c r="R141" s="0" t="s">
        <v>18</v>
      </c>
      <c r="S141" s="1" t="n">
        <v>7000</v>
      </c>
      <c r="T141" s="2" t="s">
        <v>88</v>
      </c>
    </row>
    <row r="142" customFormat="false" ht="15" hidden="false" customHeight="false" outlineLevel="0" collapsed="false">
      <c r="A142" s="30" t="s">
        <v>85</v>
      </c>
      <c r="B142" s="30" t="s">
        <v>35</v>
      </c>
      <c r="C142" s="0" t="s">
        <v>17</v>
      </c>
      <c r="D142" s="1" t="n">
        <v>3250</v>
      </c>
      <c r="E142" s="2" t="s">
        <v>89</v>
      </c>
      <c r="F142" s="3" t="n">
        <v>1206.7</v>
      </c>
      <c r="G142" s="22" t="n">
        <f aca="false">F142/N142</f>
        <v>0.146295039037874</v>
      </c>
      <c r="H142" s="4" t="n">
        <v>5949.4</v>
      </c>
      <c r="I142" s="22" t="n">
        <f aca="false">H142/N142</f>
        <v>0.721279278405509</v>
      </c>
      <c r="J142" s="5" t="n">
        <v>1550</v>
      </c>
      <c r="K142" s="22" t="n">
        <f aca="false">J142/N142</f>
        <v>0.187915232045003</v>
      </c>
      <c r="L142" s="6" t="n">
        <v>6810.5</v>
      </c>
      <c r="M142" s="22" t="n">
        <f aca="false">L142/N142</f>
        <v>0.825675282479026</v>
      </c>
      <c r="N142" s="7" t="n">
        <v>8248.4</v>
      </c>
      <c r="O142" s="24" t="n">
        <f aca="false">N142/4046.86</f>
        <v>2.0382222266152</v>
      </c>
      <c r="P142" s="30" t="s">
        <v>85</v>
      </c>
      <c r="Q142" s="30" t="s">
        <v>35</v>
      </c>
      <c r="R142" s="0" t="s">
        <v>17</v>
      </c>
      <c r="S142" s="1" t="n">
        <v>3250</v>
      </c>
      <c r="T142" s="2" t="s">
        <v>89</v>
      </c>
    </row>
    <row r="143" customFormat="false" ht="15" hidden="false" customHeight="false" outlineLevel="0" collapsed="false">
      <c r="A143" s="30" t="s">
        <v>85</v>
      </c>
      <c r="B143" s="30" t="s">
        <v>35</v>
      </c>
      <c r="C143" s="0" t="s">
        <v>18</v>
      </c>
      <c r="D143" s="1" t="n">
        <v>3250</v>
      </c>
      <c r="E143" s="2" t="s">
        <v>89</v>
      </c>
      <c r="F143" s="3" t="n">
        <v>1938</v>
      </c>
      <c r="G143" s="22" t="n">
        <f aca="false">F143/N143</f>
        <v>0.234954657873042</v>
      </c>
      <c r="H143" s="4" t="n">
        <v>5378.4</v>
      </c>
      <c r="I143" s="22" t="n">
        <f aca="false">H143/N143</f>
        <v>0.652053731632801</v>
      </c>
      <c r="J143" s="5" t="n">
        <v>2441.5</v>
      </c>
      <c r="K143" s="22" t="n">
        <f aca="false">J143/N143</f>
        <v>0.295996799379274</v>
      </c>
      <c r="L143" s="6" t="n">
        <v>6810.5</v>
      </c>
      <c r="M143" s="22" t="n">
        <f aca="false">L143/N143</f>
        <v>0.825675282479026</v>
      </c>
      <c r="N143" s="7" t="n">
        <v>8248.4</v>
      </c>
      <c r="O143" s="24" t="n">
        <f aca="false">N143/4046.86</f>
        <v>2.0382222266152</v>
      </c>
      <c r="P143" s="30" t="s">
        <v>85</v>
      </c>
      <c r="Q143" s="30" t="s">
        <v>35</v>
      </c>
      <c r="R143" s="0" t="s">
        <v>18</v>
      </c>
      <c r="S143" s="1" t="n">
        <v>3250</v>
      </c>
      <c r="T143" s="2" t="s">
        <v>89</v>
      </c>
    </row>
    <row r="144" customFormat="false" ht="15" hidden="false" customHeight="false" outlineLevel="0" collapsed="false">
      <c r="A144" s="30" t="s">
        <v>85</v>
      </c>
      <c r="B144" s="30" t="s">
        <v>35</v>
      </c>
      <c r="C144" s="0" t="s">
        <v>17</v>
      </c>
      <c r="D144" s="1" t="n">
        <v>3300</v>
      </c>
      <c r="E144" s="2" t="s">
        <v>90</v>
      </c>
      <c r="F144" s="3" t="n">
        <v>763</v>
      </c>
      <c r="G144" s="22" t="n">
        <f aca="false">F144/N144</f>
        <v>0.0872698158526822</v>
      </c>
      <c r="H144" s="4" t="n">
        <v>6555</v>
      </c>
      <c r="I144" s="22" t="n">
        <f aca="false">H144/N144</f>
        <v>0.749742651263868</v>
      </c>
      <c r="J144" s="5" t="n">
        <v>1035</v>
      </c>
      <c r="K144" s="22" t="n">
        <f aca="false">J144/N144</f>
        <v>0.118380418620611</v>
      </c>
      <c r="L144" s="6" t="n">
        <v>7030</v>
      </c>
      <c r="M144" s="22" t="n">
        <f aca="false">L144/N144</f>
        <v>0.804071828891685</v>
      </c>
      <c r="N144" s="7" t="n">
        <v>8743</v>
      </c>
      <c r="O144" s="24" t="n">
        <f aca="false">N144/4046.86</f>
        <v>2.16044044024256</v>
      </c>
      <c r="P144" s="30"/>
      <c r="Q144" s="30"/>
      <c r="R144" s="0" t="s">
        <v>17</v>
      </c>
    </row>
    <row r="145" customFormat="false" ht="15" hidden="false" customHeight="false" outlineLevel="0" collapsed="false">
      <c r="A145" s="30" t="s">
        <v>85</v>
      </c>
      <c r="B145" s="30" t="s">
        <v>35</v>
      </c>
      <c r="C145" s="0" t="s">
        <v>18</v>
      </c>
      <c r="D145" s="1" t="n">
        <v>3300</v>
      </c>
      <c r="E145" s="2" t="s">
        <v>90</v>
      </c>
      <c r="F145" s="3" t="n">
        <v>3995</v>
      </c>
      <c r="G145" s="22" t="n">
        <f aca="false">F145/N145</f>
        <v>0.456936978153952</v>
      </c>
      <c r="H145" s="4" t="n">
        <v>3825</v>
      </c>
      <c r="I145" s="22" t="n">
        <f aca="false">H145/N145</f>
        <v>0.437492851423996</v>
      </c>
      <c r="J145" s="5" t="n">
        <v>4663</v>
      </c>
      <c r="K145" s="22" t="n">
        <f aca="false">J145/N145</f>
        <v>0.533340958481071</v>
      </c>
      <c r="L145" s="6" t="n">
        <v>7030</v>
      </c>
      <c r="M145" s="22" t="n">
        <f aca="false">L145/N145</f>
        <v>0.804071828891685</v>
      </c>
      <c r="N145" s="7" t="n">
        <v>8743</v>
      </c>
      <c r="O145" s="24" t="n">
        <f aca="false">N145/4046.86</f>
        <v>2.16044044024256</v>
      </c>
      <c r="P145" s="30"/>
      <c r="Q145" s="30"/>
      <c r="R145" s="0" t="s">
        <v>18</v>
      </c>
    </row>
    <row r="146" customFormat="false" ht="15" hidden="false" customHeight="false" outlineLevel="0" collapsed="false">
      <c r="A146" s="30" t="s">
        <v>91</v>
      </c>
      <c r="B146" s="30" t="s">
        <v>66</v>
      </c>
      <c r="C146" s="0" t="s">
        <v>17</v>
      </c>
      <c r="D146" s="1" t="n">
        <v>7400</v>
      </c>
      <c r="E146" s="2" t="s">
        <v>92</v>
      </c>
      <c r="F146" s="3" t="n">
        <v>857</v>
      </c>
      <c r="G146" s="22" t="n">
        <f aca="false">F146/N146</f>
        <v>0.0531077647642065</v>
      </c>
      <c r="H146" s="4" t="n">
        <v>12470</v>
      </c>
      <c r="I146" s="22" t="n">
        <f aca="false">H146/N146</f>
        <v>0.772758257420834</v>
      </c>
      <c r="J146" s="5" t="n">
        <v>983</v>
      </c>
      <c r="K146" s="22" t="n">
        <f aca="false">J146/N146</f>
        <v>0.0609159075416744</v>
      </c>
      <c r="L146" s="6" t="n">
        <v>13200</v>
      </c>
      <c r="M146" s="22" t="n">
        <f aca="false">L146/N146</f>
        <v>0.81799591002045</v>
      </c>
      <c r="N146" s="7" t="n">
        <v>16137</v>
      </c>
      <c r="O146" s="24" t="n">
        <f aca="false">N146/4046.86</f>
        <v>3.98753601557751</v>
      </c>
      <c r="P146" s="30" t="s">
        <v>91</v>
      </c>
      <c r="Q146" s="30" t="s">
        <v>66</v>
      </c>
      <c r="R146" s="0" t="s">
        <v>17</v>
      </c>
      <c r="S146" s="1" t="n">
        <v>7400</v>
      </c>
      <c r="T146" s="2" t="s">
        <v>92</v>
      </c>
    </row>
    <row r="147" customFormat="false" ht="15" hidden="false" customHeight="false" outlineLevel="0" collapsed="false">
      <c r="A147" s="30" t="s">
        <v>91</v>
      </c>
      <c r="B147" s="30" t="s">
        <v>66</v>
      </c>
      <c r="C147" s="0" t="s">
        <v>18</v>
      </c>
      <c r="D147" s="1" t="n">
        <v>7400</v>
      </c>
      <c r="E147" s="2" t="s">
        <v>92</v>
      </c>
      <c r="F147" s="3" t="n">
        <v>3472</v>
      </c>
      <c r="G147" s="22" t="n">
        <f aca="false">F147/N147</f>
        <v>0.215157712090227</v>
      </c>
      <c r="H147" s="4" t="n">
        <v>10111</v>
      </c>
      <c r="I147" s="22" t="n">
        <f aca="false">H147/N147</f>
        <v>0.62657247319824</v>
      </c>
      <c r="J147" s="5" t="n">
        <v>3858</v>
      </c>
      <c r="K147" s="22" t="n">
        <f aca="false">J147/N147</f>
        <v>0.239077895519613</v>
      </c>
      <c r="L147" s="6" t="n">
        <v>13200</v>
      </c>
      <c r="M147" s="22" t="n">
        <f aca="false">L147/N147</f>
        <v>0.81799591002045</v>
      </c>
      <c r="N147" s="7" t="n">
        <v>16137</v>
      </c>
      <c r="O147" s="24" t="n">
        <f aca="false">N147/4046.86</f>
        <v>3.98753601557751</v>
      </c>
      <c r="P147" s="30" t="s">
        <v>91</v>
      </c>
      <c r="Q147" s="30" t="s">
        <v>66</v>
      </c>
      <c r="R147" s="0" t="s">
        <v>18</v>
      </c>
      <c r="S147" s="1" t="n">
        <v>7400</v>
      </c>
      <c r="T147" s="2" t="s">
        <v>92</v>
      </c>
    </row>
    <row r="148" customFormat="false" ht="15" hidden="false" customHeight="false" outlineLevel="0" collapsed="false">
      <c r="A148" s="30" t="s">
        <v>91</v>
      </c>
      <c r="B148" s="30" t="s">
        <v>66</v>
      </c>
      <c r="C148" s="0" t="s">
        <v>17</v>
      </c>
      <c r="D148" s="1" t="n">
        <v>9000</v>
      </c>
      <c r="E148" s="2" t="s">
        <v>93</v>
      </c>
      <c r="F148" s="3" t="n">
        <v>457</v>
      </c>
      <c r="G148" s="22" t="n">
        <f aca="false">F148/N148</f>
        <v>0.0304747932782075</v>
      </c>
      <c r="H148" s="4" t="n">
        <v>7557</v>
      </c>
      <c r="I148" s="22" t="n">
        <f aca="false">H148/N148</f>
        <v>0.503934382502001</v>
      </c>
      <c r="J148" s="5" t="n">
        <v>624</v>
      </c>
      <c r="K148" s="22" t="n">
        <f aca="false">J148/N148</f>
        <v>0.0416110962923446</v>
      </c>
      <c r="L148" s="6" t="n">
        <v>7847</v>
      </c>
      <c r="M148" s="22" t="n">
        <f aca="false">L148/N148</f>
        <v>0.523272872766071</v>
      </c>
      <c r="N148" s="7" t="n">
        <v>14996</v>
      </c>
      <c r="O148" s="24" t="n">
        <f aca="false">N148/4046.86</f>
        <v>3.70558902457708</v>
      </c>
      <c r="P148" s="30" t="s">
        <v>91</v>
      </c>
      <c r="Q148" s="30" t="s">
        <v>66</v>
      </c>
      <c r="R148" s="0" t="s">
        <v>17</v>
      </c>
      <c r="S148" s="1" t="n">
        <v>9000</v>
      </c>
      <c r="T148" s="2" t="s">
        <v>93</v>
      </c>
    </row>
    <row r="149" customFormat="false" ht="15" hidden="false" customHeight="false" outlineLevel="0" collapsed="false">
      <c r="A149" s="30" t="s">
        <v>91</v>
      </c>
      <c r="B149" s="30" t="s">
        <v>66</v>
      </c>
      <c r="C149" s="0" t="s">
        <v>18</v>
      </c>
      <c r="D149" s="1" t="n">
        <v>9000</v>
      </c>
      <c r="E149" s="2" t="s">
        <v>93</v>
      </c>
      <c r="F149" s="3" t="n">
        <v>2357</v>
      </c>
      <c r="G149" s="22" t="n">
        <f aca="false">F149/N149</f>
        <v>0.157175246732462</v>
      </c>
      <c r="H149" s="4" t="n">
        <v>6175</v>
      </c>
      <c r="I149" s="22" t="n">
        <f aca="false">H149/N149</f>
        <v>0.411776473726327</v>
      </c>
      <c r="J149" s="5" t="n">
        <v>3041</v>
      </c>
      <c r="K149" s="22" t="n">
        <f aca="false">J149/N149</f>
        <v>0.202787409975994</v>
      </c>
      <c r="L149" s="6" t="n">
        <v>7847</v>
      </c>
      <c r="M149" s="22" t="n">
        <f aca="false">L149/N149</f>
        <v>0.523272872766071</v>
      </c>
      <c r="N149" s="7" t="n">
        <v>14996</v>
      </c>
      <c r="O149" s="24" t="n">
        <f aca="false">N149/4046.86</f>
        <v>3.70558902457708</v>
      </c>
      <c r="P149" s="30" t="s">
        <v>91</v>
      </c>
      <c r="Q149" s="30" t="s">
        <v>66</v>
      </c>
      <c r="R149" s="0" t="s">
        <v>18</v>
      </c>
      <c r="S149" s="1" t="n">
        <v>9000</v>
      </c>
      <c r="T149" s="2" t="s">
        <v>93</v>
      </c>
    </row>
    <row r="150" customFormat="false" ht="15" hidden="false" customHeight="false" outlineLevel="0" collapsed="false">
      <c r="A150" s="30" t="s">
        <v>91</v>
      </c>
      <c r="B150" s="30" t="s">
        <v>66</v>
      </c>
      <c r="C150" s="0" t="s">
        <v>17</v>
      </c>
      <c r="D150" s="1" t="n">
        <v>3250</v>
      </c>
      <c r="E150" s="2" t="s">
        <v>94</v>
      </c>
      <c r="F150" s="3" t="n">
        <v>142</v>
      </c>
      <c r="G150" s="22" t="n">
        <f aca="false">F150/N150</f>
        <v>0.0144588127481926</v>
      </c>
      <c r="H150" s="4" t="n">
        <v>9764</v>
      </c>
      <c r="I150" s="22" t="n">
        <f aca="false">H150/N150</f>
        <v>0.994196110375726</v>
      </c>
      <c r="J150" s="5" t="n">
        <v>190</v>
      </c>
      <c r="K150" s="22" t="n">
        <f aca="false">J150/N150</f>
        <v>0.0193462987475817</v>
      </c>
      <c r="L150" s="6" t="n">
        <v>9821</v>
      </c>
      <c r="M150" s="22" t="n">
        <f aca="false">L150/N150</f>
        <v>1</v>
      </c>
      <c r="N150" s="7" t="n">
        <v>9821</v>
      </c>
      <c r="O150" s="24" t="n">
        <f aca="false">N150/4046.86</f>
        <v>2.42681980597303</v>
      </c>
      <c r="P150" s="30" t="s">
        <v>91</v>
      </c>
      <c r="Q150" s="30" t="s">
        <v>66</v>
      </c>
      <c r="R150" s="0" t="s">
        <v>17</v>
      </c>
      <c r="S150" s="1" t="n">
        <v>3250</v>
      </c>
      <c r="T150" s="2" t="s">
        <v>94</v>
      </c>
    </row>
    <row r="151" customFormat="false" ht="15" hidden="false" customHeight="false" outlineLevel="0" collapsed="false">
      <c r="A151" s="30" t="s">
        <v>91</v>
      </c>
      <c r="B151" s="30" t="s">
        <v>66</v>
      </c>
      <c r="C151" s="0" t="s">
        <v>18</v>
      </c>
      <c r="D151" s="1" t="n">
        <v>3250</v>
      </c>
      <c r="E151" s="2" t="s">
        <v>94</v>
      </c>
      <c r="F151" s="3" t="n">
        <v>6280</v>
      </c>
      <c r="G151" s="22" t="n">
        <f aca="false">F151/N151</f>
        <v>0.639446084920069</v>
      </c>
      <c r="H151" s="4" t="n">
        <v>4073</v>
      </c>
      <c r="I151" s="22" t="n">
        <f aca="false">H151/N151</f>
        <v>0.41472355157316</v>
      </c>
      <c r="J151" s="5" t="n">
        <v>6775</v>
      </c>
      <c r="K151" s="22" t="n">
        <f aca="false">J151/N151</f>
        <v>0.689848284288769</v>
      </c>
      <c r="L151" s="6" t="n">
        <v>9821</v>
      </c>
      <c r="M151" s="22" t="n">
        <f aca="false">L151/N151</f>
        <v>1</v>
      </c>
      <c r="N151" s="7" t="n">
        <v>9821</v>
      </c>
      <c r="O151" s="24" t="n">
        <f aca="false">N151/4046.86</f>
        <v>2.42681980597303</v>
      </c>
      <c r="P151" s="30" t="s">
        <v>91</v>
      </c>
      <c r="Q151" s="30" t="s">
        <v>66</v>
      </c>
      <c r="R151" s="0" t="s">
        <v>18</v>
      </c>
      <c r="S151" s="1" t="n">
        <v>3250</v>
      </c>
      <c r="T151" s="2" t="s">
        <v>94</v>
      </c>
    </row>
    <row r="152" customFormat="false" ht="15" hidden="false" customHeight="false" outlineLevel="0" collapsed="false">
      <c r="A152" s="30" t="s">
        <v>91</v>
      </c>
      <c r="B152" s="30" t="s">
        <v>66</v>
      </c>
      <c r="C152" s="0" t="s">
        <v>17</v>
      </c>
      <c r="D152" s="1" t="n">
        <v>6800</v>
      </c>
      <c r="E152" s="2" t="s">
        <v>95</v>
      </c>
      <c r="F152" s="3" t="n">
        <v>363</v>
      </c>
      <c r="G152" s="22" t="n">
        <f aca="false">F152/N152</f>
        <v>0.0281133828996283</v>
      </c>
      <c r="H152" s="4" t="n">
        <v>11021</v>
      </c>
      <c r="I152" s="22" t="n">
        <f aca="false">H152/N152</f>
        <v>0.853547087980174</v>
      </c>
      <c r="J152" s="5" t="n">
        <v>426</v>
      </c>
      <c r="K152" s="22" t="n">
        <f aca="false">J152/N152</f>
        <v>0.0329925650557621</v>
      </c>
      <c r="L152" s="6" t="n">
        <v>11320</v>
      </c>
      <c r="M152" s="22" t="n">
        <f aca="false">L152/N152</f>
        <v>0.876703841387856</v>
      </c>
      <c r="N152" s="7" t="n">
        <v>12912</v>
      </c>
      <c r="O152" s="24" t="n">
        <f aca="false">N152/4046.86</f>
        <v>3.19062186485324</v>
      </c>
      <c r="P152" s="30" t="s">
        <v>91</v>
      </c>
      <c r="Q152" s="30" t="s">
        <v>66</v>
      </c>
      <c r="R152" s="0" t="s">
        <v>17</v>
      </c>
      <c r="S152" s="1" t="n">
        <v>6800</v>
      </c>
      <c r="T152" s="2" t="s">
        <v>95</v>
      </c>
    </row>
    <row r="153" customFormat="false" ht="15" hidden="false" customHeight="false" outlineLevel="0" collapsed="false">
      <c r="A153" s="30" t="s">
        <v>91</v>
      </c>
      <c r="B153" s="30" t="s">
        <v>66</v>
      </c>
      <c r="C153" s="0" t="s">
        <v>18</v>
      </c>
      <c r="D153" s="1" t="n">
        <v>6800</v>
      </c>
      <c r="E153" s="2" t="s">
        <v>95</v>
      </c>
      <c r="F153" s="3" t="n">
        <v>6108</v>
      </c>
      <c r="G153" s="22" t="n">
        <f aca="false">F153/N153</f>
        <v>0.473048327137546</v>
      </c>
      <c r="H153" s="4" t="n">
        <v>5859</v>
      </c>
      <c r="I153" s="22" t="n">
        <f aca="false">H153/N153</f>
        <v>0.453763940520446</v>
      </c>
      <c r="J153" s="5" t="n">
        <v>6755</v>
      </c>
      <c r="K153" s="22" t="n">
        <f aca="false">J153/N153</f>
        <v>0.523156753407683</v>
      </c>
      <c r="L153" s="6" t="n">
        <v>11320</v>
      </c>
      <c r="M153" s="22" t="n">
        <f aca="false">L153/N153</f>
        <v>0.876703841387856</v>
      </c>
      <c r="N153" s="7" t="n">
        <v>12912</v>
      </c>
      <c r="O153" s="24" t="n">
        <f aca="false">N153/4046.86</f>
        <v>3.19062186485324</v>
      </c>
      <c r="P153" s="30" t="s">
        <v>91</v>
      </c>
      <c r="Q153" s="30" t="s">
        <v>66</v>
      </c>
      <c r="R153" s="0" t="s">
        <v>18</v>
      </c>
      <c r="S153" s="1" t="n">
        <v>6800</v>
      </c>
      <c r="T153" s="2" t="s">
        <v>95</v>
      </c>
    </row>
    <row r="154" customFormat="false" ht="15" hidden="false" customHeight="false" outlineLevel="0" collapsed="false">
      <c r="A154" s="30" t="s">
        <v>91</v>
      </c>
      <c r="B154" s="30" t="s">
        <v>66</v>
      </c>
      <c r="C154" s="0" t="s">
        <v>17</v>
      </c>
      <c r="D154" s="1" t="n">
        <v>9500</v>
      </c>
      <c r="E154" s="2" t="s">
        <v>96</v>
      </c>
      <c r="F154" s="3" t="n">
        <v>315</v>
      </c>
      <c r="G154" s="22" t="n">
        <f aca="false">F154/N154</f>
        <v>0.0178379296675916</v>
      </c>
      <c r="H154" s="4" t="n">
        <v>11908</v>
      </c>
      <c r="I154" s="22" t="n">
        <f aca="false">H154/N154</f>
        <v>0.674330369783113</v>
      </c>
      <c r="J154" s="5" t="n">
        <v>457</v>
      </c>
      <c r="K154" s="22" t="n">
        <f aca="false">J154/N154</f>
        <v>0.0258791551050456</v>
      </c>
      <c r="L154" s="6" t="n">
        <v>12081</v>
      </c>
      <c r="M154" s="22" t="n">
        <f aca="false">L154/N154</f>
        <v>0.684127074013251</v>
      </c>
      <c r="N154" s="7" t="n">
        <v>17659</v>
      </c>
      <c r="O154" s="24" t="n">
        <f aca="false">N154/4046.86</f>
        <v>4.36363007368676</v>
      </c>
      <c r="P154" s="30"/>
      <c r="Q154" s="30"/>
      <c r="R154" s="0" t="s">
        <v>17</v>
      </c>
    </row>
    <row r="155" customFormat="false" ht="15" hidden="false" customHeight="false" outlineLevel="0" collapsed="false">
      <c r="A155" s="30" t="s">
        <v>91</v>
      </c>
      <c r="B155" s="30" t="s">
        <v>66</v>
      </c>
      <c r="C155" s="0" t="s">
        <v>18</v>
      </c>
      <c r="D155" s="1" t="n">
        <v>9500</v>
      </c>
      <c r="E155" s="2" t="s">
        <v>96</v>
      </c>
      <c r="F155" s="3" t="n">
        <v>10223</v>
      </c>
      <c r="G155" s="22" t="n">
        <f aca="false">F155/N155</f>
        <v>0.578911603148536</v>
      </c>
      <c r="H155" s="4" t="n">
        <v>3304</v>
      </c>
      <c r="I155" s="22" t="n">
        <f aca="false">H155/N155</f>
        <v>0.187100062291183</v>
      </c>
      <c r="J155" s="5" t="n">
        <v>11668</v>
      </c>
      <c r="K155" s="22" t="n">
        <f aca="false">J155/N155</f>
        <v>0.660739566226853</v>
      </c>
      <c r="L155" s="6" t="n">
        <v>12081</v>
      </c>
      <c r="M155" s="22" t="n">
        <f aca="false">L155/N155</f>
        <v>0.684127074013251</v>
      </c>
      <c r="N155" s="7" t="n">
        <v>17659</v>
      </c>
      <c r="O155" s="24" t="n">
        <f aca="false">N155/4046.86</f>
        <v>4.36363007368676</v>
      </c>
      <c r="P155" s="30"/>
      <c r="Q155" s="30"/>
      <c r="R155" s="0" t="s">
        <v>18</v>
      </c>
    </row>
    <row r="156" customFormat="false" ht="15" hidden="false" customHeight="false" outlineLevel="0" collapsed="false">
      <c r="A156" s="30" t="s">
        <v>97</v>
      </c>
      <c r="B156" s="30" t="s">
        <v>66</v>
      </c>
      <c r="C156" s="0" t="s">
        <v>17</v>
      </c>
      <c r="D156" s="1" t="n">
        <v>3250</v>
      </c>
      <c r="E156" s="2" t="n">
        <v>43503</v>
      </c>
      <c r="F156" s="3" t="n">
        <v>292</v>
      </c>
      <c r="G156" s="22" t="n">
        <f aca="false">F156/N156</f>
        <v>0.0218481107369996</v>
      </c>
      <c r="H156" s="4" t="n">
        <v>7839</v>
      </c>
      <c r="I156" s="22" t="n">
        <f aca="false">H156/N156</f>
        <v>0.586531986531987</v>
      </c>
      <c r="J156" s="5" t="n">
        <v>366</v>
      </c>
      <c r="K156" s="22" t="n">
        <f aca="false">J156/N156</f>
        <v>0.0273849607182941</v>
      </c>
      <c r="L156" s="6" t="n">
        <v>8058</v>
      </c>
      <c r="M156" s="22" t="n">
        <f aca="false">L156/N156</f>
        <v>0.602918069584736</v>
      </c>
      <c r="N156" s="7" t="n">
        <v>13365</v>
      </c>
      <c r="O156" s="24" t="n">
        <f aca="false">N156/4046.86</f>
        <v>3.30256050369916</v>
      </c>
      <c r="P156" s="30" t="s">
        <v>97</v>
      </c>
      <c r="Q156" s="30" t="s">
        <v>66</v>
      </c>
      <c r="R156" s="0" t="s">
        <v>17</v>
      </c>
      <c r="S156" s="1" t="n">
        <v>3250</v>
      </c>
      <c r="T156" s="2" t="n">
        <v>43503</v>
      </c>
    </row>
    <row r="157" customFormat="false" ht="15" hidden="false" customHeight="false" outlineLevel="0" collapsed="false">
      <c r="A157" s="30" t="s">
        <v>97</v>
      </c>
      <c r="B157" s="30" t="s">
        <v>66</v>
      </c>
      <c r="C157" s="0" t="s">
        <v>18</v>
      </c>
      <c r="D157" s="1" t="n">
        <v>3250</v>
      </c>
      <c r="E157" s="2" t="n">
        <v>43503</v>
      </c>
      <c r="F157" s="3" t="n">
        <v>4300</v>
      </c>
      <c r="G157" s="22" t="n">
        <f aca="false">F157/N157</f>
        <v>0.321735877291433</v>
      </c>
      <c r="H157" s="4" t="n">
        <v>4419</v>
      </c>
      <c r="I157" s="22" t="n">
        <f aca="false">H157/N157</f>
        <v>0.330639730639731</v>
      </c>
      <c r="J157" s="5" t="n">
        <v>4962</v>
      </c>
      <c r="K157" s="22" t="n">
        <f aca="false">J157/N157</f>
        <v>0.371268237934905</v>
      </c>
      <c r="L157" s="6" t="n">
        <v>8058</v>
      </c>
      <c r="M157" s="22" t="n">
        <f aca="false">L157/N157</f>
        <v>0.602918069584736</v>
      </c>
      <c r="N157" s="7" t="n">
        <v>13365</v>
      </c>
      <c r="O157" s="24" t="n">
        <f aca="false">N157/4046.86</f>
        <v>3.30256050369916</v>
      </c>
      <c r="P157" s="30" t="s">
        <v>97</v>
      </c>
      <c r="Q157" s="30" t="s">
        <v>66</v>
      </c>
      <c r="R157" s="0" t="s">
        <v>18</v>
      </c>
      <c r="S157" s="1" t="n">
        <v>3250</v>
      </c>
      <c r="T157" s="2" t="n">
        <v>43503</v>
      </c>
    </row>
    <row r="158" customFormat="false" ht="15" hidden="false" customHeight="false" outlineLevel="0" collapsed="false">
      <c r="A158" s="30" t="s">
        <v>97</v>
      </c>
      <c r="B158" s="0" t="s">
        <v>35</v>
      </c>
      <c r="C158" s="0" t="s">
        <v>17</v>
      </c>
      <c r="D158" s="1" t="n">
        <v>8000</v>
      </c>
      <c r="E158" s="2" t="s">
        <v>98</v>
      </c>
      <c r="F158" s="3" t="n">
        <v>929</v>
      </c>
      <c r="G158" s="22" t="n">
        <f aca="false">F158/N158</f>
        <v>0.0579538365564566</v>
      </c>
      <c r="H158" s="4" t="n">
        <v>6245</v>
      </c>
      <c r="I158" s="22" t="n">
        <f aca="false">H158/N158</f>
        <v>0.389582033686837</v>
      </c>
      <c r="J158" s="5" t="n">
        <v>2876</v>
      </c>
      <c r="K158" s="22" t="n">
        <f aca="false">J158/N158</f>
        <v>0.179413599500936</v>
      </c>
      <c r="L158" s="6" t="n">
        <v>5227</v>
      </c>
      <c r="M158" s="22" t="n">
        <f aca="false">L158/N158</f>
        <v>0.326076107298815</v>
      </c>
      <c r="N158" s="7" t="n">
        <v>16030</v>
      </c>
      <c r="O158" s="24" t="n">
        <f aca="false">N158/4046.86</f>
        <v>3.96109576313487</v>
      </c>
      <c r="P158" s="30" t="s">
        <v>97</v>
      </c>
      <c r="Q158" s="0" t="s">
        <v>35</v>
      </c>
      <c r="R158" s="0" t="s">
        <v>17</v>
      </c>
      <c r="S158" s="1" t="n">
        <v>8000</v>
      </c>
      <c r="T158" s="2" t="s">
        <v>98</v>
      </c>
    </row>
    <row r="159" customFormat="false" ht="15" hidden="false" customHeight="false" outlineLevel="0" collapsed="false">
      <c r="A159" s="30" t="s">
        <v>97</v>
      </c>
      <c r="B159" s="0" t="s">
        <v>35</v>
      </c>
      <c r="C159" s="0" t="s">
        <v>18</v>
      </c>
      <c r="D159" s="1" t="n">
        <v>8000</v>
      </c>
      <c r="E159" s="2" t="s">
        <v>98</v>
      </c>
      <c r="F159" s="3" t="n">
        <v>2312</v>
      </c>
      <c r="G159" s="22" t="n">
        <f aca="false">F159/N159</f>
        <v>0.14422956955708</v>
      </c>
      <c r="H159" s="4" t="n">
        <v>9105</v>
      </c>
      <c r="I159" s="22" t="n">
        <f aca="false">H159/N159</f>
        <v>0.567997504678727</v>
      </c>
      <c r="J159" s="5" t="n">
        <v>8530</v>
      </c>
      <c r="K159" s="22" t="n">
        <f aca="false">J159/N159</f>
        <v>0.532127261384903</v>
      </c>
      <c r="L159" s="6" t="n">
        <v>5227</v>
      </c>
      <c r="M159" s="22" t="n">
        <f aca="false">L159/N159</f>
        <v>0.326076107298815</v>
      </c>
      <c r="N159" s="7" t="n">
        <v>16030</v>
      </c>
      <c r="O159" s="24" t="n">
        <f aca="false">N159/4046.86</f>
        <v>3.96109576313487</v>
      </c>
      <c r="P159" s="30" t="s">
        <v>97</v>
      </c>
      <c r="Q159" s="0" t="s">
        <v>35</v>
      </c>
      <c r="R159" s="0" t="s">
        <v>18</v>
      </c>
      <c r="S159" s="1" t="n">
        <v>8000</v>
      </c>
      <c r="T159" s="2" t="s">
        <v>98</v>
      </c>
    </row>
    <row r="160" customFormat="false" ht="15" hidden="false" customHeight="false" outlineLevel="0" collapsed="false">
      <c r="A160" s="30" t="s">
        <v>97</v>
      </c>
      <c r="B160" s="0" t="s">
        <v>35</v>
      </c>
      <c r="C160" s="0" t="s">
        <v>17</v>
      </c>
      <c r="D160" s="1" t="n">
        <v>3100</v>
      </c>
      <c r="E160" s="2" t="s">
        <v>99</v>
      </c>
      <c r="F160" s="3" t="n">
        <v>924</v>
      </c>
      <c r="G160" s="22" t="n">
        <f aca="false">F160/N160</f>
        <v>0.0723514211886305</v>
      </c>
      <c r="H160" s="4" t="n">
        <v>6495</v>
      </c>
      <c r="I160" s="22" t="n">
        <f aca="false">H160/N160</f>
        <v>0.508574113225276</v>
      </c>
      <c r="J160" s="5" t="n">
        <v>3081</v>
      </c>
      <c r="K160" s="22" t="n">
        <f aca="false">J160/N160</f>
        <v>0.241249706365985</v>
      </c>
      <c r="L160" s="6" t="n">
        <v>7300</v>
      </c>
      <c r="M160" s="22" t="n">
        <f aca="false">L160/N160</f>
        <v>0.571607548351734</v>
      </c>
      <c r="N160" s="7" t="n">
        <v>12771</v>
      </c>
      <c r="O160" s="24" t="n">
        <f aca="false">N160/4046.86</f>
        <v>3.15578003686809</v>
      </c>
      <c r="P160" s="30" t="s">
        <v>97</v>
      </c>
      <c r="Q160" s="0" t="s">
        <v>35</v>
      </c>
      <c r="R160" s="0" t="s">
        <v>17</v>
      </c>
      <c r="S160" s="1" t="n">
        <v>3100</v>
      </c>
      <c r="T160" s="2" t="s">
        <v>99</v>
      </c>
    </row>
    <row r="161" customFormat="false" ht="15" hidden="false" customHeight="false" outlineLevel="0" collapsed="false">
      <c r="A161" s="30" t="s">
        <v>97</v>
      </c>
      <c r="B161" s="0" t="s">
        <v>35</v>
      </c>
      <c r="C161" s="0" t="s">
        <v>18</v>
      </c>
      <c r="D161" s="1" t="n">
        <v>3100</v>
      </c>
      <c r="E161" s="2" t="s">
        <v>99</v>
      </c>
      <c r="F161" s="3" t="n">
        <v>2278</v>
      </c>
      <c r="G161" s="22" t="n">
        <f aca="false">F161/N161</f>
        <v>0.178372876047295</v>
      </c>
      <c r="H161" s="4" t="n">
        <v>9358</v>
      </c>
      <c r="I161" s="22" t="n">
        <f aca="false">H161/N161</f>
        <v>0.732753895544593</v>
      </c>
      <c r="J161" s="5" t="n">
        <v>8645</v>
      </c>
      <c r="K161" s="22" t="n">
        <f aca="false">J161/N161</f>
        <v>0.676924281575444</v>
      </c>
      <c r="L161" s="6" t="n">
        <v>7300</v>
      </c>
      <c r="M161" s="22" t="n">
        <f aca="false">L161/N161</f>
        <v>0.571607548351734</v>
      </c>
      <c r="N161" s="7" t="n">
        <v>12771</v>
      </c>
      <c r="O161" s="24" t="n">
        <f aca="false">N161/4046.86</f>
        <v>3.15578003686809</v>
      </c>
      <c r="P161" s="30" t="s">
        <v>97</v>
      </c>
      <c r="Q161" s="0" t="s">
        <v>35</v>
      </c>
      <c r="R161" s="0" t="s">
        <v>18</v>
      </c>
      <c r="S161" s="1" t="n">
        <v>3100</v>
      </c>
      <c r="T161" s="2" t="s">
        <v>99</v>
      </c>
    </row>
    <row r="162" customFormat="false" ht="15" hidden="false" customHeight="false" outlineLevel="0" collapsed="false">
      <c r="A162" s="30" t="s">
        <v>97</v>
      </c>
      <c r="B162" s="0" t="s">
        <v>35</v>
      </c>
      <c r="C162" s="0" t="s">
        <v>17</v>
      </c>
      <c r="D162" s="1" t="n">
        <v>6800</v>
      </c>
      <c r="E162" s="2" t="s">
        <v>100</v>
      </c>
      <c r="F162" s="3" t="n">
        <v>1362.8</v>
      </c>
      <c r="G162" s="22" t="n">
        <f aca="false">F162/N162</f>
        <v>0.0861201688531635</v>
      </c>
      <c r="H162" s="4" t="n">
        <v>7054.5</v>
      </c>
      <c r="I162" s="22" t="n">
        <f aca="false">H162/N162</f>
        <v>0.445798892849018</v>
      </c>
      <c r="J162" s="5" t="n">
        <v>3736.56</v>
      </c>
      <c r="K162" s="22" t="n">
        <f aca="false">J162/N162</f>
        <v>0.236126488208084</v>
      </c>
      <c r="L162" s="6" t="n">
        <v>6043.7</v>
      </c>
      <c r="M162" s="22" t="n">
        <f aca="false">L162/N162</f>
        <v>0.381922853315134</v>
      </c>
      <c r="N162" s="7" t="n">
        <v>15824.4</v>
      </c>
      <c r="O162" s="24" t="n">
        <f aca="false">N162/4046.86</f>
        <v>3.91029094161893</v>
      </c>
      <c r="P162" s="30" t="s">
        <v>97</v>
      </c>
      <c r="Q162" s="0" t="s">
        <v>35</v>
      </c>
      <c r="R162" s="0" t="s">
        <v>17</v>
      </c>
      <c r="S162" s="1" t="n">
        <v>6800</v>
      </c>
      <c r="T162" s="2" t="s">
        <v>100</v>
      </c>
    </row>
    <row r="163" customFormat="false" ht="15" hidden="false" customHeight="false" outlineLevel="0" collapsed="false">
      <c r="A163" s="30" t="s">
        <v>97</v>
      </c>
      <c r="B163" s="0" t="s">
        <v>35</v>
      </c>
      <c r="C163" s="0" t="s">
        <v>18</v>
      </c>
      <c r="D163" s="1" t="n">
        <v>6800</v>
      </c>
      <c r="E163" s="2" t="s">
        <v>100</v>
      </c>
      <c r="F163" s="3" t="n">
        <v>3498.9</v>
      </c>
      <c r="G163" s="22" t="n">
        <f aca="false">F163/N163</f>
        <v>0.221107909304618</v>
      </c>
      <c r="H163" s="4" t="n">
        <v>9086.4</v>
      </c>
      <c r="I163" s="22" t="n">
        <f aca="false">H163/N163</f>
        <v>0.574201865473572</v>
      </c>
      <c r="J163" s="5" t="n">
        <v>10040.5</v>
      </c>
      <c r="K163" s="22" t="n">
        <f aca="false">J163/N163</f>
        <v>0.634494830767675</v>
      </c>
      <c r="L163" s="6" t="n">
        <v>6043.7</v>
      </c>
      <c r="M163" s="22" t="n">
        <f aca="false">L163/N163</f>
        <v>0.381922853315134</v>
      </c>
      <c r="N163" s="7" t="n">
        <v>15824.4</v>
      </c>
      <c r="O163" s="24" t="n">
        <f aca="false">N163/4046.86</f>
        <v>3.91029094161893</v>
      </c>
      <c r="P163" s="30" t="s">
        <v>97</v>
      </c>
      <c r="Q163" s="0" t="s">
        <v>35</v>
      </c>
      <c r="R163" s="0" t="s">
        <v>18</v>
      </c>
      <c r="S163" s="1" t="n">
        <v>6800</v>
      </c>
      <c r="T163" s="2" t="s">
        <v>100</v>
      </c>
    </row>
    <row r="164" customFormat="false" ht="15" hidden="false" customHeight="false" outlineLevel="0" collapsed="false">
      <c r="A164" s="30" t="s">
        <v>101</v>
      </c>
      <c r="B164" s="0" t="s">
        <v>66</v>
      </c>
      <c r="C164" s="0" t="s">
        <v>17</v>
      </c>
      <c r="D164" s="1" t="n">
        <v>6500</v>
      </c>
      <c r="E164" s="2" t="s">
        <v>102</v>
      </c>
      <c r="F164" s="3" t="n">
        <v>166</v>
      </c>
      <c r="G164" s="22" t="n">
        <f aca="false">F164/N164</f>
        <v>0.0872765509989485</v>
      </c>
      <c r="H164" s="4" t="n">
        <v>1665</v>
      </c>
      <c r="I164" s="22" t="n">
        <f aca="false">H164/N164</f>
        <v>0.875394321766562</v>
      </c>
      <c r="J164" s="5" t="n">
        <v>169</v>
      </c>
      <c r="K164" s="22" t="n">
        <f aca="false">J164/N164</f>
        <v>0.0888538380651945</v>
      </c>
      <c r="L164" s="6" t="n">
        <v>1828</v>
      </c>
      <c r="M164" s="22" t="n">
        <f aca="false">L164/N164</f>
        <v>0.961093585699264</v>
      </c>
      <c r="N164" s="7" t="n">
        <v>1902</v>
      </c>
      <c r="O164" s="24" t="n">
        <f aca="false">N164/4046.86</f>
        <v>0.469994020055055</v>
      </c>
      <c r="P164" s="30" t="s">
        <v>103</v>
      </c>
      <c r="Q164" s="0" t="s">
        <v>66</v>
      </c>
      <c r="R164" s="0" t="s">
        <v>17</v>
      </c>
      <c r="S164" s="1" t="n">
        <v>6500</v>
      </c>
      <c r="T164" s="2" t="s">
        <v>102</v>
      </c>
    </row>
    <row r="165" customFormat="false" ht="15" hidden="false" customHeight="false" outlineLevel="0" collapsed="false">
      <c r="A165" s="30" t="s">
        <v>101</v>
      </c>
      <c r="B165" s="0" t="s">
        <v>66</v>
      </c>
      <c r="C165" s="0" t="s">
        <v>18</v>
      </c>
      <c r="D165" s="1" t="n">
        <v>6500</v>
      </c>
      <c r="E165" s="2" t="s">
        <v>102</v>
      </c>
      <c r="F165" s="3" t="n">
        <v>1588</v>
      </c>
      <c r="G165" s="22" t="n">
        <f aca="false">F165/N165</f>
        <v>0.834910620399579</v>
      </c>
      <c r="H165" s="4" t="n">
        <v>294</v>
      </c>
      <c r="I165" s="22" t="n">
        <f aca="false">H165/N165</f>
        <v>0.154574132492114</v>
      </c>
      <c r="J165" s="5" t="n">
        <v>1641</v>
      </c>
      <c r="K165" s="22" t="n">
        <f aca="false">J165/N165</f>
        <v>0.862776025236593</v>
      </c>
      <c r="L165" s="6" t="n">
        <v>1828</v>
      </c>
      <c r="M165" s="22" t="n">
        <f aca="false">L165/N165</f>
        <v>0.961093585699264</v>
      </c>
      <c r="N165" s="7" t="n">
        <v>1902</v>
      </c>
      <c r="O165" s="24" t="n">
        <f aca="false">N165/4046.86</f>
        <v>0.469994020055055</v>
      </c>
      <c r="P165" s="30" t="s">
        <v>103</v>
      </c>
      <c r="Q165" s="0" t="s">
        <v>66</v>
      </c>
      <c r="R165" s="0" t="s">
        <v>18</v>
      </c>
      <c r="S165" s="1" t="n">
        <v>6500</v>
      </c>
      <c r="T165" s="2" t="s">
        <v>102</v>
      </c>
    </row>
    <row r="166" customFormat="false" ht="15" hidden="false" customHeight="false" outlineLevel="0" collapsed="false">
      <c r="A166" s="30" t="s">
        <v>101</v>
      </c>
      <c r="B166" s="0" t="s">
        <v>35</v>
      </c>
      <c r="C166" s="0" t="s">
        <v>17</v>
      </c>
      <c r="D166" s="1" t="n">
        <v>9000</v>
      </c>
      <c r="E166" s="2" t="s">
        <v>104</v>
      </c>
      <c r="F166" s="3" t="n">
        <v>1292.4</v>
      </c>
      <c r="G166" s="22" t="n">
        <f aca="false">F166/N166</f>
        <v>0.0445870420202857</v>
      </c>
      <c r="H166" s="4" t="n">
        <v>9218.9</v>
      </c>
      <c r="I166" s="22" t="n">
        <f aca="false">H166/N166</f>
        <v>0.318046643207066</v>
      </c>
      <c r="J166" s="5" t="n">
        <v>2524.5</v>
      </c>
      <c r="K166" s="22" t="n">
        <f aca="false">J166/N166</f>
        <v>0.0870937694059201</v>
      </c>
      <c r="L166" s="6" t="n">
        <v>9279.4</v>
      </c>
      <c r="M166" s="22" t="n">
        <f aca="false">L166/N166</f>
        <v>0.320133857724419</v>
      </c>
      <c r="N166" s="7" t="n">
        <v>28986</v>
      </c>
      <c r="O166" s="24" t="n">
        <f aca="false">N166/4046.86</f>
        <v>7.16259025516079</v>
      </c>
      <c r="P166" s="30" t="s">
        <v>103</v>
      </c>
      <c r="Q166" s="0" t="s">
        <v>35</v>
      </c>
      <c r="R166" s="0" t="s">
        <v>17</v>
      </c>
      <c r="S166" s="1" t="n">
        <v>9000</v>
      </c>
      <c r="T166" s="2" t="s">
        <v>104</v>
      </c>
    </row>
    <row r="167" customFormat="false" ht="15" hidden="false" customHeight="false" outlineLevel="0" collapsed="false">
      <c r="A167" s="30" t="s">
        <v>101</v>
      </c>
      <c r="B167" s="0" t="s">
        <v>35</v>
      </c>
      <c r="C167" s="0" t="s">
        <v>18</v>
      </c>
      <c r="D167" s="1" t="n">
        <v>9000</v>
      </c>
      <c r="E167" s="2" t="s">
        <v>104</v>
      </c>
      <c r="F167" s="3" t="n">
        <v>5878.6</v>
      </c>
      <c r="G167" s="22" t="n">
        <f aca="false">F167/N167</f>
        <v>0.202808252259712</v>
      </c>
      <c r="H167" s="4" t="n">
        <v>8370.6</v>
      </c>
      <c r="I167" s="22" t="n">
        <f aca="false">H167/N167</f>
        <v>0.288780790726558</v>
      </c>
      <c r="J167" s="5" t="n">
        <v>10848.4</v>
      </c>
      <c r="K167" s="22" t="n">
        <f aca="false">J167/N167</f>
        <v>0.374263437521562</v>
      </c>
      <c r="L167" s="6" t="n">
        <v>9279.4</v>
      </c>
      <c r="M167" s="22" t="n">
        <f aca="false">L167/N167</f>
        <v>0.320133857724419</v>
      </c>
      <c r="N167" s="7" t="n">
        <v>28986</v>
      </c>
      <c r="O167" s="24" t="n">
        <f aca="false">N167/4046.86</f>
        <v>7.16259025516079</v>
      </c>
      <c r="P167" s="30" t="s">
        <v>103</v>
      </c>
      <c r="Q167" s="0" t="s">
        <v>35</v>
      </c>
      <c r="R167" s="0" t="s">
        <v>18</v>
      </c>
      <c r="S167" s="1" t="n">
        <v>9000</v>
      </c>
      <c r="T167" s="2" t="s">
        <v>104</v>
      </c>
    </row>
    <row r="168" customFormat="false" ht="15" hidden="false" customHeight="false" outlineLevel="0" collapsed="false">
      <c r="A168" s="30" t="s">
        <v>101</v>
      </c>
      <c r="B168" s="0" t="s">
        <v>35</v>
      </c>
      <c r="C168" s="0" t="s">
        <v>17</v>
      </c>
      <c r="D168" s="1" t="n">
        <v>3250</v>
      </c>
      <c r="E168" s="2" t="s">
        <v>105</v>
      </c>
      <c r="F168" s="3" t="n">
        <v>1994.7</v>
      </c>
      <c r="G168" s="22" t="n">
        <f aca="false">F168/N168</f>
        <v>0.0893750868121676</v>
      </c>
      <c r="H168" s="14" t="n">
        <v>11474.3</v>
      </c>
      <c r="I168" s="22" t="n">
        <f aca="false">H168/N168</f>
        <v>0.514120699157194</v>
      </c>
      <c r="J168" s="5" t="n">
        <v>2748.6</v>
      </c>
      <c r="K168" s="22" t="n">
        <f aca="false">J168/N168</f>
        <v>0.123154541340514</v>
      </c>
      <c r="L168" s="6" t="n">
        <v>12715</v>
      </c>
      <c r="M168" s="22" t="n">
        <f aca="false">L168/N168</f>
        <v>0.56971185081301</v>
      </c>
      <c r="N168" s="7" t="n">
        <v>22318.3</v>
      </c>
      <c r="O168" s="24" t="n">
        <f aca="false">N168/4046.86</f>
        <v>5.51496715972383</v>
      </c>
      <c r="P168" s="30" t="s">
        <v>103</v>
      </c>
      <c r="Q168" s="0" t="s">
        <v>35</v>
      </c>
      <c r="R168" s="0" t="s">
        <v>17</v>
      </c>
      <c r="S168" s="1" t="n">
        <v>3250</v>
      </c>
      <c r="T168" s="2" t="s">
        <v>105</v>
      </c>
    </row>
    <row r="169" customFormat="false" ht="15" hidden="false" customHeight="false" outlineLevel="0" collapsed="false">
      <c r="A169" s="30" t="s">
        <v>101</v>
      </c>
      <c r="B169" s="0" t="s">
        <v>35</v>
      </c>
      <c r="C169" s="0" t="s">
        <v>18</v>
      </c>
      <c r="D169" s="1" t="n">
        <v>3250</v>
      </c>
      <c r="E169" s="2" t="s">
        <v>105</v>
      </c>
      <c r="F169" s="3" t="n">
        <v>4886.5</v>
      </c>
      <c r="G169" s="22" t="n">
        <f aca="false">F169/N169</f>
        <v>0.218945887455586</v>
      </c>
      <c r="H169" s="14" t="n">
        <v>9232</v>
      </c>
      <c r="I169" s="22" t="n">
        <f aca="false">H169/N169</f>
        <v>0.413651577405089</v>
      </c>
      <c r="J169" s="5" t="n">
        <v>6289.9</v>
      </c>
      <c r="K169" s="22" t="n">
        <f aca="false">J169/N169</f>
        <v>0.281827020875246</v>
      </c>
      <c r="L169" s="6" t="n">
        <v>12715</v>
      </c>
      <c r="M169" s="22" t="n">
        <f aca="false">L169/N169</f>
        <v>0.56971185081301</v>
      </c>
      <c r="N169" s="7" t="n">
        <v>22318.3</v>
      </c>
      <c r="O169" s="24" t="n">
        <f aca="false">N169/4046.86</f>
        <v>5.51496715972383</v>
      </c>
      <c r="P169" s="30" t="s">
        <v>103</v>
      </c>
      <c r="Q169" s="0" t="s">
        <v>35</v>
      </c>
      <c r="R169" s="0" t="s">
        <v>18</v>
      </c>
      <c r="S169" s="1" t="n">
        <v>3250</v>
      </c>
      <c r="T169" s="2" t="s">
        <v>105</v>
      </c>
    </row>
    <row r="170" customFormat="false" ht="15" hidden="false" customHeight="false" outlineLevel="0" collapsed="false">
      <c r="A170" s="30" t="s">
        <v>106</v>
      </c>
      <c r="B170" s="0" t="s">
        <v>66</v>
      </c>
      <c r="C170" s="0" t="s">
        <v>17</v>
      </c>
      <c r="D170" s="1" t="n">
        <v>3250</v>
      </c>
      <c r="E170" s="2" t="s">
        <v>107</v>
      </c>
      <c r="F170" s="3" t="n">
        <v>196</v>
      </c>
      <c r="G170" s="22" t="n">
        <f aca="false">F170/N170</f>
        <v>0.058982846825158</v>
      </c>
      <c r="H170" s="4" t="n">
        <v>1755</v>
      </c>
      <c r="I170" s="22" t="n">
        <f aca="false">H170/N170</f>
        <v>0.528137225398736</v>
      </c>
      <c r="J170" s="5" t="n">
        <v>234</v>
      </c>
      <c r="K170" s="22" t="n">
        <f aca="false">J170/N170</f>
        <v>0.0704182967198315</v>
      </c>
      <c r="L170" s="6" t="n">
        <v>1912</v>
      </c>
      <c r="M170" s="22" t="n">
        <f aca="false">L170/N170</f>
        <v>0.575383689437256</v>
      </c>
      <c r="N170" s="7" t="n">
        <v>3323</v>
      </c>
      <c r="O170" s="24" t="n">
        <f aca="false">N170/4046.86</f>
        <v>0.821130456699762</v>
      </c>
      <c r="P170" s="30" t="s">
        <v>106</v>
      </c>
      <c r="Q170" s="0" t="s">
        <v>66</v>
      </c>
      <c r="R170" s="0" t="s">
        <v>17</v>
      </c>
      <c r="S170" s="1" t="n">
        <v>3250</v>
      </c>
      <c r="T170" s="2" t="s">
        <v>107</v>
      </c>
    </row>
    <row r="171" customFormat="false" ht="15" hidden="false" customHeight="false" outlineLevel="0" collapsed="false">
      <c r="A171" s="30" t="s">
        <v>106</v>
      </c>
      <c r="B171" s="0" t="s">
        <v>66</v>
      </c>
      <c r="C171" s="0" t="s">
        <v>18</v>
      </c>
      <c r="D171" s="1" t="n">
        <v>3250</v>
      </c>
      <c r="E171" s="2" t="s">
        <v>107</v>
      </c>
      <c r="F171" s="3" t="n">
        <v>1103</v>
      </c>
      <c r="G171" s="22" t="n">
        <f aca="false">F171/N171</f>
        <v>0.331928979837496</v>
      </c>
      <c r="H171" s="4" t="n">
        <v>1001</v>
      </c>
      <c r="I171" s="22" t="n">
        <f aca="false">H171/N171</f>
        <v>0.301233824857057</v>
      </c>
      <c r="J171" s="5" t="n">
        <v>1295</v>
      </c>
      <c r="K171" s="22" t="n">
        <f aca="false">J171/N171</f>
        <v>0.389708095094794</v>
      </c>
      <c r="L171" s="6" t="n">
        <v>1912</v>
      </c>
      <c r="M171" s="22" t="n">
        <f aca="false">L171/N171</f>
        <v>0.575383689437256</v>
      </c>
      <c r="N171" s="7" t="n">
        <v>3323</v>
      </c>
      <c r="O171" s="24" t="n">
        <f aca="false">N171/4046.86</f>
        <v>0.821130456699762</v>
      </c>
      <c r="P171" s="30" t="s">
        <v>106</v>
      </c>
      <c r="Q171" s="0" t="s">
        <v>66</v>
      </c>
      <c r="R171" s="0" t="s">
        <v>18</v>
      </c>
      <c r="S171" s="1" t="n">
        <v>3250</v>
      </c>
      <c r="T171" s="2" t="s">
        <v>107</v>
      </c>
    </row>
    <row r="172" customFormat="false" ht="15" hidden="false" customHeight="false" outlineLevel="0" collapsed="false">
      <c r="A172" s="30" t="s">
        <v>106</v>
      </c>
      <c r="B172" s="0" t="s">
        <v>66</v>
      </c>
      <c r="C172" s="0" t="s">
        <v>17</v>
      </c>
      <c r="D172" s="1" t="n">
        <v>8400</v>
      </c>
      <c r="E172" s="2" t="s">
        <v>108</v>
      </c>
      <c r="F172" s="3" t="n">
        <v>37</v>
      </c>
      <c r="G172" s="22" t="n">
        <f aca="false">F172/N172</f>
        <v>0.00781910397295013</v>
      </c>
      <c r="H172" s="4" t="n">
        <v>2015</v>
      </c>
      <c r="I172" s="22" t="n">
        <f aca="false">H172/N172</f>
        <v>0.425824175824176</v>
      </c>
      <c r="J172" s="5" t="n">
        <v>66</v>
      </c>
      <c r="K172" s="22" t="n">
        <f aca="false">J172/N172</f>
        <v>0.0139475908706678</v>
      </c>
      <c r="L172" s="6" t="n">
        <v>2024</v>
      </c>
      <c r="M172" s="22" t="n">
        <f aca="false">L172/N172</f>
        <v>0.427726120033812</v>
      </c>
      <c r="N172" s="7" t="n">
        <v>4732</v>
      </c>
      <c r="O172" s="24" t="n">
        <f aca="false">N172/4046.86</f>
        <v>1.16930163138829</v>
      </c>
      <c r="P172" s="30" t="s">
        <v>106</v>
      </c>
      <c r="Q172" s="0" t="s">
        <v>66</v>
      </c>
      <c r="R172" s="0" t="s">
        <v>17</v>
      </c>
      <c r="S172" s="1" t="n">
        <v>8400</v>
      </c>
      <c r="T172" s="2" t="s">
        <v>108</v>
      </c>
    </row>
    <row r="173" customFormat="false" ht="15" hidden="false" customHeight="false" outlineLevel="0" collapsed="false">
      <c r="A173" s="30" t="s">
        <v>106</v>
      </c>
      <c r="B173" s="0" t="s">
        <v>66</v>
      </c>
      <c r="C173" s="0" t="s">
        <v>18</v>
      </c>
      <c r="D173" s="1" t="n">
        <v>8400</v>
      </c>
      <c r="E173" s="2" t="s">
        <v>108</v>
      </c>
      <c r="F173" s="3" t="n">
        <v>1926</v>
      </c>
      <c r="G173" s="22" t="n">
        <f aca="false">F173/N173</f>
        <v>0.407016060862215</v>
      </c>
      <c r="H173" s="4" t="n">
        <v>2281</v>
      </c>
      <c r="I173" s="22" t="n">
        <f aca="false">H173/N173</f>
        <v>0.482037193575655</v>
      </c>
      <c r="J173" s="5" t="n">
        <v>4110</v>
      </c>
      <c r="K173" s="22" t="n">
        <f aca="false">J173/N173</f>
        <v>0.868554522400676</v>
      </c>
      <c r="L173" s="6" t="n">
        <v>2024</v>
      </c>
      <c r="M173" s="22" t="n">
        <f aca="false">L173/N173</f>
        <v>0.427726120033812</v>
      </c>
      <c r="N173" s="7" t="n">
        <v>4732</v>
      </c>
      <c r="O173" s="24" t="n">
        <f aca="false">N173/4046.86</f>
        <v>1.16930163138829</v>
      </c>
      <c r="P173" s="30" t="s">
        <v>106</v>
      </c>
      <c r="Q173" s="0" t="s">
        <v>66</v>
      </c>
      <c r="R173" s="0" t="s">
        <v>18</v>
      </c>
      <c r="S173" s="1" t="n">
        <v>8400</v>
      </c>
      <c r="T173" s="2" t="s">
        <v>108</v>
      </c>
    </row>
    <row r="174" customFormat="false" ht="15" hidden="false" customHeight="false" outlineLevel="0" collapsed="false">
      <c r="A174" s="30" t="s">
        <v>106</v>
      </c>
      <c r="B174" s="0" t="s">
        <v>35</v>
      </c>
      <c r="C174" s="0" t="s">
        <v>17</v>
      </c>
      <c r="D174" s="1" t="n">
        <v>3300</v>
      </c>
      <c r="E174" s="2" t="s">
        <v>109</v>
      </c>
      <c r="F174" s="3" t="n">
        <v>1606.28</v>
      </c>
      <c r="G174" s="22" t="n">
        <f aca="false">F174/N174</f>
        <v>0.0671213070912206</v>
      </c>
      <c r="H174" s="4" t="n">
        <v>11474.3</v>
      </c>
      <c r="I174" s="22" t="n">
        <f aca="false">H174/N174</f>
        <v>0.47947432200911</v>
      </c>
      <c r="J174" s="5" t="n">
        <v>1904.4</v>
      </c>
      <c r="K174" s="22" t="n">
        <f aca="false">J174/N174</f>
        <v>0.079578789018428</v>
      </c>
      <c r="L174" s="6" t="n">
        <v>21808.3</v>
      </c>
      <c r="M174" s="22" t="n">
        <f aca="false">L174/N174</f>
        <v>0.911299151727884</v>
      </c>
      <c r="N174" s="7" t="n">
        <v>23931</v>
      </c>
      <c r="O174" s="24" t="n">
        <f aca="false">N174/4046.86</f>
        <v>5.91347365611857</v>
      </c>
      <c r="P174" s="30" t="s">
        <v>106</v>
      </c>
      <c r="Q174" s="0" t="s">
        <v>35</v>
      </c>
      <c r="R174" s="0" t="s">
        <v>17</v>
      </c>
      <c r="S174" s="1" t="n">
        <v>3300</v>
      </c>
      <c r="T174" s="2" t="s">
        <v>109</v>
      </c>
    </row>
    <row r="175" customFormat="false" ht="15" hidden="false" customHeight="false" outlineLevel="0" collapsed="false">
      <c r="A175" s="30" t="s">
        <v>106</v>
      </c>
      <c r="B175" s="0" t="s">
        <v>35</v>
      </c>
      <c r="C175" s="0" t="s">
        <v>18</v>
      </c>
      <c r="D175" s="1" t="n">
        <v>3300</v>
      </c>
      <c r="E175" s="2" t="s">
        <v>109</v>
      </c>
      <c r="F175" s="3" t="n">
        <v>8540.7</v>
      </c>
      <c r="G175" s="22" t="n">
        <f aca="false">F175/N175</f>
        <v>0.356888554594459</v>
      </c>
      <c r="H175" s="4" t="n">
        <v>13900.2</v>
      </c>
      <c r="I175" s="22" t="n">
        <f aca="false">H175/N175</f>
        <v>0.580844929171368</v>
      </c>
      <c r="J175" s="5" t="n">
        <v>9173.4</v>
      </c>
      <c r="K175" s="22" t="n">
        <f aca="false">J175/N175</f>
        <v>0.383327065312774</v>
      </c>
      <c r="L175" s="6" t="n">
        <v>21808.3</v>
      </c>
      <c r="M175" s="22" t="n">
        <f aca="false">L175/N175</f>
        <v>0.911299151727884</v>
      </c>
      <c r="N175" s="7" t="n">
        <v>23931</v>
      </c>
      <c r="O175" s="24" t="n">
        <f aca="false">N175/4046.86</f>
        <v>5.91347365611857</v>
      </c>
      <c r="P175" s="30" t="s">
        <v>106</v>
      </c>
      <c r="Q175" s="0" t="s">
        <v>35</v>
      </c>
      <c r="R175" s="0" t="s">
        <v>18</v>
      </c>
      <c r="S175" s="1" t="n">
        <v>3300</v>
      </c>
      <c r="T175" s="2" t="s">
        <v>109</v>
      </c>
    </row>
    <row r="176" customFormat="false" ht="15" hidden="false" customHeight="false" outlineLevel="0" collapsed="false">
      <c r="A176" s="30" t="s">
        <v>110</v>
      </c>
      <c r="B176" s="0" t="s">
        <v>66</v>
      </c>
      <c r="C176" s="0" t="s">
        <v>17</v>
      </c>
      <c r="D176" s="1" t="n">
        <v>3500</v>
      </c>
      <c r="E176" s="2" t="s">
        <v>111</v>
      </c>
      <c r="F176" s="3" t="n">
        <v>918</v>
      </c>
      <c r="G176" s="22" t="n">
        <f aca="false">F176/N176</f>
        <v>0.329386437029064</v>
      </c>
      <c r="H176" s="4" t="n">
        <v>1907</v>
      </c>
      <c r="I176" s="22" t="n">
        <f aca="false">H176/N176</f>
        <v>0.684248295658414</v>
      </c>
      <c r="J176" s="5" t="n">
        <v>1284</v>
      </c>
      <c r="K176" s="22" t="n">
        <f aca="false">J176/N176</f>
        <v>0.460710441334769</v>
      </c>
      <c r="L176" s="6" t="n">
        <v>2458</v>
      </c>
      <c r="M176" s="22" t="n">
        <f aca="false">L176/N176</f>
        <v>0.881951919626839</v>
      </c>
      <c r="N176" s="7" t="n">
        <v>2787</v>
      </c>
      <c r="O176" s="24" t="n">
        <f aca="false">N176/4046.86</f>
        <v>0.688682089323574</v>
      </c>
      <c r="P176" s="30" t="s">
        <v>110</v>
      </c>
      <c r="Q176" s="0" t="s">
        <v>66</v>
      </c>
      <c r="R176" s="0" t="s">
        <v>17</v>
      </c>
      <c r="S176" s="1" t="n">
        <v>3500</v>
      </c>
      <c r="T176" s="2" t="s">
        <v>111</v>
      </c>
    </row>
    <row r="177" customFormat="false" ht="15" hidden="false" customHeight="false" outlineLevel="0" collapsed="false">
      <c r="A177" s="30" t="s">
        <v>110</v>
      </c>
      <c r="B177" s="0" t="s">
        <v>66</v>
      </c>
      <c r="C177" s="0" t="s">
        <v>18</v>
      </c>
      <c r="D177" s="1" t="n">
        <v>3500</v>
      </c>
      <c r="E177" s="2" t="s">
        <v>111</v>
      </c>
      <c r="F177" s="3" t="n">
        <v>1078</v>
      </c>
      <c r="G177" s="22" t="n">
        <f aca="false">F177/N177</f>
        <v>0.386795837818443</v>
      </c>
      <c r="H177" s="4" t="n">
        <v>1809</v>
      </c>
      <c r="I177" s="22" t="n">
        <f aca="false">H177/N177</f>
        <v>0.649085037674919</v>
      </c>
      <c r="J177" s="5" t="n">
        <v>1508</v>
      </c>
      <c r="K177" s="22" t="n">
        <f aca="false">J177/N177</f>
        <v>0.5410836024399</v>
      </c>
      <c r="L177" s="6" t="n">
        <v>2458</v>
      </c>
      <c r="M177" s="22" t="n">
        <f aca="false">L177/N177</f>
        <v>0.881951919626839</v>
      </c>
      <c r="N177" s="7" t="n">
        <v>2787</v>
      </c>
      <c r="O177" s="24" t="n">
        <f aca="false">N177/4046.86</f>
        <v>0.688682089323574</v>
      </c>
      <c r="P177" s="30" t="s">
        <v>110</v>
      </c>
      <c r="Q177" s="0" t="s">
        <v>66</v>
      </c>
      <c r="R177" s="0" t="s">
        <v>18</v>
      </c>
      <c r="S177" s="1" t="n">
        <v>3500</v>
      </c>
      <c r="T177" s="2" t="s">
        <v>111</v>
      </c>
    </row>
    <row r="178" customFormat="false" ht="15" hidden="false" customHeight="false" outlineLevel="0" collapsed="false">
      <c r="A178" s="30" t="s">
        <v>110</v>
      </c>
      <c r="B178" s="0" t="s">
        <v>66</v>
      </c>
      <c r="C178" s="0" t="s">
        <v>17</v>
      </c>
      <c r="D178" s="1" t="n">
        <v>6800</v>
      </c>
      <c r="E178" s="2" t="n">
        <v>44438</v>
      </c>
      <c r="F178" s="3" t="n">
        <v>744</v>
      </c>
      <c r="G178" s="22" t="n">
        <f aca="false">F178/N178</f>
        <v>0.204339467179346</v>
      </c>
      <c r="H178" s="4" t="n">
        <v>1615</v>
      </c>
      <c r="I178" s="22" t="n">
        <f aca="false">H178/N178</f>
        <v>0.44355946168635</v>
      </c>
      <c r="J178" s="5" t="n">
        <v>1127</v>
      </c>
      <c r="K178" s="22" t="n">
        <f aca="false">J178/N178</f>
        <v>0.309530348805273</v>
      </c>
      <c r="L178" s="6" t="n">
        <v>1977</v>
      </c>
      <c r="M178" s="22" t="n">
        <f aca="false">L178/N178</f>
        <v>0.542982697061247</v>
      </c>
      <c r="N178" s="7" t="n">
        <v>3641</v>
      </c>
      <c r="O178" s="24" t="n">
        <f aca="false">N178/4046.86</f>
        <v>0.89970989853862</v>
      </c>
      <c r="P178" s="30" t="s">
        <v>110</v>
      </c>
      <c r="Q178" s="0" t="s">
        <v>66</v>
      </c>
      <c r="R178" s="0" t="s">
        <v>17</v>
      </c>
      <c r="S178" s="1" t="n">
        <v>6800</v>
      </c>
      <c r="T178" s="2" t="n">
        <v>44438</v>
      </c>
    </row>
    <row r="179" customFormat="false" ht="15" hidden="false" customHeight="false" outlineLevel="0" collapsed="false">
      <c r="A179" s="30" t="s">
        <v>110</v>
      </c>
      <c r="B179" s="0" t="s">
        <v>66</v>
      </c>
      <c r="C179" s="0" t="s">
        <v>18</v>
      </c>
      <c r="D179" s="1" t="n">
        <v>6800</v>
      </c>
      <c r="E179" s="2" t="n">
        <v>44438</v>
      </c>
      <c r="F179" s="3" t="n">
        <v>1000</v>
      </c>
      <c r="G179" s="22" t="n">
        <f aca="false">F179/N179</f>
        <v>0.274649821477616</v>
      </c>
      <c r="H179" s="4" t="n">
        <v>1455</v>
      </c>
      <c r="I179" s="22" t="n">
        <f aca="false">H179/N179</f>
        <v>0.399615490249931</v>
      </c>
      <c r="J179" s="5" t="n">
        <v>1479</v>
      </c>
      <c r="K179" s="22" t="n">
        <f aca="false">J179/N179</f>
        <v>0.406207085965394</v>
      </c>
      <c r="L179" s="6" t="n">
        <v>1977</v>
      </c>
      <c r="M179" s="22" t="n">
        <f aca="false">L179/N179</f>
        <v>0.542982697061247</v>
      </c>
      <c r="N179" s="7" t="n">
        <v>3641</v>
      </c>
      <c r="O179" s="24" t="n">
        <f aca="false">N179/4046.86</f>
        <v>0.89970989853862</v>
      </c>
      <c r="P179" s="30" t="s">
        <v>110</v>
      </c>
      <c r="Q179" s="0" t="s">
        <v>66</v>
      </c>
      <c r="R179" s="0" t="s">
        <v>18</v>
      </c>
      <c r="S179" s="1" t="n">
        <v>6800</v>
      </c>
      <c r="T179" s="2" t="n">
        <v>44438</v>
      </c>
    </row>
    <row r="180" customFormat="false" ht="15" hidden="false" customHeight="false" outlineLevel="0" collapsed="false">
      <c r="A180" s="30" t="s">
        <v>110</v>
      </c>
      <c r="B180" s="0" t="s">
        <v>66</v>
      </c>
      <c r="C180" s="0" t="s">
        <v>17</v>
      </c>
      <c r="D180" s="1" t="n">
        <v>3100</v>
      </c>
      <c r="E180" s="2" t="s">
        <v>112</v>
      </c>
      <c r="F180" s="3" t="n">
        <v>699</v>
      </c>
      <c r="G180" s="22" t="n">
        <f aca="false">F180/N180</f>
        <v>0.230085582620145</v>
      </c>
      <c r="H180" s="4" t="n">
        <v>1848</v>
      </c>
      <c r="I180" s="22" t="n">
        <f aca="false">H180/N180</f>
        <v>0.608294930875576</v>
      </c>
      <c r="J180" s="5" t="n">
        <v>892</v>
      </c>
      <c r="K180" s="22" t="n">
        <f aca="false">J180/N180</f>
        <v>0.293614219881501</v>
      </c>
      <c r="L180" s="6" t="n">
        <v>2354</v>
      </c>
      <c r="M180" s="22" t="n">
        <f aca="false">L180/N180</f>
        <v>0.774851876234365</v>
      </c>
      <c r="N180" s="7" t="n">
        <v>3038</v>
      </c>
      <c r="O180" s="24" t="n">
        <f aca="false">N180/4046.86</f>
        <v>0.750705485240409</v>
      </c>
      <c r="P180" s="30"/>
      <c r="R180" s="0" t="s">
        <v>17</v>
      </c>
    </row>
    <row r="181" customFormat="false" ht="15" hidden="false" customHeight="false" outlineLevel="0" collapsed="false">
      <c r="A181" s="30" t="s">
        <v>110</v>
      </c>
      <c r="B181" s="0" t="s">
        <v>66</v>
      </c>
      <c r="C181" s="0" t="s">
        <v>18</v>
      </c>
      <c r="D181" s="1" t="n">
        <v>3100</v>
      </c>
      <c r="E181" s="2" t="s">
        <v>112</v>
      </c>
      <c r="F181" s="3" t="n">
        <v>1006</v>
      </c>
      <c r="G181" s="22" t="n">
        <f aca="false">F181/N181</f>
        <v>0.331138907175774</v>
      </c>
      <c r="H181" s="4" t="n">
        <v>1779</v>
      </c>
      <c r="I181" s="22" t="n">
        <f aca="false">H181/N181</f>
        <v>0.585582620144832</v>
      </c>
      <c r="J181" s="5" t="n">
        <v>1437</v>
      </c>
      <c r="K181" s="22" t="n">
        <f aca="false">J181/N181</f>
        <v>0.473008558262015</v>
      </c>
      <c r="L181" s="6" t="n">
        <v>2354</v>
      </c>
      <c r="M181" s="22" t="n">
        <f aca="false">L181/N181</f>
        <v>0.774851876234365</v>
      </c>
      <c r="N181" s="7" t="n">
        <v>3038</v>
      </c>
      <c r="O181" s="24" t="n">
        <f aca="false">N181/4046.86</f>
        <v>0.750705485240409</v>
      </c>
      <c r="P181" s="30"/>
      <c r="R181" s="0" t="s">
        <v>18</v>
      </c>
    </row>
    <row r="182" customFormat="false" ht="15" hidden="false" customHeight="false" outlineLevel="0" collapsed="false">
      <c r="A182" s="30" t="s">
        <v>113</v>
      </c>
      <c r="B182" s="0" t="s">
        <v>66</v>
      </c>
      <c r="C182" s="0" t="s">
        <v>17</v>
      </c>
      <c r="D182" s="1" t="n">
        <v>3500</v>
      </c>
      <c r="E182" s="2" t="n">
        <v>44287</v>
      </c>
      <c r="F182" s="3" t="n">
        <v>594</v>
      </c>
      <c r="G182" s="22" t="n">
        <f aca="false">F182/N182</f>
        <v>0.422775800711744</v>
      </c>
      <c r="H182" s="4" t="n">
        <v>786</v>
      </c>
      <c r="I182" s="22" t="n">
        <f aca="false">H182/N182</f>
        <v>0.559430604982206</v>
      </c>
      <c r="J182" s="5" t="n">
        <v>596</v>
      </c>
      <c r="K182" s="22" t="n">
        <f aca="false">J182/N182</f>
        <v>0.424199288256228</v>
      </c>
      <c r="L182" s="6" t="n">
        <v>1378</v>
      </c>
      <c r="M182" s="22" t="n">
        <f aca="false">L182/N182</f>
        <v>0.980782918149466</v>
      </c>
      <c r="N182" s="7" t="n">
        <v>1405</v>
      </c>
      <c r="O182" s="24" t="n">
        <f aca="false">N182/4046.86</f>
        <v>0.347182754036463</v>
      </c>
      <c r="P182" s="30" t="s">
        <v>113</v>
      </c>
      <c r="Q182" s="0" t="s">
        <v>66</v>
      </c>
      <c r="R182" s="0" t="s">
        <v>17</v>
      </c>
      <c r="S182" s="1" t="n">
        <v>3500</v>
      </c>
      <c r="T182" s="2" t="n">
        <v>44287</v>
      </c>
    </row>
    <row r="183" customFormat="false" ht="15" hidden="false" customHeight="false" outlineLevel="0" collapsed="false">
      <c r="A183" s="30" t="s">
        <v>113</v>
      </c>
      <c r="B183" s="0" t="s">
        <v>66</v>
      </c>
      <c r="C183" s="0" t="s">
        <v>18</v>
      </c>
      <c r="D183" s="1" t="n">
        <v>3500</v>
      </c>
      <c r="E183" s="2" t="n">
        <v>44287</v>
      </c>
      <c r="F183" s="3" t="n">
        <v>749</v>
      </c>
      <c r="G183" s="22" t="n">
        <f aca="false">F183/N183</f>
        <v>0.533096085409253</v>
      </c>
      <c r="H183" s="4" t="n">
        <v>631</v>
      </c>
      <c r="I183" s="22" t="n">
        <f aca="false">H183/N183</f>
        <v>0.449110320284698</v>
      </c>
      <c r="J183" s="5" t="n">
        <v>751</v>
      </c>
      <c r="K183" s="22" t="n">
        <f aca="false">J183/N183</f>
        <v>0.534519572953737</v>
      </c>
      <c r="L183" s="6" t="n">
        <v>1378</v>
      </c>
      <c r="M183" s="22" t="n">
        <f aca="false">L183/N183</f>
        <v>0.980782918149466</v>
      </c>
      <c r="N183" s="7" t="n">
        <v>1405</v>
      </c>
      <c r="O183" s="24" t="n">
        <f aca="false">N183/4046.86</f>
        <v>0.347182754036463</v>
      </c>
      <c r="P183" s="30" t="s">
        <v>113</v>
      </c>
      <c r="Q183" s="0" t="s">
        <v>66</v>
      </c>
      <c r="R183" s="0" t="s">
        <v>18</v>
      </c>
      <c r="S183" s="1" t="n">
        <v>3500</v>
      </c>
      <c r="T183" s="2" t="n">
        <v>44287</v>
      </c>
    </row>
    <row r="184" customFormat="false" ht="15" hidden="false" customHeight="false" outlineLevel="0" collapsed="false">
      <c r="A184" s="30" t="s">
        <v>113</v>
      </c>
      <c r="B184" s="0" t="s">
        <v>66</v>
      </c>
      <c r="C184" s="0" t="s">
        <v>17</v>
      </c>
      <c r="D184" s="1" t="n">
        <v>6800</v>
      </c>
      <c r="E184" s="2" t="n">
        <v>44435</v>
      </c>
      <c r="F184" s="3" t="n">
        <v>359</v>
      </c>
      <c r="G184" s="22" t="n">
        <f aca="false">F184/N184</f>
        <v>0.211052322163433</v>
      </c>
      <c r="H184" s="4" t="n">
        <v>735</v>
      </c>
      <c r="I184" s="22" t="n">
        <f aca="false">H184/N184</f>
        <v>0.432098765432099</v>
      </c>
      <c r="J184" s="5" t="n">
        <v>554</v>
      </c>
      <c r="K184" s="22" t="n">
        <f aca="false">J184/N184</f>
        <v>0.325690770135215</v>
      </c>
      <c r="L184" s="6" t="n">
        <v>900</v>
      </c>
      <c r="M184" s="22" t="n">
        <f aca="false">L184/N184</f>
        <v>0.529100529100529</v>
      </c>
      <c r="N184" s="7" t="n">
        <v>1701</v>
      </c>
      <c r="O184" s="24" t="n">
        <f aca="false">N184/4046.86</f>
        <v>0.420325882288985</v>
      </c>
      <c r="P184" s="30" t="s">
        <v>113</v>
      </c>
      <c r="Q184" s="0" t="s">
        <v>66</v>
      </c>
      <c r="R184" s="0" t="s">
        <v>17</v>
      </c>
      <c r="S184" s="1" t="n">
        <v>6800</v>
      </c>
      <c r="T184" s="2" t="n">
        <v>44435</v>
      </c>
    </row>
    <row r="185" customFormat="false" ht="15" hidden="false" customHeight="false" outlineLevel="0" collapsed="false">
      <c r="A185" s="30" t="s">
        <v>113</v>
      </c>
      <c r="B185" s="0" t="s">
        <v>66</v>
      </c>
      <c r="C185" s="0" t="s">
        <v>18</v>
      </c>
      <c r="D185" s="1" t="n">
        <v>6800</v>
      </c>
      <c r="E185" s="2" t="n">
        <v>44435</v>
      </c>
      <c r="F185" s="3" t="n">
        <v>654</v>
      </c>
      <c r="G185" s="22" t="n">
        <f aca="false">F185/N185</f>
        <v>0.384479717813051</v>
      </c>
      <c r="H185" s="4" t="n">
        <v>619</v>
      </c>
      <c r="I185" s="22" t="n">
        <f aca="false">H185/N185</f>
        <v>0.363903586125808</v>
      </c>
      <c r="J185" s="5" t="n">
        <v>1027</v>
      </c>
      <c r="K185" s="22" t="n">
        <f aca="false">J185/N185</f>
        <v>0.603762492651382</v>
      </c>
      <c r="L185" s="6" t="n">
        <v>900</v>
      </c>
      <c r="M185" s="22" t="n">
        <f aca="false">L185/N185</f>
        <v>0.529100529100529</v>
      </c>
      <c r="N185" s="7" t="n">
        <v>1701</v>
      </c>
      <c r="O185" s="24" t="n">
        <f aca="false">N185/4046.86</f>
        <v>0.420325882288985</v>
      </c>
      <c r="P185" s="30" t="s">
        <v>113</v>
      </c>
      <c r="Q185" s="0" t="s">
        <v>66</v>
      </c>
      <c r="R185" s="0" t="s">
        <v>18</v>
      </c>
      <c r="S185" s="1" t="n">
        <v>6800</v>
      </c>
      <c r="T185" s="2" t="n">
        <v>44435</v>
      </c>
    </row>
    <row r="186" customFormat="false" ht="15" hidden="false" customHeight="false" outlineLevel="0" collapsed="false">
      <c r="A186" s="30" t="s">
        <v>113</v>
      </c>
      <c r="B186" s="0" t="s">
        <v>35</v>
      </c>
      <c r="C186" s="0" t="s">
        <v>17</v>
      </c>
      <c r="D186" s="1" t="n">
        <v>9500</v>
      </c>
      <c r="E186" s="2" t="s">
        <v>114</v>
      </c>
      <c r="F186" s="3" t="n">
        <v>1345</v>
      </c>
      <c r="G186" s="22" t="n">
        <f aca="false">F186/N186</f>
        <v>0.193052963973016</v>
      </c>
      <c r="H186" s="4" t="n">
        <v>2673</v>
      </c>
      <c r="I186" s="22" t="n">
        <f aca="false">H186/N186</f>
        <v>0.383665853308454</v>
      </c>
      <c r="J186" s="5" t="n">
        <v>2233</v>
      </c>
      <c r="K186" s="22" t="n">
        <f aca="false">J186/N186</f>
        <v>0.320510980335869</v>
      </c>
      <c r="L186" s="6" t="n">
        <v>3129</v>
      </c>
      <c r="M186" s="22" t="n">
        <f aca="false">L186/N186</f>
        <v>0.449117267116406</v>
      </c>
      <c r="N186" s="7" t="n">
        <v>6967</v>
      </c>
      <c r="O186" s="8" t="n">
        <f aca="false">N186/4046.86</f>
        <v>1.72158167072743</v>
      </c>
      <c r="P186" s="30"/>
      <c r="R186" s="0" t="s">
        <v>17</v>
      </c>
    </row>
    <row r="187" customFormat="false" ht="15" hidden="false" customHeight="false" outlineLevel="0" collapsed="false">
      <c r="A187" s="30" t="s">
        <v>113</v>
      </c>
      <c r="B187" s="0" t="s">
        <v>35</v>
      </c>
      <c r="C187" s="0" t="s">
        <v>18</v>
      </c>
      <c r="D187" s="1" t="n">
        <v>9500</v>
      </c>
      <c r="E187" s="2" t="s">
        <v>114</v>
      </c>
      <c r="F187" s="3" t="n">
        <v>1537</v>
      </c>
      <c r="G187" s="22" t="n">
        <f aca="false">F187/N187</f>
        <v>0.220611453997416</v>
      </c>
      <c r="H187" s="4" t="n">
        <v>2601</v>
      </c>
      <c r="I187" s="22" t="n">
        <f aca="false">H187/N187</f>
        <v>0.373331419549304</v>
      </c>
      <c r="J187" s="5" t="n">
        <v>2372</v>
      </c>
      <c r="K187" s="22" t="n">
        <f aca="false">J187/N187</f>
        <v>0.340462178843118</v>
      </c>
      <c r="L187" s="6" t="n">
        <v>3129</v>
      </c>
      <c r="M187" s="22" t="n">
        <f aca="false">L187/N187</f>
        <v>0.449117267116406</v>
      </c>
      <c r="N187" s="7" t="n">
        <v>6967</v>
      </c>
      <c r="O187" s="8" t="n">
        <f aca="false">N187/4046.86</f>
        <v>1.72158167072743</v>
      </c>
      <c r="P187" s="30"/>
      <c r="R187" s="0" t="s">
        <v>18</v>
      </c>
    </row>
    <row r="188" customFormat="false" ht="15" hidden="false" customHeight="false" outlineLevel="0" collapsed="false">
      <c r="A188" s="30" t="s">
        <v>113</v>
      </c>
      <c r="B188" s="0" t="s">
        <v>35</v>
      </c>
      <c r="C188" s="0" t="s">
        <v>17</v>
      </c>
      <c r="F188" s="3" t="n">
        <v>831</v>
      </c>
      <c r="G188" s="22" t="n">
        <f aca="false">F188/N188</f>
        <v>0.14161554192229</v>
      </c>
      <c r="H188" s="4" t="n">
        <v>2600</v>
      </c>
      <c r="I188" s="22" t="n">
        <f aca="false">H188/N188</f>
        <v>0.443081117927744</v>
      </c>
      <c r="J188" s="5" t="n">
        <v>1173</v>
      </c>
      <c r="K188" s="22" t="n">
        <f aca="false">J188/N188</f>
        <v>0.199897750511247</v>
      </c>
      <c r="L188" s="6" t="n">
        <v>3088</v>
      </c>
      <c r="M188" s="22" t="n">
        <f aca="false">L188/N188</f>
        <v>0.52624403544649</v>
      </c>
      <c r="N188" s="7" t="n">
        <v>5868</v>
      </c>
      <c r="O188" s="8" t="n">
        <f aca="false">N188/4046.86</f>
        <v>1.45001309657364</v>
      </c>
      <c r="P188" s="30"/>
    </row>
    <row r="189" customFormat="false" ht="15" hidden="false" customHeight="false" outlineLevel="0" collapsed="false">
      <c r="A189" s="30" t="s">
        <v>113</v>
      </c>
      <c r="B189" s="0" t="s">
        <v>35</v>
      </c>
      <c r="C189" s="0" t="s">
        <v>18</v>
      </c>
      <c r="G189" s="22"/>
      <c r="I189" s="22"/>
      <c r="J189" s="5" t="n">
        <v>3672</v>
      </c>
      <c r="K189" s="22" t="n">
        <f aca="false">J189/N189</f>
        <v>0.625766871165644</v>
      </c>
      <c r="L189" s="6" t="n">
        <v>3088</v>
      </c>
      <c r="M189" s="22" t="n">
        <f aca="false">L189/N189</f>
        <v>0.52624403544649</v>
      </c>
      <c r="N189" s="7" t="n">
        <v>5868</v>
      </c>
      <c r="O189" s="8" t="n">
        <f aca="false">N189/4046.86</f>
        <v>1.45001309657364</v>
      </c>
      <c r="P189" s="30"/>
    </row>
    <row r="190" customFormat="false" ht="15" hidden="false" customHeight="false" outlineLevel="0" collapsed="false">
      <c r="A190" s="30" t="s">
        <v>115</v>
      </c>
      <c r="B190" s="0" t="s">
        <v>66</v>
      </c>
      <c r="C190" s="0" t="s">
        <v>17</v>
      </c>
      <c r="D190" s="1" t="n">
        <v>9200</v>
      </c>
      <c r="E190" s="2" t="s">
        <v>116</v>
      </c>
      <c r="F190" s="3" t="n">
        <v>690</v>
      </c>
      <c r="G190" s="22"/>
      <c r="H190" s="4" t="n">
        <v>10067</v>
      </c>
      <c r="I190" s="22"/>
      <c r="J190" s="5" t="n">
        <v>853</v>
      </c>
      <c r="K190" s="22" t="n">
        <f aca="false">J190/N190</f>
        <v>0.0625091601934633</v>
      </c>
      <c r="L190" s="6" t="n">
        <v>10594</v>
      </c>
      <c r="M190" s="22" t="n">
        <f aca="false">L190/N190</f>
        <v>0.77634471640041</v>
      </c>
      <c r="N190" s="7" t="n">
        <v>13646</v>
      </c>
      <c r="O190" s="8" t="n">
        <f aca="false">N190/4046.86</f>
        <v>3.37199705450646</v>
      </c>
      <c r="P190" s="30"/>
      <c r="R190" s="0" t="s">
        <v>17</v>
      </c>
    </row>
    <row r="191" customFormat="false" ht="15" hidden="false" customHeight="false" outlineLevel="0" collapsed="false">
      <c r="A191" s="30" t="s">
        <v>115</v>
      </c>
      <c r="B191" s="0" t="s">
        <v>66</v>
      </c>
      <c r="C191" s="0" t="s">
        <v>18</v>
      </c>
      <c r="D191" s="1" t="n">
        <v>9200</v>
      </c>
      <c r="E191" s="2" t="s">
        <v>116</v>
      </c>
      <c r="F191" s="3" t="n">
        <v>5350</v>
      </c>
      <c r="G191" s="22"/>
      <c r="H191" s="4" t="n">
        <v>6741</v>
      </c>
      <c r="I191" s="22"/>
      <c r="J191" s="5" t="n">
        <v>6848</v>
      </c>
      <c r="K191" s="22" t="n">
        <f aca="false">J191/N191</f>
        <v>0.501832038692657</v>
      </c>
      <c r="L191" s="6" t="n">
        <v>10594</v>
      </c>
      <c r="M191" s="22" t="n">
        <f aca="false">L191/N191</f>
        <v>0.77634471640041</v>
      </c>
      <c r="N191" s="7" t="n">
        <v>13646</v>
      </c>
      <c r="O191" s="8" t="n">
        <f aca="false">N191/4046.86</f>
        <v>3.37199705450646</v>
      </c>
      <c r="P191" s="30"/>
      <c r="R191" s="0" t="s">
        <v>18</v>
      </c>
    </row>
    <row r="192" customFormat="false" ht="15" hidden="false" customHeight="false" outlineLevel="0" collapsed="false">
      <c r="A192" s="30"/>
      <c r="G192" s="22" t="e">
        <f aca="false">F192/N192</f>
        <v>#DIV/0!</v>
      </c>
      <c r="I192" s="22" t="e">
        <f aca="false">H192/N192</f>
        <v>#DIV/0!</v>
      </c>
      <c r="K192" s="22" t="e">
        <f aca="false">J192/N192</f>
        <v>#DIV/0!</v>
      </c>
      <c r="M192" s="22" t="e">
        <f aca="false">L192/N192</f>
        <v>#DIV/0!</v>
      </c>
      <c r="P192" s="30"/>
    </row>
    <row r="193" customFormat="false" ht="15" hidden="false" customHeight="false" outlineLevel="0" collapsed="false">
      <c r="A193" s="30"/>
      <c r="G193" s="22"/>
      <c r="I193" s="22"/>
      <c r="K193" s="22"/>
      <c r="M193" s="22"/>
      <c r="P193" s="30"/>
    </row>
    <row r="194" customFormat="false" ht="15" hidden="false" customHeight="false" outlineLevel="0" collapsed="false">
      <c r="A194" s="30"/>
      <c r="G194" s="22"/>
      <c r="I194" s="22"/>
      <c r="K194" s="22"/>
      <c r="M194" s="22"/>
      <c r="P194" s="30"/>
    </row>
    <row r="195" customFormat="false" ht="15" hidden="false" customHeight="false" outlineLevel="0" collapsed="false">
      <c r="A195" s="30"/>
      <c r="G195" s="22"/>
      <c r="I195" s="22"/>
      <c r="K195" s="22"/>
      <c r="M195" s="22"/>
      <c r="P195" s="30"/>
    </row>
    <row r="196" customFormat="false" ht="15" hidden="false" customHeight="false" outlineLevel="0" collapsed="false">
      <c r="A196" s="30"/>
      <c r="G196" s="22"/>
      <c r="I196" s="22"/>
      <c r="K196" s="22"/>
      <c r="M196" s="22"/>
      <c r="P196" s="30"/>
    </row>
    <row r="197" customFormat="false" ht="15" hidden="false" customHeight="false" outlineLevel="0" collapsed="false">
      <c r="A197" s="30"/>
      <c r="G197" s="22"/>
      <c r="I197" s="22"/>
      <c r="K197" s="22"/>
      <c r="M197" s="22"/>
      <c r="P197" s="30"/>
    </row>
    <row r="198" customFormat="false" ht="15" hidden="false" customHeight="false" outlineLevel="0" collapsed="false">
      <c r="A198" s="30"/>
      <c r="G198" s="22"/>
      <c r="I198" s="22"/>
      <c r="K198" s="22"/>
      <c r="M198" s="22"/>
      <c r="P198" s="30"/>
    </row>
    <row r="199" customFormat="false" ht="15" hidden="false" customHeight="false" outlineLevel="0" collapsed="false">
      <c r="A199" s="30"/>
      <c r="G199" s="22"/>
      <c r="I199" s="22"/>
      <c r="K199" s="22"/>
      <c r="M199" s="22"/>
      <c r="P199" s="30"/>
    </row>
    <row r="200" customFormat="false" ht="15" hidden="false" customHeight="false" outlineLevel="0" collapsed="false">
      <c r="A200" s="30"/>
      <c r="G200" s="22"/>
      <c r="I200" s="22"/>
      <c r="K200" s="22"/>
      <c r="M200" s="22"/>
      <c r="P200" s="30"/>
    </row>
    <row r="201" customFormat="false" ht="15" hidden="false" customHeight="false" outlineLevel="0" collapsed="false">
      <c r="A201" s="30"/>
      <c r="G201" s="22"/>
      <c r="I201" s="22"/>
      <c r="K201" s="22"/>
      <c r="M201" s="22"/>
      <c r="P201" s="30"/>
    </row>
    <row r="202" customFormat="false" ht="15" hidden="false" customHeight="false" outlineLevel="0" collapsed="false">
      <c r="A202" s="30"/>
      <c r="G202" s="22"/>
      <c r="I202" s="22"/>
      <c r="K202" s="22"/>
      <c r="M202" s="22"/>
      <c r="P202" s="30"/>
    </row>
    <row r="203" customFormat="false" ht="15" hidden="false" customHeight="false" outlineLevel="0" collapsed="false">
      <c r="A203" s="30"/>
      <c r="G203" s="22"/>
      <c r="I203" s="22"/>
      <c r="K203" s="22"/>
      <c r="M203" s="22"/>
      <c r="P203" s="30"/>
    </row>
    <row r="204" customFormat="false" ht="15" hidden="false" customHeight="false" outlineLevel="0" collapsed="false">
      <c r="A204" s="30"/>
      <c r="G204" s="22"/>
      <c r="I204" s="22"/>
      <c r="K204" s="22"/>
      <c r="M204" s="22"/>
      <c r="P204" s="30"/>
    </row>
    <row r="205" customFormat="false" ht="15" hidden="false" customHeight="false" outlineLevel="0" collapsed="false">
      <c r="A205" s="30"/>
      <c r="G205" s="22"/>
      <c r="I205" s="22"/>
      <c r="K205" s="22"/>
      <c r="M205" s="22"/>
    </row>
    <row r="206" customFormat="false" ht="15" hidden="false" customHeight="false" outlineLevel="0" collapsed="false">
      <c r="A206" s="30"/>
      <c r="G206" s="22"/>
      <c r="I206" s="22"/>
      <c r="K206" s="22"/>
      <c r="M206" s="22"/>
    </row>
    <row r="207" customFormat="false" ht="15" hidden="false" customHeight="false" outlineLevel="0" collapsed="false">
      <c r="G207" s="22"/>
      <c r="I207" s="22"/>
      <c r="K207" s="22"/>
      <c r="M207" s="22"/>
    </row>
    <row r="208" customFormat="false" ht="15" hidden="false" customHeight="false" outlineLevel="0" collapsed="false">
      <c r="G208" s="22"/>
      <c r="I208" s="22"/>
      <c r="K208" s="22"/>
      <c r="M208" s="22"/>
    </row>
    <row r="209" customFormat="false" ht="15" hidden="false" customHeight="false" outlineLevel="0" collapsed="false">
      <c r="G209" s="22"/>
      <c r="I209" s="22"/>
      <c r="K209" s="22"/>
      <c r="M209" s="22"/>
    </row>
    <row r="210" customFormat="false" ht="15" hidden="false" customHeight="false" outlineLevel="0" collapsed="false">
      <c r="G210" s="22"/>
      <c r="I210" s="22"/>
      <c r="K210" s="22"/>
      <c r="M210" s="22"/>
    </row>
    <row r="211" customFormat="false" ht="15" hidden="false" customHeight="false" outlineLevel="0" collapsed="false">
      <c r="G211" s="22"/>
      <c r="I211" s="22"/>
      <c r="K211" s="22"/>
      <c r="M211" s="22"/>
    </row>
    <row r="212" customFormat="false" ht="15" hidden="false" customHeight="false" outlineLevel="0" collapsed="false">
      <c r="A212" s="30"/>
      <c r="G212" s="22"/>
      <c r="H212" s="3"/>
      <c r="I212" s="22"/>
      <c r="J212" s="3"/>
      <c r="K212" s="22"/>
      <c r="L212" s="3"/>
      <c r="M212" s="22"/>
      <c r="N212" s="3"/>
      <c r="O212" s="31"/>
    </row>
    <row r="213" customFormat="false" ht="15" hidden="false" customHeight="false" outlineLevel="0" collapsed="false">
      <c r="A213" s="30"/>
      <c r="G213" s="22"/>
      <c r="H213" s="3"/>
      <c r="I213" s="22"/>
      <c r="J213" s="3"/>
      <c r="K213" s="22"/>
      <c r="L213" s="3"/>
      <c r="M213" s="22"/>
      <c r="N213" s="3"/>
      <c r="O213" s="31"/>
    </row>
    <row r="214" customFormat="false" ht="15" hidden="false" customHeight="false" outlineLevel="0" collapsed="false">
      <c r="A214" s="30"/>
      <c r="G214" s="22"/>
      <c r="H214" s="3"/>
      <c r="I214" s="22"/>
      <c r="J214" s="3"/>
      <c r="K214" s="22"/>
      <c r="L214" s="3"/>
      <c r="M214" s="22"/>
      <c r="N214" s="3"/>
      <c r="O214" s="31"/>
    </row>
    <row r="215" customFormat="false" ht="15" hidden="false" customHeight="false" outlineLevel="0" collapsed="false">
      <c r="A215" s="30"/>
      <c r="G215" s="22"/>
      <c r="H215" s="3"/>
      <c r="I215" s="22"/>
      <c r="J215" s="3"/>
      <c r="K215" s="22"/>
      <c r="L215" s="3"/>
      <c r="M215" s="22"/>
      <c r="N215" s="3"/>
      <c r="O215" s="31"/>
    </row>
    <row r="216" customFormat="false" ht="15" hidden="false" customHeight="false" outlineLevel="0" collapsed="false">
      <c r="A216" s="30"/>
      <c r="G216" s="22"/>
      <c r="H216" s="3"/>
      <c r="I216" s="22"/>
      <c r="J216" s="3"/>
      <c r="K216" s="22"/>
      <c r="L216" s="3"/>
      <c r="M216" s="22"/>
      <c r="N216" s="3"/>
      <c r="O216" s="31"/>
    </row>
    <row r="217" customFormat="false" ht="15" hidden="false" customHeight="false" outlineLevel="0" collapsed="false">
      <c r="A217" s="30"/>
      <c r="G217" s="22"/>
      <c r="H217" s="3"/>
      <c r="I217" s="22"/>
      <c r="J217" s="3"/>
      <c r="K217" s="22"/>
      <c r="L217" s="3"/>
      <c r="M217" s="22"/>
      <c r="N217" s="3"/>
      <c r="O217" s="31"/>
    </row>
    <row r="218" customFormat="false" ht="15" hidden="false" customHeight="false" outlineLevel="0" collapsed="false">
      <c r="A218" s="30"/>
      <c r="G218" s="22"/>
      <c r="H218" s="3"/>
      <c r="I218" s="22"/>
      <c r="J218" s="3"/>
      <c r="K218" s="22"/>
      <c r="L218" s="3"/>
      <c r="M218" s="22"/>
      <c r="N218" s="3"/>
      <c r="O218" s="31"/>
    </row>
    <row r="219" customFormat="false" ht="15" hidden="false" customHeight="false" outlineLevel="0" collapsed="false">
      <c r="A219" s="30"/>
      <c r="G219" s="22"/>
      <c r="H219" s="3"/>
      <c r="I219" s="22"/>
      <c r="J219" s="3"/>
      <c r="K219" s="22"/>
      <c r="L219" s="3"/>
      <c r="M219" s="22"/>
      <c r="N219" s="3"/>
      <c r="O219" s="31"/>
    </row>
    <row r="220" customFormat="false" ht="15" hidden="false" customHeight="false" outlineLevel="0" collapsed="false">
      <c r="A220" s="30"/>
      <c r="G220" s="22"/>
      <c r="H220" s="3"/>
      <c r="I220" s="22"/>
      <c r="J220" s="3"/>
      <c r="K220" s="22"/>
      <c r="L220" s="3"/>
      <c r="M220" s="22"/>
      <c r="N220" s="3"/>
      <c r="O220" s="31"/>
    </row>
    <row r="221" customFormat="false" ht="15" hidden="false" customHeight="false" outlineLevel="0" collapsed="false">
      <c r="A221" s="30"/>
      <c r="G221" s="22"/>
      <c r="H221" s="3"/>
      <c r="I221" s="22"/>
      <c r="J221" s="3"/>
      <c r="K221" s="22"/>
      <c r="L221" s="3"/>
      <c r="M221" s="22"/>
      <c r="N221" s="3"/>
      <c r="O221" s="31"/>
    </row>
    <row r="222" customFormat="false" ht="15" hidden="false" customHeight="false" outlineLevel="0" collapsed="false">
      <c r="A222" s="30"/>
      <c r="G222" s="22"/>
      <c r="H222" s="3"/>
      <c r="I222" s="22"/>
      <c r="J222" s="3"/>
      <c r="K222" s="22"/>
      <c r="L222" s="3"/>
      <c r="M222" s="22"/>
      <c r="N222" s="3"/>
      <c r="O222" s="31"/>
    </row>
    <row r="223" customFormat="false" ht="15" hidden="false" customHeight="false" outlineLevel="0" collapsed="false">
      <c r="A223" s="30"/>
      <c r="G223" s="22"/>
      <c r="H223" s="3"/>
      <c r="I223" s="22"/>
      <c r="J223" s="3"/>
      <c r="K223" s="22"/>
      <c r="L223" s="3"/>
      <c r="M223" s="22"/>
      <c r="N223" s="3"/>
      <c r="O223" s="31"/>
    </row>
    <row r="224" customFormat="false" ht="15" hidden="false" customHeight="false" outlineLevel="0" collapsed="false">
      <c r="A224" s="30"/>
      <c r="G224" s="22"/>
      <c r="H224" s="3"/>
      <c r="I224" s="22"/>
      <c r="J224" s="3"/>
      <c r="K224" s="22"/>
      <c r="L224" s="3"/>
      <c r="M224" s="22"/>
      <c r="N224" s="3"/>
      <c r="O224" s="31"/>
    </row>
    <row r="225" customFormat="false" ht="15" hidden="false" customHeight="false" outlineLevel="0" collapsed="false">
      <c r="A225" s="30"/>
      <c r="G225" s="22"/>
      <c r="H225" s="3"/>
      <c r="I225" s="22"/>
      <c r="J225" s="3"/>
      <c r="K225" s="22"/>
      <c r="L225" s="3"/>
      <c r="M225" s="22"/>
      <c r="N225" s="3"/>
      <c r="O225" s="31"/>
    </row>
    <row r="226" customFormat="false" ht="15" hidden="false" customHeight="false" outlineLevel="0" collapsed="false">
      <c r="G226" s="22"/>
      <c r="H226" s="3"/>
      <c r="I226" s="22"/>
      <c r="J226" s="3"/>
      <c r="K226" s="22"/>
      <c r="L226" s="3"/>
      <c r="M226" s="22"/>
      <c r="N226" s="3"/>
      <c r="O226" s="31"/>
    </row>
    <row r="227" customFormat="false" ht="15" hidden="false" customHeight="false" outlineLevel="0" collapsed="false">
      <c r="G227" s="22"/>
      <c r="H227" s="3"/>
      <c r="I227" s="22"/>
      <c r="J227" s="3"/>
      <c r="K227" s="22"/>
      <c r="L227" s="3"/>
      <c r="M227" s="22"/>
      <c r="N227" s="3"/>
      <c r="O227" s="31"/>
    </row>
    <row r="228" customFormat="false" ht="15" hidden="false" customHeight="false" outlineLevel="0" collapsed="false">
      <c r="G228" s="22"/>
      <c r="K228" s="22"/>
      <c r="M228" s="22"/>
    </row>
    <row r="229" customFormat="false" ht="15" hidden="false" customHeight="false" outlineLevel="0" collapsed="false">
      <c r="G229" s="22"/>
      <c r="K229" s="22"/>
      <c r="M229" s="22"/>
    </row>
    <row r="230" customFormat="false" ht="15" hidden="false" customHeight="false" outlineLevel="0" collapsed="false">
      <c r="F230" s="32"/>
      <c r="G230" s="22"/>
      <c r="H230" s="32"/>
      <c r="J230" s="32"/>
      <c r="K230" s="22"/>
      <c r="L230" s="32"/>
      <c r="M230" s="22"/>
      <c r="N230" s="32"/>
      <c r="O230" s="31"/>
    </row>
    <row r="231" customFormat="false" ht="15" hidden="false" customHeight="false" outlineLevel="0" collapsed="false">
      <c r="F231" s="32"/>
      <c r="G231" s="22"/>
      <c r="H231" s="32"/>
      <c r="J231" s="32"/>
      <c r="K231" s="22"/>
      <c r="L231" s="32"/>
      <c r="M231" s="22"/>
      <c r="N231" s="32"/>
      <c r="O231" s="31"/>
    </row>
    <row r="232" customFormat="false" ht="15" hidden="false" customHeight="false" outlineLevel="0" collapsed="false">
      <c r="E232" s="2" t="s">
        <v>117</v>
      </c>
      <c r="F232" s="32" t="n">
        <f aca="false">F228/4048.86</f>
        <v>0</v>
      </c>
      <c r="G232" s="22"/>
      <c r="K232" s="22"/>
      <c r="M232" s="22"/>
      <c r="T232" s="2" t="s">
        <v>117</v>
      </c>
    </row>
    <row r="233" customFormat="false" ht="15" hidden="false" customHeight="false" outlineLevel="0" collapsed="false">
      <c r="G233" s="22"/>
      <c r="K233" s="22"/>
      <c r="M233" s="22"/>
    </row>
    <row r="234" customFormat="false" ht="15" hidden="false" customHeight="false" outlineLevel="0" collapsed="false">
      <c r="G234" s="22"/>
      <c r="K234" s="22"/>
      <c r="M234" s="22"/>
    </row>
    <row r="235" customFormat="false" ht="15" hidden="false" customHeight="false" outlineLevel="0" collapsed="false">
      <c r="G235" s="22"/>
      <c r="K235" s="22"/>
      <c r="M235" s="22"/>
    </row>
    <row r="236" customFormat="false" ht="15" hidden="false" customHeight="false" outlineLevel="0" collapsed="false">
      <c r="G236" s="22"/>
      <c r="K236" s="22"/>
      <c r="M236" s="22"/>
    </row>
    <row r="237" customFormat="false" ht="15" hidden="false" customHeight="false" outlineLevel="0" collapsed="false">
      <c r="G237" s="22"/>
      <c r="K237" s="22"/>
      <c r="M237" s="22"/>
    </row>
    <row r="238" customFormat="false" ht="15" hidden="false" customHeight="false" outlineLevel="0" collapsed="false">
      <c r="G238" s="22"/>
      <c r="K238" s="22"/>
      <c r="M238" s="22"/>
    </row>
    <row r="239" customFormat="false" ht="15" hidden="false" customHeight="false" outlineLevel="0" collapsed="false">
      <c r="G239" s="22"/>
      <c r="K239" s="22"/>
      <c r="M239" s="22"/>
    </row>
    <row r="240" customFormat="false" ht="15" hidden="false" customHeight="false" outlineLevel="0" collapsed="false">
      <c r="G240" s="22"/>
      <c r="K240" s="22"/>
      <c r="M240" s="22"/>
    </row>
    <row r="241" customFormat="false" ht="15" hidden="false" customHeight="false" outlineLevel="0" collapsed="false">
      <c r="G241" s="22"/>
      <c r="K241" s="22"/>
      <c r="M241" s="22"/>
    </row>
    <row r="242" customFormat="false" ht="15" hidden="false" customHeight="false" outlineLevel="0" collapsed="false">
      <c r="G242" s="22"/>
      <c r="K242" s="22"/>
      <c r="M242" s="22"/>
    </row>
    <row r="243" customFormat="false" ht="15" hidden="false" customHeight="false" outlineLevel="0" collapsed="false">
      <c r="G243" s="22"/>
      <c r="K243" s="22"/>
      <c r="M243" s="22"/>
    </row>
    <row r="244" customFormat="false" ht="15" hidden="false" customHeight="false" outlineLevel="0" collapsed="false">
      <c r="G244" s="22"/>
      <c r="K244" s="22"/>
      <c r="M244" s="22"/>
    </row>
    <row r="245" customFormat="false" ht="15" hidden="false" customHeight="false" outlineLevel="0" collapsed="false">
      <c r="G245" s="22"/>
      <c r="K245" s="22"/>
      <c r="M245" s="22"/>
    </row>
    <row r="246" customFormat="false" ht="15" hidden="false" customHeight="false" outlineLevel="0" collapsed="false">
      <c r="G246" s="22"/>
      <c r="K246" s="22"/>
      <c r="M246" s="22"/>
    </row>
    <row r="247" customFormat="false" ht="15" hidden="false" customHeight="false" outlineLevel="0" collapsed="false">
      <c r="G247" s="22"/>
      <c r="K247" s="22"/>
      <c r="M247" s="22"/>
    </row>
    <row r="248" customFormat="false" ht="15" hidden="false" customHeight="false" outlineLevel="0" collapsed="false">
      <c r="G248" s="22"/>
      <c r="K248" s="22"/>
      <c r="M248" s="22"/>
    </row>
    <row r="249" customFormat="false" ht="15" hidden="false" customHeight="false" outlineLevel="0" collapsed="false">
      <c r="G249" s="22"/>
      <c r="K249" s="22"/>
      <c r="M249" s="22"/>
    </row>
    <row r="250" customFormat="false" ht="15" hidden="false" customHeight="false" outlineLevel="0" collapsed="false">
      <c r="G250" s="22"/>
      <c r="K250" s="22"/>
      <c r="M250" s="22"/>
    </row>
    <row r="251" customFormat="false" ht="15" hidden="false" customHeight="false" outlineLevel="0" collapsed="false">
      <c r="G251" s="22"/>
      <c r="K251" s="22"/>
      <c r="M251" s="22"/>
    </row>
    <row r="252" customFormat="false" ht="15" hidden="false" customHeight="false" outlineLevel="0" collapsed="false">
      <c r="G252" s="22"/>
      <c r="K252" s="22"/>
      <c r="M252" s="22"/>
    </row>
    <row r="253" customFormat="false" ht="15" hidden="false" customHeight="false" outlineLevel="0" collapsed="false">
      <c r="G253" s="22"/>
      <c r="K253" s="22"/>
      <c r="M253" s="22"/>
    </row>
    <row r="254" customFormat="false" ht="15" hidden="false" customHeight="false" outlineLevel="0" collapsed="false">
      <c r="G254" s="22"/>
      <c r="K254" s="22"/>
      <c r="M254" s="22"/>
    </row>
    <row r="255" customFormat="false" ht="15" hidden="false" customHeight="false" outlineLevel="0" collapsed="false">
      <c r="G255" s="22"/>
      <c r="K255" s="22"/>
      <c r="M255" s="22"/>
    </row>
    <row r="256" customFormat="false" ht="15" hidden="false" customHeight="false" outlineLevel="0" collapsed="false">
      <c r="G256" s="22"/>
      <c r="K256" s="22"/>
      <c r="M256" s="22"/>
    </row>
    <row r="257" customFormat="false" ht="15" hidden="false" customHeight="false" outlineLevel="0" collapsed="false">
      <c r="G257" s="22"/>
      <c r="K257" s="22"/>
      <c r="M257" s="22"/>
    </row>
    <row r="258" customFormat="false" ht="15" hidden="false" customHeight="false" outlineLevel="0" collapsed="false">
      <c r="G258" s="22"/>
      <c r="K258" s="22"/>
      <c r="M258" s="22"/>
    </row>
    <row r="259" customFormat="false" ht="15" hidden="false" customHeight="false" outlineLevel="0" collapsed="false">
      <c r="G259" s="22"/>
      <c r="K259" s="22"/>
      <c r="M259" s="22"/>
    </row>
    <row r="260" customFormat="false" ht="15" hidden="false" customHeight="false" outlineLevel="0" collapsed="false">
      <c r="G260" s="22"/>
      <c r="K260" s="22"/>
      <c r="M260" s="22"/>
    </row>
    <row r="261" customFormat="false" ht="15" hidden="false" customHeight="false" outlineLevel="0" collapsed="false">
      <c r="G261" s="22"/>
      <c r="K261" s="22"/>
      <c r="M261" s="22"/>
    </row>
    <row r="262" customFormat="false" ht="15" hidden="false" customHeight="false" outlineLevel="0" collapsed="false">
      <c r="G262" s="22"/>
      <c r="K262" s="22"/>
      <c r="M262" s="22"/>
    </row>
    <row r="263" customFormat="false" ht="15" hidden="false" customHeight="false" outlineLevel="0" collapsed="false">
      <c r="G263" s="22"/>
      <c r="K263" s="22"/>
      <c r="M263" s="22"/>
    </row>
    <row r="264" customFormat="false" ht="15" hidden="false" customHeight="false" outlineLevel="0" collapsed="false">
      <c r="G264" s="22"/>
      <c r="K264" s="22"/>
      <c r="M264" s="22"/>
    </row>
    <row r="265" customFormat="false" ht="15" hidden="false" customHeight="false" outlineLevel="0" collapsed="false">
      <c r="G265" s="22"/>
      <c r="K265" s="22"/>
      <c r="M265" s="22"/>
    </row>
    <row r="266" customFormat="false" ht="15" hidden="false" customHeight="false" outlineLevel="0" collapsed="false">
      <c r="G266" s="22"/>
      <c r="K266" s="22"/>
      <c r="M266" s="22"/>
    </row>
    <row r="267" customFormat="false" ht="15" hidden="false" customHeight="false" outlineLevel="0" collapsed="false">
      <c r="G267" s="22"/>
      <c r="K267" s="22"/>
      <c r="M267" s="22"/>
    </row>
    <row r="268" customFormat="false" ht="15" hidden="false" customHeight="false" outlineLevel="0" collapsed="false">
      <c r="G268" s="22"/>
      <c r="K268" s="22"/>
      <c r="M268" s="22"/>
    </row>
    <row r="269" customFormat="false" ht="15" hidden="false" customHeight="false" outlineLevel="0" collapsed="false">
      <c r="G269" s="22"/>
      <c r="K269" s="22"/>
      <c r="M269" s="22"/>
    </row>
    <row r="270" customFormat="false" ht="15" hidden="false" customHeight="false" outlineLevel="0" collapsed="false">
      <c r="G270" s="22"/>
      <c r="K270" s="22"/>
      <c r="M270" s="22"/>
    </row>
    <row r="271" customFormat="false" ht="15" hidden="false" customHeight="false" outlineLevel="0" collapsed="false">
      <c r="G271" s="22"/>
      <c r="K271" s="22"/>
      <c r="M271" s="22"/>
    </row>
    <row r="272" customFormat="false" ht="15" hidden="false" customHeight="false" outlineLevel="0" collapsed="false">
      <c r="G272" s="22"/>
      <c r="K272" s="22"/>
      <c r="M272" s="22"/>
    </row>
    <row r="273" customFormat="false" ht="15" hidden="false" customHeight="false" outlineLevel="0" collapsed="false">
      <c r="G273" s="22"/>
      <c r="M273" s="22"/>
    </row>
    <row r="274" customFormat="false" ht="15" hidden="false" customHeight="false" outlineLevel="0" collapsed="false">
      <c r="G274" s="22"/>
      <c r="M274" s="22"/>
    </row>
    <row r="275" customFormat="false" ht="15" hidden="false" customHeight="false" outlineLevel="0" collapsed="false">
      <c r="G275" s="22"/>
      <c r="M275" s="22"/>
    </row>
    <row r="276" customFormat="false" ht="15" hidden="false" customHeight="false" outlineLevel="0" collapsed="false">
      <c r="G276" s="22"/>
      <c r="M276" s="22"/>
    </row>
    <row r="277" customFormat="false" ht="15" hidden="false" customHeight="false" outlineLevel="0" collapsed="false">
      <c r="G277" s="22"/>
    </row>
    <row r="278" customFormat="false" ht="15" hidden="false" customHeight="false" outlineLevel="0" collapsed="false">
      <c r="G278" s="22"/>
    </row>
    <row r="279" customFormat="false" ht="15" hidden="false" customHeight="false" outlineLevel="0" collapsed="false">
      <c r="G279" s="22"/>
    </row>
    <row r="280" customFormat="false" ht="15" hidden="false" customHeight="false" outlineLevel="0" collapsed="false">
      <c r="G280" s="2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7.71"/>
    <col collapsed="false" customWidth="true" hidden="false" outlineLevel="0" max="4" min="4" style="0" width="23.41"/>
    <col collapsed="false" customWidth="true" hidden="false" outlineLevel="0" max="5" min="5" style="0" width="19.89"/>
    <col collapsed="false" customWidth="true" hidden="false" outlineLevel="0" max="6" min="6" style="0" width="27.03"/>
    <col collapsed="false" customWidth="true" hidden="false" outlineLevel="0" max="7" min="7" style="0" width="20.77"/>
    <col collapsed="false" customWidth="true" hidden="false" outlineLevel="0" max="8" min="8" style="0" width="27.03"/>
    <col collapsed="false" customWidth="true" hidden="false" outlineLevel="0" max="9" min="9" style="0" width="20.77"/>
    <col collapsed="false" customWidth="true" hidden="false" outlineLevel="0" max="11" min="11" style="0" width="12.84"/>
  </cols>
  <sheetData>
    <row r="1" customFormat="false" ht="15" hidden="false" customHeight="false" outlineLevel="0" collapsed="false">
      <c r="A1" s="9" t="s">
        <v>0</v>
      </c>
      <c r="B1" s="9" t="s">
        <v>1</v>
      </c>
      <c r="C1" s="9" t="s">
        <v>2</v>
      </c>
      <c r="D1" s="10" t="s">
        <v>3</v>
      </c>
      <c r="E1" s="11" t="s">
        <v>4</v>
      </c>
      <c r="F1" s="12" t="s">
        <v>5</v>
      </c>
      <c r="G1" s="13" t="s">
        <v>6</v>
      </c>
      <c r="H1" s="14" t="s">
        <v>7</v>
      </c>
      <c r="I1" s="13" t="s">
        <v>8</v>
      </c>
      <c r="J1" s="15" t="s">
        <v>9</v>
      </c>
      <c r="K1" s="13" t="s">
        <v>10</v>
      </c>
      <c r="L1" s="16" t="s">
        <v>11</v>
      </c>
      <c r="M1" s="13" t="s">
        <v>12</v>
      </c>
      <c r="N1" s="17" t="s">
        <v>13</v>
      </c>
      <c r="O1" s="9" t="s">
        <v>0</v>
      </c>
      <c r="P1" s="33"/>
    </row>
    <row r="2" customFormat="false" ht="15" hidden="false" customHeight="false" outlineLevel="0" collapsed="false">
      <c r="A2" s="19" t="s">
        <v>15</v>
      </c>
      <c r="B2" s="19" t="s">
        <v>16</v>
      </c>
      <c r="C2" s="19" t="s">
        <v>18</v>
      </c>
      <c r="D2" s="20" t="n">
        <v>3250</v>
      </c>
      <c r="E2" s="21" t="n">
        <v>43157</v>
      </c>
      <c r="F2" s="12" t="n">
        <v>498</v>
      </c>
      <c r="G2" s="22" t="n">
        <f aca="false">F2/N2</f>
        <v>0.092910447761194</v>
      </c>
      <c r="H2" s="14" t="n">
        <v>2480</v>
      </c>
      <c r="I2" s="22" t="n">
        <f aca="false">H2/N2</f>
        <v>0.462686567164179</v>
      </c>
      <c r="J2" s="15" t="n">
        <v>1010</v>
      </c>
      <c r="K2" s="22" t="n">
        <f aca="false">J2/N2</f>
        <v>0.188432835820896</v>
      </c>
      <c r="L2" s="16" t="n">
        <v>2599</v>
      </c>
      <c r="M2" s="22" t="n">
        <f aca="false">L2/N2</f>
        <v>0.484888059701493</v>
      </c>
      <c r="N2" s="23" t="n">
        <v>5360</v>
      </c>
      <c r="O2" s="19" t="s">
        <v>15</v>
      </c>
      <c r="P2" s="34"/>
    </row>
    <row r="3" customFormat="false" ht="15" hidden="false" customHeight="false" outlineLevel="0" collapsed="false">
      <c r="A3" s="19" t="s">
        <v>15</v>
      </c>
      <c r="B3" s="19" t="s">
        <v>16</v>
      </c>
      <c r="C3" s="19" t="s">
        <v>18</v>
      </c>
      <c r="D3" s="20" t="n">
        <v>3500</v>
      </c>
      <c r="E3" s="21" t="s">
        <v>20</v>
      </c>
      <c r="F3" s="12" t="n">
        <v>714</v>
      </c>
      <c r="G3" s="22" t="n">
        <f aca="false">F3/N3</f>
        <v>0.120323559150657</v>
      </c>
      <c r="H3" s="14" t="n">
        <v>3150</v>
      </c>
      <c r="I3" s="22" t="n">
        <f aca="false">H3/N3</f>
        <v>0.530839231547017</v>
      </c>
      <c r="J3" s="15" t="n">
        <v>1254</v>
      </c>
      <c r="K3" s="22" t="n">
        <f aca="false">J3/N3</f>
        <v>0.211324570273003</v>
      </c>
      <c r="L3" s="16" t="n">
        <v>3328</v>
      </c>
      <c r="M3" s="22" t="n">
        <f aca="false">L3/N3</f>
        <v>0.560835861139198</v>
      </c>
      <c r="N3" s="23" t="n">
        <v>5934</v>
      </c>
      <c r="O3" s="19" t="s">
        <v>15</v>
      </c>
      <c r="P3" s="34"/>
    </row>
    <row r="4" customFormat="false" ht="15" hidden="false" customHeight="false" outlineLevel="0" collapsed="false">
      <c r="A4" s="19" t="s">
        <v>23</v>
      </c>
      <c r="B4" s="19" t="s">
        <v>16</v>
      </c>
      <c r="C4" s="19" t="s">
        <v>18</v>
      </c>
      <c r="D4" s="20" t="n">
        <v>3250</v>
      </c>
      <c r="E4" s="21" t="n">
        <v>43159</v>
      </c>
      <c r="F4" s="12" t="n">
        <v>325</v>
      </c>
      <c r="G4" s="22" t="n">
        <f aca="false">F4/N4</f>
        <v>0.0935521013241221</v>
      </c>
      <c r="H4" s="14" t="n">
        <v>2396</v>
      </c>
      <c r="I4" s="22" t="n">
        <f aca="false">H4/N4</f>
        <v>0.689694876223374</v>
      </c>
      <c r="J4" s="15" t="n">
        <v>435</v>
      </c>
      <c r="K4" s="22" t="n">
        <f aca="false">J4/N4</f>
        <v>0.125215889464594</v>
      </c>
      <c r="L4" s="16" t="n">
        <v>2636</v>
      </c>
      <c r="M4" s="22" t="n">
        <f aca="false">L4/N4</f>
        <v>0.758779504893495</v>
      </c>
      <c r="N4" s="23" t="n">
        <v>3474</v>
      </c>
      <c r="O4" s="19" t="s">
        <v>23</v>
      </c>
      <c r="P4" s="34"/>
    </row>
    <row r="5" customFormat="false" ht="15" hidden="false" customHeight="false" outlineLevel="0" collapsed="false">
      <c r="A5" s="19" t="s">
        <v>23</v>
      </c>
      <c r="B5" s="19" t="s">
        <v>16</v>
      </c>
      <c r="C5" s="19" t="s">
        <v>18</v>
      </c>
      <c r="D5" s="20" t="n">
        <v>3500</v>
      </c>
      <c r="E5" s="21" t="s">
        <v>25</v>
      </c>
      <c r="F5" s="12" t="n">
        <v>1804</v>
      </c>
      <c r="G5" s="22" t="n">
        <f aca="false">F5/N5</f>
        <v>0.537865235539654</v>
      </c>
      <c r="H5" s="14" t="n">
        <v>1674</v>
      </c>
      <c r="I5" s="22" t="n">
        <f aca="false">H5/N5</f>
        <v>0.499105545617174</v>
      </c>
      <c r="J5" s="15" t="n">
        <v>2036</v>
      </c>
      <c r="K5" s="22" t="n">
        <f aca="false">J5/N5</f>
        <v>0.607036374478235</v>
      </c>
      <c r="L5" s="16" t="n">
        <v>3246</v>
      </c>
      <c r="M5" s="22" t="n">
        <f aca="false">L5/N5</f>
        <v>0.967799642218247</v>
      </c>
      <c r="N5" s="23" t="n">
        <v>3354</v>
      </c>
      <c r="O5" s="19" t="s">
        <v>23</v>
      </c>
      <c r="P5" s="34"/>
    </row>
    <row r="6" customFormat="false" ht="15" hidden="false" customHeight="false" outlineLevel="0" collapsed="false">
      <c r="A6" s="19" t="s">
        <v>23</v>
      </c>
      <c r="B6" s="19" t="s">
        <v>16</v>
      </c>
      <c r="C6" s="19" t="s">
        <v>18</v>
      </c>
      <c r="D6" s="20" t="n">
        <v>3250</v>
      </c>
      <c r="E6" s="21" t="s">
        <v>26</v>
      </c>
      <c r="F6" s="12" t="n">
        <v>2013</v>
      </c>
      <c r="G6" s="22" t="n">
        <f aca="false">F6/N6</f>
        <v>0.621488113615313</v>
      </c>
      <c r="H6" s="14" t="n">
        <v>1471</v>
      </c>
      <c r="I6" s="22" t="n">
        <f aca="false">H6/N6</f>
        <v>0.454152516208706</v>
      </c>
      <c r="J6" s="15" t="n">
        <v>2264</v>
      </c>
      <c r="K6" s="22" t="n">
        <f aca="false">J6/N6</f>
        <v>0.69898116702686</v>
      </c>
      <c r="L6" s="16" t="n">
        <v>3232</v>
      </c>
      <c r="M6" s="22" t="n">
        <f aca="false">L6/N6</f>
        <v>0.997838839147885</v>
      </c>
      <c r="N6" s="23" t="n">
        <v>3239</v>
      </c>
      <c r="O6" s="19" t="s">
        <v>23</v>
      </c>
      <c r="P6" s="34"/>
    </row>
    <row r="7" customFormat="false" ht="15" hidden="false" customHeight="false" outlineLevel="0" collapsed="false">
      <c r="A7" s="19" t="s">
        <v>28</v>
      </c>
      <c r="B7" s="19" t="s">
        <v>16</v>
      </c>
      <c r="C7" s="19" t="s">
        <v>18</v>
      </c>
      <c r="D7" s="20" t="n">
        <v>3100</v>
      </c>
      <c r="E7" s="21" t="s">
        <v>29</v>
      </c>
      <c r="F7" s="12" t="n">
        <v>1472</v>
      </c>
      <c r="G7" s="22" t="n">
        <f aca="false">F7/N7</f>
        <v>0.133224726219567</v>
      </c>
      <c r="H7" s="14" t="n">
        <v>4432</v>
      </c>
      <c r="I7" s="22" t="n">
        <f aca="false">H7/N7</f>
        <v>0.401122273508915</v>
      </c>
      <c r="J7" s="15" t="n">
        <v>1911</v>
      </c>
      <c r="K7" s="22" t="n">
        <f aca="false">J7/N7</f>
        <v>0.172956828672278</v>
      </c>
      <c r="L7" s="16" t="n">
        <v>5480</v>
      </c>
      <c r="M7" s="22" t="n">
        <f aca="false">L7/N7</f>
        <v>0.495972486197846</v>
      </c>
      <c r="N7" s="23" t="n">
        <v>11049</v>
      </c>
      <c r="O7" s="19" t="s">
        <v>28</v>
      </c>
      <c r="P7" s="34"/>
    </row>
    <row r="8" customFormat="false" ht="15" hidden="false" customHeight="false" outlineLevel="0" collapsed="false">
      <c r="A8" s="19" t="s">
        <v>28</v>
      </c>
      <c r="B8" s="19" t="s">
        <v>16</v>
      </c>
      <c r="C8" s="19" t="s">
        <v>18</v>
      </c>
      <c r="D8" s="20" t="n">
        <v>3400</v>
      </c>
      <c r="E8" s="21" t="s">
        <v>32</v>
      </c>
      <c r="F8" s="12" t="n">
        <v>2281</v>
      </c>
      <c r="G8" s="22" t="n">
        <f aca="false">F8/N8</f>
        <v>0.183183424349502</v>
      </c>
      <c r="H8" s="14" t="n">
        <v>5472</v>
      </c>
      <c r="I8" s="22" t="n">
        <f aca="false">H8/N8</f>
        <v>0.439447478316736</v>
      </c>
      <c r="J8" s="15" t="n">
        <v>2929</v>
      </c>
      <c r="K8" s="22" t="n">
        <f aca="false">J8/N8</f>
        <v>0.235223257308063</v>
      </c>
      <c r="L8" s="16" t="n">
        <v>7106</v>
      </c>
      <c r="M8" s="22" t="n">
        <f aca="false">L8/N8</f>
        <v>0.570671378091873</v>
      </c>
      <c r="N8" s="23" t="n">
        <v>12452</v>
      </c>
      <c r="O8" s="19" t="s">
        <v>28</v>
      </c>
      <c r="P8" s="34"/>
    </row>
    <row r="9" customFormat="false" ht="15" hidden="false" customHeight="false" outlineLevel="0" collapsed="false">
      <c r="A9" s="19" t="s">
        <v>34</v>
      </c>
      <c r="B9" s="19" t="s">
        <v>35</v>
      </c>
      <c r="C9" s="19" t="s">
        <v>18</v>
      </c>
      <c r="D9" s="20" t="n">
        <v>3250</v>
      </c>
      <c r="E9" s="21" t="s">
        <v>36</v>
      </c>
      <c r="F9" s="12" t="n">
        <v>2251</v>
      </c>
      <c r="G9" s="22" t="n">
        <f aca="false">F9/N9</f>
        <v>0.0930434423180259</v>
      </c>
      <c r="H9" s="14" t="n">
        <v>9850</v>
      </c>
      <c r="I9" s="22" t="n">
        <f aca="false">H9/N9</f>
        <v>0.40714256189807</v>
      </c>
      <c r="J9" s="15" t="n">
        <v>5238</v>
      </c>
      <c r="K9" s="22" t="n">
        <f aca="false">J9/N9</f>
        <v>0.216508907535237</v>
      </c>
      <c r="L9" s="16" t="n">
        <v>10246</v>
      </c>
      <c r="M9" s="22" t="n">
        <f aca="false">L9/N9</f>
        <v>0.423510932914479</v>
      </c>
      <c r="N9" s="23" t="n">
        <v>24193</v>
      </c>
      <c r="O9" s="19" t="s">
        <v>34</v>
      </c>
      <c r="P9" s="34"/>
      <c r="Q9" s="35"/>
    </row>
    <row r="10" customFormat="false" ht="15" hidden="false" customHeight="false" outlineLevel="0" collapsed="false">
      <c r="A10" s="19" t="s">
        <v>34</v>
      </c>
      <c r="B10" s="19" t="s">
        <v>35</v>
      </c>
      <c r="C10" s="19" t="s">
        <v>18</v>
      </c>
      <c r="D10" s="20" t="n">
        <v>3250</v>
      </c>
      <c r="E10" s="21" t="s">
        <v>42</v>
      </c>
      <c r="F10" s="12" t="n">
        <v>5125</v>
      </c>
      <c r="G10" s="22" t="n">
        <f aca="false">F10/N10</f>
        <v>0.236001105175907</v>
      </c>
      <c r="H10" s="14" t="n">
        <v>15650</v>
      </c>
      <c r="I10" s="22" t="n">
        <f aca="false">H10/N10</f>
        <v>0.72066678946399</v>
      </c>
      <c r="J10" s="15" t="n">
        <v>6589</v>
      </c>
      <c r="K10" s="22" t="n">
        <f aca="false">J10/N10</f>
        <v>0.303416835512986</v>
      </c>
      <c r="L10" s="16" t="n">
        <v>19331</v>
      </c>
      <c r="M10" s="22" t="n">
        <f aca="false">L10/N10</f>
        <v>0.890173144225456</v>
      </c>
      <c r="N10" s="23" t="n">
        <v>21716</v>
      </c>
      <c r="O10" s="19" t="s">
        <v>34</v>
      </c>
      <c r="P10" s="34"/>
    </row>
    <row r="11" customFormat="false" ht="15" hidden="false" customHeight="false" outlineLevel="0" collapsed="false">
      <c r="A11" s="19" t="s">
        <v>34</v>
      </c>
      <c r="B11" s="19" t="s">
        <v>35</v>
      </c>
      <c r="C11" s="19" t="s">
        <v>18</v>
      </c>
      <c r="D11" s="20" t="n">
        <v>3250</v>
      </c>
      <c r="E11" s="21" t="s">
        <v>44</v>
      </c>
      <c r="F11" s="12" t="n">
        <v>3724.4</v>
      </c>
      <c r="G11" s="22" t="n">
        <f aca="false">F11/N11</f>
        <v>0.153484768561255</v>
      </c>
      <c r="H11" s="14" t="n">
        <v>11760.5</v>
      </c>
      <c r="I11" s="22" t="n">
        <f aca="false">H11/N11</f>
        <v>0.484657292628247</v>
      </c>
      <c r="J11" s="15" t="n">
        <v>6589.3</v>
      </c>
      <c r="K11" s="22" t="n">
        <f aca="false">J11/N11</f>
        <v>0.271549024132929</v>
      </c>
      <c r="L11" s="16" t="n">
        <v>12619.9</v>
      </c>
      <c r="M11" s="22" t="n">
        <f aca="false">L11/N11</f>
        <v>0.520073684557563</v>
      </c>
      <c r="N11" s="23" t="n">
        <v>24265.6</v>
      </c>
      <c r="O11" s="19" t="s">
        <v>34</v>
      </c>
      <c r="P11" s="34"/>
    </row>
    <row r="12" customFormat="false" ht="15" hidden="false" customHeight="false" outlineLevel="0" collapsed="false">
      <c r="A12" s="19" t="s">
        <v>45</v>
      </c>
      <c r="B12" s="19" t="s">
        <v>35</v>
      </c>
      <c r="C12" s="19" t="s">
        <v>18</v>
      </c>
      <c r="D12" s="20" t="n">
        <v>3700</v>
      </c>
      <c r="E12" s="21" t="s">
        <v>46</v>
      </c>
      <c r="F12" s="12" t="n">
        <v>808</v>
      </c>
      <c r="G12" s="22" t="n">
        <f aca="false">F12/N12</f>
        <v>0.0756696010488856</v>
      </c>
      <c r="H12" s="14" t="n">
        <v>4726</v>
      </c>
      <c r="I12" s="22" t="n">
        <f aca="false">H12/N12</f>
        <v>0.442592245738902</v>
      </c>
      <c r="J12" s="15" t="n">
        <v>1097.2</v>
      </c>
      <c r="K12" s="22" t="n">
        <f aca="false">J12/N12</f>
        <v>0.10275332459262</v>
      </c>
      <c r="L12" s="16" t="n">
        <v>5308</v>
      </c>
      <c r="M12" s="22" t="n">
        <f aca="false">L12/N12</f>
        <v>0.497096834613223</v>
      </c>
      <c r="N12" s="23" t="n">
        <v>10678</v>
      </c>
      <c r="O12" s="19" t="s">
        <v>45</v>
      </c>
      <c r="P12" s="34"/>
      <c r="Q12" s="35"/>
    </row>
    <row r="13" customFormat="false" ht="15" hidden="false" customHeight="false" outlineLevel="0" collapsed="false">
      <c r="A13" s="19" t="s">
        <v>45</v>
      </c>
      <c r="B13" s="19" t="s">
        <v>35</v>
      </c>
      <c r="C13" s="19" t="s">
        <v>18</v>
      </c>
      <c r="D13" s="20" t="n">
        <v>3250</v>
      </c>
      <c r="E13" s="21" t="s">
        <v>50</v>
      </c>
      <c r="F13" s="12" t="n">
        <v>1246.7</v>
      </c>
      <c r="G13" s="22" t="n">
        <f aca="false">F13/N13</f>
        <v>0.118161655988172</v>
      </c>
      <c r="H13" s="14" t="n">
        <v>6710</v>
      </c>
      <c r="I13" s="22" t="n">
        <f aca="false">H13/N13</f>
        <v>0.635970732077189</v>
      </c>
      <c r="J13" s="15" t="n">
        <v>1494.4</v>
      </c>
      <c r="K13" s="22" t="n">
        <f aca="false">J13/N13</f>
        <v>0.141638548735641</v>
      </c>
      <c r="L13" s="16" t="n">
        <v>7709</v>
      </c>
      <c r="M13" s="22" t="n">
        <f aca="false">L13/N13</f>
        <v>0.730655495317891</v>
      </c>
      <c r="N13" s="23" t="n">
        <v>10550.8</v>
      </c>
      <c r="O13" s="19" t="s">
        <v>45</v>
      </c>
      <c r="P13" s="34"/>
    </row>
    <row r="14" customFormat="false" ht="15" hidden="false" customHeight="false" outlineLevel="0" collapsed="false">
      <c r="A14" s="19" t="s">
        <v>52</v>
      </c>
      <c r="B14" s="19" t="s">
        <v>35</v>
      </c>
      <c r="C14" s="19" t="s">
        <v>18</v>
      </c>
      <c r="D14" s="20" t="n">
        <v>3700</v>
      </c>
      <c r="E14" s="21" t="s">
        <v>53</v>
      </c>
      <c r="F14" s="12" t="n">
        <v>67</v>
      </c>
      <c r="G14" s="22" t="n">
        <f aca="false">F14/N14</f>
        <v>0.0102227647238328</v>
      </c>
      <c r="H14" s="14" t="n">
        <v>2511</v>
      </c>
      <c r="I14" s="22" t="n">
        <f aca="false">H14/N14</f>
        <v>0.383124809276778</v>
      </c>
      <c r="J14" s="15" t="n">
        <v>212</v>
      </c>
      <c r="K14" s="22" t="n">
        <f aca="false">J14/N14</f>
        <v>0.0323466585291425</v>
      </c>
      <c r="L14" s="16" t="n">
        <v>2436</v>
      </c>
      <c r="M14" s="22" t="n">
        <f aca="false">L14/N14</f>
        <v>0.371681415929204</v>
      </c>
      <c r="N14" s="23" t="n">
        <v>6554</v>
      </c>
      <c r="O14" s="19" t="s">
        <v>52</v>
      </c>
      <c r="P14" s="34"/>
      <c r="Q14" s="35"/>
    </row>
    <row r="15" customFormat="false" ht="15" hidden="false" customHeight="false" outlineLevel="0" collapsed="false">
      <c r="A15" s="30" t="s">
        <v>52</v>
      </c>
      <c r="B15" s="30" t="s">
        <v>35</v>
      </c>
      <c r="C15" s="30" t="s">
        <v>18</v>
      </c>
      <c r="D15" s="1" t="n">
        <v>3250</v>
      </c>
      <c r="E15" s="2" t="s">
        <v>56</v>
      </c>
      <c r="F15" s="25" t="n">
        <v>95</v>
      </c>
      <c r="G15" s="22" t="n">
        <f aca="false">F15/N15</f>
        <v>0.0139891032248564</v>
      </c>
      <c r="H15" s="26" t="n">
        <v>4894</v>
      </c>
      <c r="I15" s="22" t="n">
        <f aca="false">H15/N15</f>
        <v>0.720659696657341</v>
      </c>
      <c r="J15" s="27" t="n">
        <v>277</v>
      </c>
      <c r="K15" s="22" t="n">
        <f aca="false">J15/N15</f>
        <v>0.0407892799293182</v>
      </c>
      <c r="L15" s="28" t="n">
        <v>4809</v>
      </c>
      <c r="M15" s="22" t="n">
        <f aca="false">L15/N15</f>
        <v>0.708143130614048</v>
      </c>
      <c r="N15" s="29" t="n">
        <v>6791</v>
      </c>
      <c r="O15" s="30" t="s">
        <v>52</v>
      </c>
      <c r="P15" s="36"/>
    </row>
    <row r="16" customFormat="false" ht="15" hidden="false" customHeight="false" outlineLevel="0" collapsed="false">
      <c r="A16" s="30" t="s">
        <v>52</v>
      </c>
      <c r="B16" s="30" t="s">
        <v>35</v>
      </c>
      <c r="C16" s="30" t="s">
        <v>18</v>
      </c>
      <c r="D16" s="1" t="n">
        <v>3250</v>
      </c>
      <c r="E16" s="2" t="n">
        <v>44628</v>
      </c>
      <c r="F16" s="25" t="n">
        <v>130</v>
      </c>
      <c r="G16" s="22" t="n">
        <f aca="false">F16/N16</f>
        <v>0.0196671709531014</v>
      </c>
      <c r="H16" s="26" t="n">
        <v>5206</v>
      </c>
      <c r="I16" s="22" t="n">
        <f aca="false">H16/N16</f>
        <v>0.787594553706505</v>
      </c>
      <c r="J16" s="27" t="n">
        <v>174</v>
      </c>
      <c r="K16" s="22" t="n">
        <f aca="false">J16/N16</f>
        <v>0.0263237518910741</v>
      </c>
      <c r="L16" s="28" t="n">
        <v>5292</v>
      </c>
      <c r="M16" s="22" t="n">
        <f aca="false">L16/N16</f>
        <v>0.800605143721634</v>
      </c>
      <c r="N16" s="29" t="n">
        <v>6610</v>
      </c>
      <c r="O16" s="30" t="s">
        <v>52</v>
      </c>
      <c r="P16" s="36"/>
    </row>
    <row r="17" customFormat="false" ht="15" hidden="false" customHeight="false" outlineLevel="0" collapsed="false">
      <c r="A17" s="30" t="s">
        <v>58</v>
      </c>
      <c r="B17" s="30" t="s">
        <v>35</v>
      </c>
      <c r="C17" s="0" t="s">
        <v>18</v>
      </c>
      <c r="D17" s="1" t="n">
        <v>3250</v>
      </c>
      <c r="E17" s="2" t="s">
        <v>60</v>
      </c>
      <c r="F17" s="3" t="n">
        <v>608</v>
      </c>
      <c r="G17" s="22" t="n">
        <f aca="false">F17/N17</f>
        <v>0.311794871794872</v>
      </c>
      <c r="H17" s="4" t="n">
        <v>1083</v>
      </c>
      <c r="I17" s="22" t="n">
        <f aca="false">H17/N17</f>
        <v>0.555384615384615</v>
      </c>
      <c r="J17" s="5" t="n">
        <v>712</v>
      </c>
      <c r="K17" s="22" t="n">
        <f aca="false">J17/N17</f>
        <v>0.365128205128205</v>
      </c>
      <c r="L17" s="6" t="n">
        <v>1588</v>
      </c>
      <c r="M17" s="22" t="n">
        <f aca="false">L17/N17</f>
        <v>0.814358974358974</v>
      </c>
      <c r="N17" s="29" t="n">
        <v>1950</v>
      </c>
      <c r="O17" s="30" t="s">
        <v>61</v>
      </c>
      <c r="P17" s="36"/>
    </row>
    <row r="18" customFormat="false" ht="15" hidden="false" customHeight="false" outlineLevel="0" collapsed="false">
      <c r="A18" s="30" t="s">
        <v>58</v>
      </c>
      <c r="B18" s="30" t="s">
        <v>35</v>
      </c>
      <c r="C18" s="0" t="s">
        <v>18</v>
      </c>
      <c r="D18" s="1" t="n">
        <v>3250</v>
      </c>
      <c r="E18" s="2" t="s">
        <v>63</v>
      </c>
      <c r="F18" s="3" t="n">
        <v>887.4</v>
      </c>
      <c r="G18" s="22" t="n">
        <f aca="false">F18/N18</f>
        <v>0.454587367450438</v>
      </c>
      <c r="H18" s="4" t="n">
        <v>1073.1</v>
      </c>
      <c r="I18" s="22" t="n">
        <f aca="false">H18/N18</f>
        <v>0.549715690794529</v>
      </c>
      <c r="J18" s="5" t="n">
        <v>1066.8</v>
      </c>
      <c r="K18" s="22" t="n">
        <f aca="false">J18/N18</f>
        <v>0.546488397110804</v>
      </c>
      <c r="L18" s="6" t="n">
        <v>1781</v>
      </c>
      <c r="M18" s="22" t="n">
        <f aca="false">L18/N18</f>
        <v>0.912350801700733</v>
      </c>
      <c r="N18" s="29" t="n">
        <v>1952.1</v>
      </c>
      <c r="O18" s="30" t="s">
        <v>58</v>
      </c>
      <c r="P18" s="36"/>
    </row>
    <row r="19" customFormat="false" ht="15" hidden="false" customHeight="false" outlineLevel="0" collapsed="false">
      <c r="A19" s="30" t="s">
        <v>65</v>
      </c>
      <c r="B19" s="30" t="s">
        <v>35</v>
      </c>
      <c r="C19" s="0" t="s">
        <v>18</v>
      </c>
      <c r="D19" s="1" t="n">
        <v>3250</v>
      </c>
      <c r="E19" s="2" t="s">
        <v>69</v>
      </c>
      <c r="F19" s="3" t="n">
        <v>4411</v>
      </c>
      <c r="G19" s="22" t="n">
        <f aca="false">F19/N19</f>
        <v>0.576601307189543</v>
      </c>
      <c r="H19" s="4" t="n">
        <v>5181</v>
      </c>
      <c r="I19" s="22" t="n">
        <f aca="false">H19/N19</f>
        <v>0.677254901960784</v>
      </c>
      <c r="J19" s="5" t="n">
        <v>5175</v>
      </c>
      <c r="K19" s="22" t="n">
        <f aca="false">J19/N19</f>
        <v>0.676470588235294</v>
      </c>
      <c r="L19" s="6" t="n">
        <v>7314</v>
      </c>
      <c r="M19" s="22" t="n">
        <f aca="false">L19/N19</f>
        <v>0.956078431372549</v>
      </c>
      <c r="N19" s="7" t="n">
        <v>7650</v>
      </c>
      <c r="O19" s="30" t="s">
        <v>65</v>
      </c>
      <c r="P19" s="36"/>
    </row>
    <row r="20" customFormat="false" ht="15" hidden="false" customHeight="false" outlineLevel="0" collapsed="false">
      <c r="A20" s="30" t="s">
        <v>65</v>
      </c>
      <c r="B20" s="30" t="s">
        <v>35</v>
      </c>
      <c r="C20" s="0" t="s">
        <v>18</v>
      </c>
      <c r="D20" s="1" t="n">
        <v>3250</v>
      </c>
      <c r="E20" s="2" t="s">
        <v>71</v>
      </c>
      <c r="F20" s="3" t="n">
        <f aca="false">405.6+2154.9</f>
        <v>2560.5</v>
      </c>
      <c r="G20" s="22" t="n">
        <f aca="false">F20/N20</f>
        <v>0.243741075678248</v>
      </c>
      <c r="H20" s="4" t="n">
        <f aca="false">3180.7+2652.6</f>
        <v>5833.3</v>
      </c>
      <c r="I20" s="22" t="n">
        <f aca="false">H20/N20</f>
        <v>0.555287958115183</v>
      </c>
      <c r="J20" s="5" t="n">
        <f aca="false">1303.7+2348.4</f>
        <v>3652.1</v>
      </c>
      <c r="K20" s="22" t="n">
        <f aca="false">J20/N20</f>
        <v>0.347653498334127</v>
      </c>
      <c r="L20" s="6" t="n">
        <v>7302.3</v>
      </c>
      <c r="M20" s="22" t="n">
        <f aca="false">L20/N20</f>
        <v>0.695126130414089</v>
      </c>
      <c r="N20" s="7" t="n">
        <v>10505</v>
      </c>
      <c r="O20" s="30" t="s">
        <v>65</v>
      </c>
      <c r="P20" s="36"/>
    </row>
    <row r="21" customFormat="false" ht="15" hidden="false" customHeight="false" outlineLevel="0" collapsed="false">
      <c r="A21" s="30" t="s">
        <v>72</v>
      </c>
      <c r="B21" s="30" t="s">
        <v>35</v>
      </c>
      <c r="C21" s="0" t="s">
        <v>18</v>
      </c>
      <c r="D21" s="1" t="n">
        <v>3300</v>
      </c>
      <c r="E21" s="2" t="s">
        <v>76</v>
      </c>
      <c r="F21" s="3" t="n">
        <v>734.5</v>
      </c>
      <c r="G21" s="22" t="n">
        <f aca="false">F21/N21</f>
        <v>0.127685835477366</v>
      </c>
      <c r="H21" s="4" t="n">
        <v>4152</v>
      </c>
      <c r="I21" s="22" t="n">
        <f aca="false">H21/N21</f>
        <v>0.72178568945136</v>
      </c>
      <c r="J21" s="5" t="n">
        <v>1109</v>
      </c>
      <c r="K21" s="22" t="n">
        <f aca="false">J21/N21</f>
        <v>0.192789096724845</v>
      </c>
      <c r="L21" s="6" t="n">
        <v>4471.3</v>
      </c>
      <c r="M21" s="22" t="n">
        <f aca="false">L21/N21</f>
        <v>0.77729295598359</v>
      </c>
      <c r="N21" s="7" t="n">
        <v>5752.4</v>
      </c>
      <c r="O21" s="30" t="s">
        <v>72</v>
      </c>
      <c r="P21" s="36"/>
    </row>
    <row r="22" customFormat="false" ht="15" hidden="false" customHeight="false" outlineLevel="0" collapsed="false">
      <c r="A22" s="30" t="s">
        <v>78</v>
      </c>
      <c r="B22" s="30" t="s">
        <v>35</v>
      </c>
      <c r="C22" s="0" t="s">
        <v>18</v>
      </c>
      <c r="D22" s="1" t="n">
        <v>3250</v>
      </c>
      <c r="E22" s="2" t="s">
        <v>80</v>
      </c>
      <c r="F22" s="3" t="n">
        <v>811</v>
      </c>
      <c r="G22" s="22" t="n">
        <f aca="false">F22/N22</f>
        <v>0.120505200594354</v>
      </c>
      <c r="H22" s="4" t="n">
        <v>3904</v>
      </c>
      <c r="I22" s="22" t="n">
        <f aca="false">H22/N22</f>
        <v>0.580089153046063</v>
      </c>
      <c r="J22" s="5" t="n">
        <v>1318</v>
      </c>
      <c r="K22" s="22" t="n">
        <f aca="false">J22/N22</f>
        <v>0.195839524517088</v>
      </c>
      <c r="L22" s="6" t="n">
        <v>4550</v>
      </c>
      <c r="M22" s="22" t="n">
        <f aca="false">L22/N22</f>
        <v>0.676077265973254</v>
      </c>
      <c r="N22" s="7" t="n">
        <v>6730</v>
      </c>
      <c r="O22" s="30" t="s">
        <v>78</v>
      </c>
      <c r="P22" s="36"/>
    </row>
    <row r="23" customFormat="false" ht="15" hidden="false" customHeight="false" outlineLevel="0" collapsed="false">
      <c r="A23" s="30" t="s">
        <v>78</v>
      </c>
      <c r="B23" s="30" t="s">
        <v>35</v>
      </c>
      <c r="C23" s="0" t="s">
        <v>18</v>
      </c>
      <c r="D23" s="1" t="n">
        <v>3300</v>
      </c>
      <c r="E23" s="2" t="s">
        <v>83</v>
      </c>
      <c r="F23" s="3" t="n">
        <v>1493</v>
      </c>
      <c r="G23" s="22" t="n">
        <f aca="false">F23/N23</f>
        <v>0.218131346336475</v>
      </c>
      <c r="H23" s="4" t="n">
        <v>4234.3</v>
      </c>
      <c r="I23" s="22" t="n">
        <f aca="false">H23/N23</f>
        <v>0.618642705822193</v>
      </c>
      <c r="J23" s="5" t="n">
        <v>2082.4</v>
      </c>
      <c r="K23" s="22" t="n">
        <f aca="false">J23/N23</f>
        <v>0.304244283731463</v>
      </c>
      <c r="L23" s="6" t="n">
        <v>5181.1</v>
      </c>
      <c r="M23" s="22" t="n">
        <f aca="false">L23/N23</f>
        <v>0.756972751844547</v>
      </c>
      <c r="N23" s="7" t="n">
        <v>6844.5</v>
      </c>
      <c r="O23" s="30" t="s">
        <v>78</v>
      </c>
      <c r="P23" s="36"/>
    </row>
    <row r="24" customFormat="false" ht="15" hidden="false" customHeight="false" outlineLevel="0" collapsed="false">
      <c r="A24" s="30" t="s">
        <v>85</v>
      </c>
      <c r="B24" s="30" t="s">
        <v>35</v>
      </c>
      <c r="C24" s="0" t="s">
        <v>18</v>
      </c>
      <c r="D24" s="1" t="n">
        <v>3250</v>
      </c>
      <c r="E24" s="2" t="s">
        <v>87</v>
      </c>
      <c r="F24" s="3" t="n">
        <v>1262</v>
      </c>
      <c r="G24" s="22" t="n">
        <f aca="false">F24/N24</f>
        <v>0.141194898187514</v>
      </c>
      <c r="H24" s="4" t="n">
        <v>4457</v>
      </c>
      <c r="I24" s="22" t="n">
        <f aca="false">H24/N24</f>
        <v>0.498657417766838</v>
      </c>
      <c r="J24" s="5" t="n">
        <v>2439</v>
      </c>
      <c r="K24" s="22" t="n">
        <f aca="false">J24/N24</f>
        <v>0.272879838890132</v>
      </c>
      <c r="L24" s="6" t="n">
        <v>6731</v>
      </c>
      <c r="M24" s="22" t="n">
        <f aca="false">L24/N24</f>
        <v>0.753076750950996</v>
      </c>
      <c r="N24" s="7" t="n">
        <f aca="false">6475+2463</f>
        <v>8938</v>
      </c>
      <c r="O24" s="30" t="s">
        <v>85</v>
      </c>
      <c r="P24" s="36"/>
    </row>
    <row r="25" customFormat="false" ht="15" hidden="false" customHeight="false" outlineLevel="0" collapsed="false">
      <c r="A25" s="30" t="s">
        <v>85</v>
      </c>
      <c r="B25" s="30" t="s">
        <v>35</v>
      </c>
      <c r="C25" s="0" t="s">
        <v>18</v>
      </c>
      <c r="D25" s="1" t="n">
        <v>3250</v>
      </c>
      <c r="E25" s="2" t="s">
        <v>89</v>
      </c>
      <c r="F25" s="3" t="n">
        <v>1938</v>
      </c>
      <c r="G25" s="22" t="n">
        <f aca="false">F25/N25</f>
        <v>0.234954657873042</v>
      </c>
      <c r="H25" s="4" t="n">
        <v>5378.4</v>
      </c>
      <c r="I25" s="22" t="n">
        <f aca="false">H25/N25</f>
        <v>0.652053731632801</v>
      </c>
      <c r="J25" s="5" t="n">
        <v>2441.5</v>
      </c>
      <c r="K25" s="22" t="n">
        <f aca="false">J25/N25</f>
        <v>0.295996799379274</v>
      </c>
      <c r="L25" s="6" t="n">
        <v>6810.5</v>
      </c>
      <c r="M25" s="22" t="n">
        <f aca="false">L25/N25</f>
        <v>0.825675282479026</v>
      </c>
      <c r="N25" s="7" t="n">
        <v>8248.4</v>
      </c>
      <c r="O25" s="30" t="s">
        <v>85</v>
      </c>
      <c r="P25" s="36"/>
    </row>
    <row r="26" customFormat="false" ht="15" hidden="false" customHeight="false" outlineLevel="0" collapsed="false">
      <c r="A26" s="30" t="s">
        <v>97</v>
      </c>
      <c r="B26" s="0" t="s">
        <v>35</v>
      </c>
      <c r="C26" s="0" t="s">
        <v>18</v>
      </c>
      <c r="D26" s="1" t="n">
        <v>3100</v>
      </c>
      <c r="E26" s="2" t="s">
        <v>99</v>
      </c>
      <c r="F26" s="3" t="n">
        <v>2278</v>
      </c>
      <c r="G26" s="22" t="n">
        <f aca="false">F26/N26</f>
        <v>0.178372876047295</v>
      </c>
      <c r="H26" s="4" t="n">
        <v>9358</v>
      </c>
      <c r="I26" s="22" t="n">
        <f aca="false">H26/N26</f>
        <v>0.732753895544593</v>
      </c>
      <c r="J26" s="5" t="n">
        <v>8645</v>
      </c>
      <c r="K26" s="22" t="n">
        <f aca="false">J26/N26</f>
        <v>0.676924281575444</v>
      </c>
      <c r="L26" s="6" t="n">
        <v>7300</v>
      </c>
      <c r="M26" s="22" t="n">
        <f aca="false">L26/N26</f>
        <v>0.571607548351734</v>
      </c>
      <c r="N26" s="7" t="n">
        <v>12771</v>
      </c>
      <c r="O26" s="30" t="s">
        <v>97</v>
      </c>
      <c r="P26" s="36"/>
    </row>
    <row r="27" customFormat="false" ht="15" hidden="false" customHeight="false" outlineLevel="0" collapsed="false">
      <c r="A27" s="30" t="s">
        <v>103</v>
      </c>
      <c r="B27" s="0" t="s">
        <v>35</v>
      </c>
      <c r="C27" s="0" t="s">
        <v>18</v>
      </c>
      <c r="D27" s="1" t="n">
        <v>3250</v>
      </c>
      <c r="E27" s="2" t="s">
        <v>105</v>
      </c>
      <c r="F27" s="3" t="n">
        <v>4886.5</v>
      </c>
      <c r="G27" s="22" t="n">
        <f aca="false">F27/N27</f>
        <v>0.218945887455586</v>
      </c>
      <c r="H27" s="14" t="n">
        <v>9232</v>
      </c>
      <c r="I27" s="22" t="n">
        <f aca="false">H27/N27</f>
        <v>0.413651577405089</v>
      </c>
      <c r="J27" s="5" t="n">
        <v>6289.9</v>
      </c>
      <c r="K27" s="22" t="n">
        <f aca="false">J27/N27</f>
        <v>0.281827020875246</v>
      </c>
      <c r="L27" s="6" t="n">
        <v>12715</v>
      </c>
      <c r="M27" s="22" t="n">
        <f aca="false">L27/N27</f>
        <v>0.56971185081301</v>
      </c>
      <c r="N27" s="7" t="n">
        <v>22318.3</v>
      </c>
      <c r="O27" s="30" t="s">
        <v>103</v>
      </c>
      <c r="P27" s="36"/>
    </row>
    <row r="28" customFormat="false" ht="15" hidden="false" customHeight="false" outlineLevel="0" collapsed="false">
      <c r="A28" s="30" t="s">
        <v>106</v>
      </c>
      <c r="B28" s="0" t="s">
        <v>35</v>
      </c>
      <c r="C28" s="0" t="s">
        <v>18</v>
      </c>
      <c r="D28" s="1" t="n">
        <v>3300</v>
      </c>
      <c r="E28" s="2" t="s">
        <v>109</v>
      </c>
      <c r="F28" s="3" t="n">
        <v>8540.7</v>
      </c>
      <c r="G28" s="22" t="n">
        <f aca="false">F28/N28</f>
        <v>0.356888554594459</v>
      </c>
      <c r="H28" s="4" t="n">
        <v>13900.2</v>
      </c>
      <c r="I28" s="22" t="n">
        <f aca="false">H28/N28</f>
        <v>0.580844929171368</v>
      </c>
      <c r="J28" s="5" t="n">
        <v>9173.4</v>
      </c>
      <c r="K28" s="22" t="n">
        <f aca="false">J28/N28</f>
        <v>0.383327065312774</v>
      </c>
      <c r="L28" s="6" t="n">
        <v>21808.3</v>
      </c>
      <c r="M28" s="22" t="n">
        <f aca="false">L28/N28</f>
        <v>0.911299151727884</v>
      </c>
      <c r="N28" s="7" t="n">
        <v>23931</v>
      </c>
      <c r="O28" s="30" t="s">
        <v>106</v>
      </c>
      <c r="P28" s="36"/>
    </row>
    <row r="29" customFormat="false" ht="15" hidden="false" customHeight="false" outlineLevel="0" collapsed="false">
      <c r="A29" s="37" t="s">
        <v>113</v>
      </c>
      <c r="D29" s="1"/>
      <c r="E29" s="2"/>
      <c r="F29" s="3" t="n">
        <v>831</v>
      </c>
      <c r="G29" s="38" t="n">
        <f aca="false">F29/N29</f>
        <v>0.14161554192229</v>
      </c>
      <c r="H29" s="4" t="n">
        <v>2600</v>
      </c>
      <c r="I29" s="38" t="n">
        <f aca="false">H29/N29</f>
        <v>0.443081117927744</v>
      </c>
      <c r="J29" s="5" t="n">
        <v>1173</v>
      </c>
      <c r="K29" s="38" t="n">
        <f aca="false">J29/N29</f>
        <v>0.199897750511247</v>
      </c>
      <c r="L29" s="6" t="n">
        <v>3088</v>
      </c>
      <c r="M29" s="38" t="n">
        <f aca="false">L29/N29</f>
        <v>0.52624403544649</v>
      </c>
      <c r="N29" s="7" t="n">
        <v>5868</v>
      </c>
    </row>
    <row r="30" customFormat="false" ht="15" hidden="false" customHeight="false" outlineLevel="0" collapsed="false">
      <c r="G30" s="22" t="e">
        <f aca="false">F30/N30</f>
        <v>#DIV/0!</v>
      </c>
      <c r="I30" s="22" t="e">
        <f aca="false">H30/N30</f>
        <v>#DIV/0!</v>
      </c>
      <c r="K30" s="22" t="e">
        <f aca="false">J30/N30</f>
        <v>#DIV/0!</v>
      </c>
      <c r="M30" s="22" t="e">
        <f aca="false">L30/N30</f>
        <v>#DIV/0!</v>
      </c>
    </row>
    <row r="31" customFormat="false" ht="15" hidden="false" customHeight="false" outlineLevel="0" collapsed="false">
      <c r="G31" s="22" t="e">
        <f aca="false">F31/N31</f>
        <v>#DIV/0!</v>
      </c>
      <c r="I31" s="22" t="e">
        <f aca="false">H31/N31</f>
        <v>#DIV/0!</v>
      </c>
      <c r="K31" s="22" t="e">
        <f aca="false">J31/N31</f>
        <v>#DIV/0!</v>
      </c>
      <c r="M31" s="22" t="e">
        <f aca="false">L31/N31</f>
        <v>#DIV/0!</v>
      </c>
    </row>
    <row r="32" customFormat="false" ht="15" hidden="false" customHeight="false" outlineLevel="0" collapsed="false">
      <c r="G32" s="22" t="e">
        <f aca="false">F32/N32</f>
        <v>#DIV/0!</v>
      </c>
      <c r="I32" s="22" t="e">
        <f aca="false">H32/N32</f>
        <v>#DIV/0!</v>
      </c>
      <c r="K32" s="22" t="e">
        <f aca="false">J32/N32</f>
        <v>#DIV/0!</v>
      </c>
      <c r="M32" s="22" t="e">
        <f aca="false">L32/N32</f>
        <v>#DIV/0!</v>
      </c>
    </row>
    <row r="33" customFormat="false" ht="15" hidden="false" customHeight="false" outlineLevel="0" collapsed="false">
      <c r="A33" s="0" t="s">
        <v>15</v>
      </c>
      <c r="B33" s="30" t="s">
        <v>35</v>
      </c>
      <c r="C33" s="0" t="s">
        <v>18</v>
      </c>
      <c r="D33" s="1" t="n">
        <f aca="false">AVERAGE(D2:D3)</f>
        <v>3375</v>
      </c>
      <c r="F33" s="7" t="n">
        <f aca="false">AVERAGE(F2:F3)</f>
        <v>606</v>
      </c>
      <c r="G33" s="22" t="n">
        <f aca="false">F33/N33</f>
        <v>0.107313617850186</v>
      </c>
      <c r="H33" s="7" t="n">
        <f aca="false">AVERAGE(H2:H3)</f>
        <v>2815</v>
      </c>
      <c r="I33" s="22" t="n">
        <f aca="false">H33/N33</f>
        <v>0.49849477598725</v>
      </c>
      <c r="J33" s="7" t="n">
        <f aca="false">AVERAGE(J2:J3)</f>
        <v>1132</v>
      </c>
      <c r="K33" s="22" t="n">
        <f aca="false">J33/N33</f>
        <v>0.200460421462724</v>
      </c>
      <c r="L33" s="7" t="n">
        <f aca="false">AVERAGE(L2:L3)</f>
        <v>2963.5</v>
      </c>
      <c r="M33" s="22" t="n">
        <f aca="false">L33/N33</f>
        <v>0.524791924915885</v>
      </c>
      <c r="N33" s="7" t="n">
        <f aca="false">AVERAGE(N2:N3)</f>
        <v>5647</v>
      </c>
    </row>
    <row r="34" customFormat="false" ht="15" hidden="false" customHeight="false" outlineLevel="0" collapsed="false">
      <c r="A34" s="0" t="s">
        <v>23</v>
      </c>
      <c r="B34" s="30" t="s">
        <v>35</v>
      </c>
      <c r="C34" s="0" t="s">
        <v>18</v>
      </c>
      <c r="D34" s="1" t="n">
        <f aca="false">AVERAGE(D4:D6)</f>
        <v>3333.33333333333</v>
      </c>
      <c r="F34" s="7" t="n">
        <f aca="false">AVERAGE(F4:F6)</f>
        <v>1380.66666666667</v>
      </c>
      <c r="G34" s="22" t="n">
        <f aca="false">F34/N34</f>
        <v>0.41144332969107</v>
      </c>
      <c r="H34" s="7" t="n">
        <f aca="false">AVERAGE(H4:H6)</f>
        <v>1847</v>
      </c>
      <c r="I34" s="22" t="n">
        <f aca="false">H34/N34</f>
        <v>0.550412238005364</v>
      </c>
      <c r="J34" s="7" t="n">
        <f aca="false">AVERAGE(J4:J6)</f>
        <v>1578.33333333333</v>
      </c>
      <c r="K34" s="22" t="n">
        <f aca="false">J34/N34</f>
        <v>0.470348663951525</v>
      </c>
      <c r="L34" s="7" t="n">
        <f aca="false">AVERAGE(L4:L6)</f>
        <v>3038</v>
      </c>
      <c r="M34" s="22" t="n">
        <f aca="false">L34/N34</f>
        <v>0.905334260454952</v>
      </c>
      <c r="N34" s="7" t="n">
        <f aca="false">AVERAGE(N4:N6)</f>
        <v>3355.66666666667</v>
      </c>
    </row>
    <row r="35" customFormat="false" ht="15" hidden="false" customHeight="false" outlineLevel="0" collapsed="false">
      <c r="A35" s="0" t="s">
        <v>28</v>
      </c>
      <c r="B35" s="30" t="s">
        <v>35</v>
      </c>
      <c r="C35" s="0" t="s">
        <v>18</v>
      </c>
      <c r="D35" s="1" t="n">
        <f aca="false">AVERAGE(D7:D8)</f>
        <v>3250</v>
      </c>
      <c r="F35" s="7" t="n">
        <f aca="false">AVERAGE(F7:F8)</f>
        <v>1876.5</v>
      </c>
      <c r="G35" s="22" t="n">
        <f aca="false">F35/N35</f>
        <v>0.159695332113527</v>
      </c>
      <c r="H35" s="7" t="n">
        <f aca="false">AVERAGE(H7:H8)</f>
        <v>4952</v>
      </c>
      <c r="I35" s="22" t="n">
        <f aca="false">H35/N35</f>
        <v>0.421428875367006</v>
      </c>
      <c r="J35" s="7" t="n">
        <f aca="false">AVERAGE(J7:J8)</f>
        <v>2420</v>
      </c>
      <c r="K35" s="22" t="n">
        <f aca="false">J35/N35</f>
        <v>0.205948683034765</v>
      </c>
      <c r="L35" s="7" t="n">
        <f aca="false">AVERAGE(L7:L8)</f>
        <v>6293</v>
      </c>
      <c r="M35" s="22" t="n">
        <f aca="false">L35/N35</f>
        <v>0.535551678651972</v>
      </c>
      <c r="N35" s="7" t="n">
        <f aca="false">AVERAGE(N7:N8)</f>
        <v>11750.5</v>
      </c>
    </row>
    <row r="36" customFormat="false" ht="15" hidden="false" customHeight="false" outlineLevel="0" collapsed="false">
      <c r="A36" s="0" t="s">
        <v>34</v>
      </c>
      <c r="B36" s="30" t="s">
        <v>35</v>
      </c>
      <c r="C36" s="0" t="s">
        <v>18</v>
      </c>
      <c r="D36" s="1" t="n">
        <f aca="false">AVERAGE(D9:D11)</f>
        <v>3250</v>
      </c>
      <c r="F36" s="7" t="n">
        <f aca="false">AVERAGE(F9:F11)</f>
        <v>3700.13333333333</v>
      </c>
      <c r="G36" s="22" t="n">
        <f aca="false">F36/N36</f>
        <v>0.158182590281954</v>
      </c>
      <c r="H36" s="7" t="n">
        <f aca="false">AVERAGE(H9:H11)</f>
        <v>12420.1666666667</v>
      </c>
      <c r="I36" s="22" t="n">
        <f aca="false">H36/N36</f>
        <v>0.530968470073217</v>
      </c>
      <c r="J36" s="7" t="n">
        <f aca="false">AVERAGE(J9:J11)</f>
        <v>6138.76666666667</v>
      </c>
      <c r="K36" s="22" t="n">
        <f aca="false">J36/N36</f>
        <v>0.262435411103163</v>
      </c>
      <c r="L36" s="7" t="n">
        <f aca="false">AVERAGE(L9:L11)</f>
        <v>14065.6333333333</v>
      </c>
      <c r="M36" s="22" t="n">
        <f aca="false">L36/N36</f>
        <v>0.601313010690478</v>
      </c>
      <c r="N36" s="7" t="n">
        <f aca="false">AVERAGE(N9:N11)</f>
        <v>23391.5333333333</v>
      </c>
    </row>
    <row r="37" customFormat="false" ht="15" hidden="false" customHeight="false" outlineLevel="0" collapsed="false">
      <c r="A37" s="0" t="s">
        <v>45</v>
      </c>
      <c r="B37" s="30" t="s">
        <v>35</v>
      </c>
      <c r="C37" s="0" t="s">
        <v>18</v>
      </c>
      <c r="D37" s="1" t="n">
        <f aca="false">AVERAGE(D12:D13)</f>
        <v>3475</v>
      </c>
      <c r="F37" s="7" t="n">
        <f aca="false">AVERAGE(F12:F13)</f>
        <v>1027.35</v>
      </c>
      <c r="G37" s="22" t="n">
        <f aca="false">F37/N37</f>
        <v>0.0967883252939403</v>
      </c>
      <c r="H37" s="7" t="n">
        <f aca="false">AVERAGE(H12:H13)</f>
        <v>5718</v>
      </c>
      <c r="I37" s="22" t="n">
        <f aca="false">H37/N37</f>
        <v>0.538702140488393</v>
      </c>
      <c r="J37" s="7" t="n">
        <f aca="false">AVERAGE(J12:J13)</f>
        <v>1295.8</v>
      </c>
      <c r="K37" s="22" t="n">
        <f aca="false">J37/N37</f>
        <v>0.122079439252336</v>
      </c>
      <c r="L37" s="7" t="n">
        <f aca="false">AVERAGE(L12:L13)</f>
        <v>6508.5</v>
      </c>
      <c r="M37" s="22" t="n">
        <f aca="false">L37/N37</f>
        <v>0.613176439553814</v>
      </c>
      <c r="N37" s="7" t="n">
        <f aca="false">AVERAGE(N12:N13)</f>
        <v>10614.4</v>
      </c>
    </row>
    <row r="38" customFormat="false" ht="15" hidden="false" customHeight="false" outlineLevel="0" collapsed="false">
      <c r="A38" s="0" t="s">
        <v>52</v>
      </c>
      <c r="B38" s="30" t="s">
        <v>35</v>
      </c>
      <c r="C38" s="0" t="s">
        <v>18</v>
      </c>
      <c r="D38" s="1" t="n">
        <f aca="false">AVERAGE(D14:D16)</f>
        <v>3400</v>
      </c>
      <c r="F38" s="7" t="n">
        <f aca="false">AVERAGE(F14:F16)</f>
        <v>97.3333333333333</v>
      </c>
      <c r="G38" s="22" t="n">
        <f aca="false">F38/N38</f>
        <v>0.0146329240791781</v>
      </c>
      <c r="H38" s="7" t="n">
        <f aca="false">AVERAGE(H14:H16)</f>
        <v>4203.66666666667</v>
      </c>
      <c r="I38" s="22" t="n">
        <f aca="false">H38/N38</f>
        <v>0.63197193685793</v>
      </c>
      <c r="J38" s="7" t="n">
        <f aca="false">AVERAGE(J14:J16)</f>
        <v>221</v>
      </c>
      <c r="K38" s="22" t="n">
        <f aca="false">J38/N38</f>
        <v>0.0332247557003257</v>
      </c>
      <c r="L38" s="7" t="n">
        <f aca="false">AVERAGE(L14:L16)</f>
        <v>4179</v>
      </c>
      <c r="M38" s="22" t="n">
        <f aca="false">L38/N38</f>
        <v>0.62826359308444</v>
      </c>
      <c r="N38" s="7" t="n">
        <f aca="false">AVERAGE(N14:N16)</f>
        <v>6651.66666666667</v>
      </c>
    </row>
    <row r="39" customFormat="false" ht="15" hidden="false" customHeight="false" outlineLevel="0" collapsed="false">
      <c r="A39" s="0" t="s">
        <v>58</v>
      </c>
      <c r="B39" s="30" t="s">
        <v>35</v>
      </c>
      <c r="C39" s="0" t="s">
        <v>18</v>
      </c>
      <c r="D39" s="1" t="n">
        <f aca="false">AVERAGE(D17:D18)</f>
        <v>3250</v>
      </c>
      <c r="F39" s="7" t="n">
        <f aca="false">AVERAGE(F17:F18)</f>
        <v>747.7</v>
      </c>
      <c r="G39" s="22" t="n">
        <f aca="false">F39/N39</f>
        <v>0.383229543066554</v>
      </c>
      <c r="H39" s="7" t="n">
        <f aca="false">AVERAGE(H17:H18)</f>
        <v>1078.05</v>
      </c>
      <c r="I39" s="22" t="n">
        <f aca="false">H39/N39</f>
        <v>0.552548627662028</v>
      </c>
      <c r="J39" s="7" t="n">
        <f aca="false">AVERAGE(J17:J18)</f>
        <v>889.4</v>
      </c>
      <c r="K39" s="22" t="n">
        <f aca="false">J39/N39</f>
        <v>0.455857102585787</v>
      </c>
      <c r="L39" s="7" t="n">
        <f aca="false">AVERAGE(L17:L18)</f>
        <v>1684.5</v>
      </c>
      <c r="M39" s="22" t="n">
        <f aca="false">L39/N39</f>
        <v>0.863381256246636</v>
      </c>
      <c r="N39" s="7" t="n">
        <f aca="false">AVERAGE(N17:N18)</f>
        <v>1951.05</v>
      </c>
    </row>
    <row r="40" customFormat="false" ht="15" hidden="false" customHeight="false" outlineLevel="0" collapsed="false">
      <c r="A40" s="0" t="s">
        <v>65</v>
      </c>
      <c r="B40" s="30" t="s">
        <v>35</v>
      </c>
      <c r="C40" s="0" t="s">
        <v>18</v>
      </c>
      <c r="D40" s="1" t="n">
        <f aca="false">AVERAGE(D19:D20)</f>
        <v>3250</v>
      </c>
      <c r="F40" s="7" t="n">
        <f aca="false">AVERAGE(F19:F20)</f>
        <v>3485.75</v>
      </c>
      <c r="G40" s="22" t="n">
        <f aca="false">F40/N40</f>
        <v>0.383998898375103</v>
      </c>
      <c r="H40" s="7" t="n">
        <f aca="false">AVERAGE(H19:H20)</f>
        <v>5507.15</v>
      </c>
      <c r="I40" s="22" t="n">
        <f aca="false">H40/N40</f>
        <v>0.606681354998623</v>
      </c>
      <c r="J40" s="7" t="n">
        <f aca="false">AVERAGE(J19:J20)</f>
        <v>4413.55</v>
      </c>
      <c r="K40" s="22" t="n">
        <f aca="false">J40/N40</f>
        <v>0.486207656293032</v>
      </c>
      <c r="L40" s="7" t="n">
        <f aca="false">AVERAGE(L19:L20)</f>
        <v>7308.15</v>
      </c>
      <c r="M40" s="22" t="n">
        <f aca="false">L40/N40</f>
        <v>0.805083998898375</v>
      </c>
      <c r="N40" s="7" t="n">
        <f aca="false">AVERAGE(N19:N20)</f>
        <v>9077.5</v>
      </c>
      <c r="O40" s="30" t="s">
        <v>72</v>
      </c>
      <c r="P40" s="36"/>
    </row>
    <row r="41" customFormat="false" ht="15" hidden="false" customHeight="false" outlineLevel="0" collapsed="false">
      <c r="A41" s="30" t="s">
        <v>72</v>
      </c>
      <c r="B41" s="0" t="s">
        <v>35</v>
      </c>
      <c r="C41" s="0" t="s">
        <v>18</v>
      </c>
      <c r="D41" s="1" t="n">
        <v>3300</v>
      </c>
      <c r="E41" s="2" t="s">
        <v>76</v>
      </c>
      <c r="F41" s="3" t="n">
        <v>734.5</v>
      </c>
      <c r="G41" s="22" t="n">
        <f aca="false">F41/N41</f>
        <v>0.127685835477366</v>
      </c>
      <c r="H41" s="4" t="n">
        <v>4152</v>
      </c>
      <c r="I41" s="22" t="n">
        <f aca="false">H41/N41</f>
        <v>0.72178568945136</v>
      </c>
      <c r="J41" s="5" t="n">
        <v>1109</v>
      </c>
      <c r="K41" s="22" t="n">
        <f aca="false">J41/N41</f>
        <v>0.192789096724845</v>
      </c>
      <c r="L41" s="6" t="n">
        <v>4471.3</v>
      </c>
      <c r="M41" s="22" t="n">
        <f aca="false">L41/N41</f>
        <v>0.77729295598359</v>
      </c>
      <c r="N41" s="7" t="n">
        <v>5752.4</v>
      </c>
    </row>
    <row r="42" customFormat="false" ht="15" hidden="false" customHeight="false" outlineLevel="0" collapsed="false">
      <c r="A42" s="30" t="s">
        <v>78</v>
      </c>
      <c r="B42" s="0" t="s">
        <v>35</v>
      </c>
      <c r="C42" s="0" t="s">
        <v>18</v>
      </c>
      <c r="D42" s="1" t="n">
        <f aca="false">AVERAGE(D22:D23)</f>
        <v>3275</v>
      </c>
      <c r="F42" s="7" t="n">
        <f aca="false">AVERAGE(F22:F23)</f>
        <v>1152</v>
      </c>
      <c r="G42" s="22" t="n">
        <f aca="false">F42/N42</f>
        <v>0.169730008471767</v>
      </c>
      <c r="H42" s="7" t="n">
        <f aca="false">AVERAGE(H22:H23)</f>
        <v>4069.15</v>
      </c>
      <c r="I42" s="22" t="n">
        <f aca="false">H42/N42</f>
        <v>0.599528527754245</v>
      </c>
      <c r="J42" s="7" t="n">
        <f aca="false">AVERAGE(J22:J23)</f>
        <v>1700.2</v>
      </c>
      <c r="K42" s="22" t="n">
        <f aca="false">J42/N42</f>
        <v>0.250499097572655</v>
      </c>
      <c r="L42" s="7" t="n">
        <f aca="false">AVERAGE(L22:L23)</f>
        <v>4865.55</v>
      </c>
      <c r="M42" s="22" t="n">
        <f aca="false">L42/N42</f>
        <v>0.716866182916498</v>
      </c>
      <c r="N42" s="7" t="n">
        <f aca="false">AVERAGE(N22:N23)</f>
        <v>6787.25</v>
      </c>
    </row>
    <row r="43" customFormat="false" ht="15" hidden="false" customHeight="false" outlineLevel="0" collapsed="false">
      <c r="A43" s="30" t="s">
        <v>85</v>
      </c>
      <c r="B43" s="0" t="s">
        <v>35</v>
      </c>
      <c r="C43" s="0" t="s">
        <v>18</v>
      </c>
      <c r="D43" s="1" t="n">
        <f aca="false">AVERAGE(D24:D25)</f>
        <v>3250</v>
      </c>
      <c r="F43" s="7" t="n">
        <f aca="false">AVERAGE(F24:F25)</f>
        <v>1600</v>
      </c>
      <c r="G43" s="22" t="n">
        <f aca="false">F43/N43</f>
        <v>0.186193734580831</v>
      </c>
      <c r="H43" s="7" t="n">
        <f aca="false">AVERAGE(H24:H25)</f>
        <v>4917.7</v>
      </c>
      <c r="I43" s="22" t="n">
        <f aca="false">H43/N43</f>
        <v>0.572278080342596</v>
      </c>
      <c r="J43" s="7" t="n">
        <f aca="false">AVERAGE(J24:J25)</f>
        <v>2440.25</v>
      </c>
      <c r="K43" s="22" t="n">
        <f aca="false">J43/N43</f>
        <v>0.283974538006796</v>
      </c>
      <c r="L43" s="7" t="n">
        <f aca="false">AVERAGE(L24:L25)</f>
        <v>6770.75</v>
      </c>
      <c r="M43" s="22" t="n">
        <f aca="false">L43/N43</f>
        <v>0.787919517758227</v>
      </c>
      <c r="N43" s="7" t="n">
        <f aca="false">AVERAGE(N24:N25)</f>
        <v>8593.2</v>
      </c>
      <c r="O43" s="30" t="s">
        <v>97</v>
      </c>
      <c r="P43" s="36"/>
    </row>
    <row r="44" customFormat="false" ht="15" hidden="false" customHeight="false" outlineLevel="0" collapsed="false">
      <c r="A44" s="30" t="s">
        <v>97</v>
      </c>
      <c r="B44" s="0" t="s">
        <v>35</v>
      </c>
      <c r="C44" s="0" t="s">
        <v>18</v>
      </c>
      <c r="D44" s="1" t="n">
        <v>3100</v>
      </c>
      <c r="E44" s="2" t="s">
        <v>99</v>
      </c>
      <c r="F44" s="3" t="n">
        <v>2278</v>
      </c>
      <c r="G44" s="22" t="n">
        <f aca="false">F44/N44</f>
        <v>0.178372876047295</v>
      </c>
      <c r="H44" s="4" t="n">
        <v>9358</v>
      </c>
      <c r="I44" s="22" t="n">
        <f aca="false">H44/N44</f>
        <v>0.732753895544593</v>
      </c>
      <c r="J44" s="5" t="n">
        <v>8645</v>
      </c>
      <c r="K44" s="22" t="n">
        <f aca="false">J44/N44</f>
        <v>0.676924281575444</v>
      </c>
      <c r="L44" s="6" t="n">
        <v>7300</v>
      </c>
      <c r="M44" s="22" t="n">
        <f aca="false">L44/N44</f>
        <v>0.571607548351734</v>
      </c>
      <c r="N44" s="7" t="n">
        <v>12771</v>
      </c>
      <c r="O44" s="30" t="s">
        <v>103</v>
      </c>
      <c r="P44" s="36"/>
    </row>
    <row r="45" customFormat="false" ht="15" hidden="false" customHeight="false" outlineLevel="0" collapsed="false">
      <c r="A45" s="30" t="s">
        <v>103</v>
      </c>
      <c r="B45" s="0" t="s">
        <v>35</v>
      </c>
      <c r="C45" s="0" t="s">
        <v>18</v>
      </c>
      <c r="D45" s="1" t="n">
        <v>3250</v>
      </c>
      <c r="E45" s="2" t="s">
        <v>105</v>
      </c>
      <c r="F45" s="3" t="n">
        <v>4886.5</v>
      </c>
      <c r="G45" s="22" t="n">
        <f aca="false">F45/N45</f>
        <v>0.218945887455586</v>
      </c>
      <c r="H45" s="14" t="n">
        <v>9232</v>
      </c>
      <c r="I45" s="22" t="n">
        <f aca="false">H45/N45</f>
        <v>0.413651577405089</v>
      </c>
      <c r="J45" s="5" t="n">
        <v>6289.9</v>
      </c>
      <c r="K45" s="22" t="n">
        <f aca="false">J45/N45</f>
        <v>0.281827020875246</v>
      </c>
      <c r="L45" s="6" t="n">
        <v>12715</v>
      </c>
      <c r="M45" s="22" t="n">
        <f aca="false">L45/N45</f>
        <v>0.56971185081301</v>
      </c>
      <c r="N45" s="7" t="n">
        <v>22318.3</v>
      </c>
      <c r="O45" s="30" t="s">
        <v>106</v>
      </c>
      <c r="P45" s="36"/>
    </row>
    <row r="46" customFormat="false" ht="15" hidden="false" customHeight="false" outlineLevel="0" collapsed="false">
      <c r="A46" s="30" t="s">
        <v>106</v>
      </c>
      <c r="B46" s="0" t="s">
        <v>35</v>
      </c>
      <c r="C46" s="0" t="s">
        <v>18</v>
      </c>
      <c r="D46" s="1" t="n">
        <v>3300</v>
      </c>
      <c r="E46" s="2" t="s">
        <v>109</v>
      </c>
      <c r="F46" s="3" t="n">
        <v>8540.7</v>
      </c>
      <c r="G46" s="22" t="n">
        <f aca="false">F46/N46</f>
        <v>0.356888554594459</v>
      </c>
      <c r="H46" s="4" t="n">
        <v>13900.2</v>
      </c>
      <c r="I46" s="22" t="n">
        <f aca="false">H46/N46</f>
        <v>0.580844929171368</v>
      </c>
      <c r="J46" s="5" t="n">
        <v>9173.4</v>
      </c>
      <c r="K46" s="22" t="n">
        <f aca="false">J46/N46</f>
        <v>0.383327065312774</v>
      </c>
      <c r="L46" s="6" t="n">
        <v>21808.3</v>
      </c>
      <c r="M46" s="22" t="n">
        <f aca="false">L46/N46</f>
        <v>0.911299151727884</v>
      </c>
      <c r="N46" s="7" t="n">
        <v>23931</v>
      </c>
      <c r="O46" s="39"/>
      <c r="P46" s="36"/>
    </row>
    <row r="47" customFormat="false" ht="15" hidden="false" customHeight="false" outlineLevel="0" collapsed="false">
      <c r="A47" s="37" t="s">
        <v>113</v>
      </c>
      <c r="D47" s="1"/>
      <c r="E47" s="2"/>
      <c r="F47" s="3" t="n">
        <v>831</v>
      </c>
      <c r="G47" s="38" t="n">
        <f aca="false">F47/N47</f>
        <v>0.14161554192229</v>
      </c>
      <c r="H47" s="4" t="n">
        <v>2600</v>
      </c>
      <c r="I47" s="38" t="n">
        <f aca="false">H47/N47</f>
        <v>0.443081117927744</v>
      </c>
      <c r="J47" s="5" t="n">
        <v>1173</v>
      </c>
      <c r="K47" s="38" t="n">
        <f aca="false">J47/N47</f>
        <v>0.199897750511247</v>
      </c>
      <c r="L47" s="6" t="n">
        <v>3088</v>
      </c>
      <c r="M47" s="38" t="n">
        <f aca="false">L47/N47</f>
        <v>0.52624403544649</v>
      </c>
      <c r="N47" s="7" t="n">
        <v>5868</v>
      </c>
    </row>
    <row r="49" customFormat="false" ht="15" hidden="false" customHeight="false" outlineLevel="0" collapsed="false">
      <c r="A49" s="0" t="s">
        <v>16</v>
      </c>
      <c r="D49" s="1" t="n">
        <f aca="false">AVERAGE(D33:D35)</f>
        <v>3319.44444444445</v>
      </c>
      <c r="F49" s="7" t="n">
        <f aca="false">SUM(F33:F35)</f>
        <v>3863.16666666667</v>
      </c>
      <c r="H49" s="7" t="n">
        <f aca="false">SUM(H33:H35)</f>
        <v>9614</v>
      </c>
      <c r="J49" s="7" t="n">
        <f aca="false">SUM(J33:J35)</f>
        <v>5130.33333333333</v>
      </c>
      <c r="L49" s="7" t="n">
        <f aca="false">SUM(L33:L35)</f>
        <v>12294.5</v>
      </c>
      <c r="N49" s="7" t="n">
        <f aca="false">SUM(N33:N35)</f>
        <v>20753.1666666667</v>
      </c>
    </row>
    <row r="50" customFormat="false" ht="15" hidden="false" customHeight="false" outlineLevel="0" collapsed="false">
      <c r="A50" s="0" t="s">
        <v>35</v>
      </c>
      <c r="D50" s="1" t="n">
        <f aca="false">AVERAGE(D36:D46)</f>
        <v>3281.81818181818</v>
      </c>
      <c r="F50" s="7" t="n">
        <f aca="false">SUM(F36:F47)</f>
        <v>29080.9666666667</v>
      </c>
      <c r="H50" s="7" t="n">
        <f aca="false">SUM(H36:H47)</f>
        <v>77156.0833333333</v>
      </c>
      <c r="J50" s="7" t="n">
        <f aca="false">SUM(J36:J47)</f>
        <v>43489.2666666667</v>
      </c>
      <c r="L50" s="7" t="n">
        <f aca="false">SUM(L36:L47)</f>
        <v>94764.6833333333</v>
      </c>
      <c r="N50" s="7" t="n">
        <f aca="false">SUM(N36:N47)</f>
        <v>137707.3</v>
      </c>
    </row>
    <row r="52" customFormat="false" ht="15" hidden="false" customHeight="false" outlineLevel="0" collapsed="false">
      <c r="A52" s="0" t="s">
        <v>16</v>
      </c>
      <c r="D52" s="0" t="n">
        <v>3319</v>
      </c>
      <c r="F52" s="0" t="n">
        <f aca="false">F49/4046.86</f>
        <v>0.954608428921847</v>
      </c>
      <c r="H52" s="0" t="n">
        <f aca="false">H49/4046.86</f>
        <v>2.37566903722886</v>
      </c>
      <c r="J52" s="0" t="n">
        <f aca="false">J49/4046.86</f>
        <v>1.26773185465604</v>
      </c>
      <c r="L52" s="0" t="n">
        <f aca="false">L49/4046.86</f>
        <v>3.03803442669131</v>
      </c>
      <c r="N52" s="0" t="n">
        <f aca="false">N49/4046.86</f>
        <v>5.12821463224986</v>
      </c>
    </row>
    <row r="53" customFormat="false" ht="15" hidden="false" customHeight="false" outlineLevel="0" collapsed="false">
      <c r="A53" s="0" t="s">
        <v>35</v>
      </c>
      <c r="D53" s="0" t="n">
        <v>3282</v>
      </c>
      <c r="F53" s="0" t="n">
        <f aca="false">F50/4046.86</f>
        <v>7.18605700880848</v>
      </c>
      <c r="H53" s="0" t="n">
        <f aca="false">H50/4046.86</f>
        <v>19.0656665497036</v>
      </c>
      <c r="J53" s="0" t="n">
        <f aca="false">J50/4046.86</f>
        <v>10.7464223290815</v>
      </c>
      <c r="L53" s="0" t="n">
        <f aca="false">L50/4046.86</f>
        <v>23.4168425231743</v>
      </c>
      <c r="N53" s="0" t="n">
        <f aca="false">N50/4046.86</f>
        <v>34.0281848148935</v>
      </c>
    </row>
    <row r="55" customFormat="false" ht="15" hidden="false" customHeight="false" outlineLevel="0" collapsed="false">
      <c r="A55" s="0" t="s">
        <v>118</v>
      </c>
      <c r="B55" s="0" t="n">
        <f aca="false">F53+H53</f>
        <v>26.251723558512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LibreOffice/25.2.1.2$Linux_X86_64 LibreOffice_project/d3abf4aee5fd705e4a92bba33a32f40bc4e56f49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2019-06-04T08:57:59Z</dcterms:created>
  <dc:creator>openpyxl</dc:creator>
  <dc:description/>
  <dc:language>en-US</dc:language>
  <cp:lastModifiedBy/>
  <dcterms:modified xsi:type="dcterms:W3CDTF">2025-03-19T11:01:57Z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