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65c894d86529b91/Desktop/"/>
    </mc:Choice>
  </mc:AlternateContent>
  <xr:revisionPtr revIDLastSave="96" documentId="13_ncr:1_{A04B9622-F10E-4B1A-BFB6-3AB7578B77A6}" xr6:coauthVersionLast="47" xr6:coauthVersionMax="47" xr10:uidLastSave="{DB5FA62B-CAEC-42CC-96B2-68C47BF5BE4B}"/>
  <bookViews>
    <workbookView xWindow="6060" yWindow="1656" windowWidth="17280" windowHeight="8880" activeTab="4" xr2:uid="{00000000-000D-0000-FFFF-FFFF00000000}"/>
  </bookViews>
  <sheets>
    <sheet name="Task" sheetId="2" r:id="rId1"/>
    <sheet name="Sheet2" sheetId="5" state="hidden" r:id="rId2"/>
    <sheet name="Raw Data" sheetId="1" r:id="rId3"/>
    <sheet name="Sheet1" sheetId="9" r:id="rId4"/>
    <sheet name="performance report " sheetId="8" r:id="rId5"/>
    <sheet name="Formulas" sheetId="6" r:id="rId6"/>
    <sheet name="Graphs and Pivots" sheetId="7" r:id="rId7"/>
  </sheets>
  <definedNames>
    <definedName name="_xlnm._FilterDatabase" localSheetId="5" hidden="1">Formulas!$A$1:$R$543</definedName>
    <definedName name="_xlnm._FilterDatabase" localSheetId="2" hidden="1">'Raw Data'!$B$1:$K$538</definedName>
  </definedNames>
  <calcPr calcId="191029"/>
  <pivotCaches>
    <pivotCache cacheId="0" r:id="rId8"/>
    <pivotCache cacheId="1" r:id="rId9"/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9" i="8" l="1"/>
  <c r="P3" i="8"/>
  <c r="P2" i="8"/>
  <c r="N5" i="8"/>
  <c r="N4" i="8"/>
  <c r="N3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2" i="8"/>
  <c r="R2" i="6"/>
  <c r="O2" i="6"/>
  <c r="N2" i="6"/>
  <c r="M2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G543" i="6"/>
  <c r="G542" i="6"/>
  <c r="H541" i="6"/>
  <c r="H540" i="6"/>
  <c r="H539" i="6"/>
  <c r="I538" i="6" l="1"/>
  <c r="E538" i="6"/>
  <c r="I537" i="6"/>
  <c r="E537" i="6"/>
  <c r="I536" i="6"/>
  <c r="E536" i="6"/>
  <c r="I535" i="6"/>
  <c r="E535" i="6"/>
  <c r="I534" i="6"/>
  <c r="E534" i="6"/>
  <c r="I533" i="6"/>
  <c r="E533" i="6"/>
  <c r="I532" i="6"/>
  <c r="E532" i="6"/>
  <c r="I531" i="6"/>
  <c r="E531" i="6"/>
  <c r="I530" i="6"/>
  <c r="E530" i="6"/>
  <c r="I529" i="6"/>
  <c r="E529" i="6"/>
  <c r="I528" i="6"/>
  <c r="E528" i="6"/>
  <c r="I527" i="6"/>
  <c r="E527" i="6"/>
  <c r="I526" i="6"/>
  <c r="E526" i="6"/>
  <c r="I525" i="6"/>
  <c r="E525" i="6"/>
  <c r="I524" i="6"/>
  <c r="E524" i="6"/>
  <c r="I523" i="6"/>
  <c r="E523" i="6"/>
  <c r="I522" i="6"/>
  <c r="E522" i="6"/>
  <c r="I521" i="6"/>
  <c r="E521" i="6"/>
  <c r="I520" i="6"/>
  <c r="E520" i="6"/>
  <c r="I519" i="6"/>
  <c r="E519" i="6"/>
  <c r="I518" i="6"/>
  <c r="E518" i="6"/>
  <c r="I517" i="6"/>
  <c r="E517" i="6"/>
  <c r="I516" i="6"/>
  <c r="E516" i="6"/>
  <c r="I515" i="6"/>
  <c r="E515" i="6"/>
  <c r="I514" i="6"/>
  <c r="E514" i="6"/>
  <c r="I513" i="6"/>
  <c r="E513" i="6"/>
  <c r="I512" i="6"/>
  <c r="E512" i="6"/>
  <c r="I511" i="6"/>
  <c r="E511" i="6"/>
  <c r="I510" i="6"/>
  <c r="E510" i="6"/>
  <c r="I509" i="6"/>
  <c r="E509" i="6"/>
  <c r="I508" i="6"/>
  <c r="E508" i="6"/>
  <c r="I507" i="6"/>
  <c r="E507" i="6"/>
  <c r="I506" i="6"/>
  <c r="E506" i="6"/>
  <c r="I505" i="6"/>
  <c r="E505" i="6"/>
  <c r="I504" i="6"/>
  <c r="E504" i="6"/>
  <c r="I503" i="6"/>
  <c r="E503" i="6"/>
  <c r="I502" i="6"/>
  <c r="E502" i="6"/>
  <c r="I501" i="6"/>
  <c r="E501" i="6"/>
  <c r="I500" i="6"/>
  <c r="E500" i="6"/>
  <c r="I499" i="6"/>
  <c r="E499" i="6"/>
  <c r="I498" i="6"/>
  <c r="E498" i="6"/>
  <c r="I497" i="6"/>
  <c r="E497" i="6"/>
  <c r="I496" i="6"/>
  <c r="E496" i="6"/>
  <c r="I495" i="6"/>
  <c r="E495" i="6"/>
  <c r="I494" i="6"/>
  <c r="E494" i="6"/>
  <c r="I493" i="6"/>
  <c r="E493" i="6"/>
  <c r="I492" i="6"/>
  <c r="E492" i="6"/>
  <c r="I491" i="6"/>
  <c r="E491" i="6"/>
  <c r="I490" i="6"/>
  <c r="E490" i="6"/>
  <c r="I489" i="6"/>
  <c r="E489" i="6"/>
  <c r="I488" i="6"/>
  <c r="E488" i="6"/>
  <c r="I487" i="6"/>
  <c r="E487" i="6"/>
  <c r="I486" i="6"/>
  <c r="E486" i="6"/>
  <c r="I485" i="6"/>
  <c r="E485" i="6"/>
  <c r="I484" i="6"/>
  <c r="E484" i="6"/>
  <c r="I483" i="6"/>
  <c r="E483" i="6"/>
  <c r="I482" i="6"/>
  <c r="E482" i="6"/>
  <c r="I481" i="6"/>
  <c r="E481" i="6"/>
  <c r="I480" i="6"/>
  <c r="E480" i="6"/>
  <c r="I479" i="6"/>
  <c r="E479" i="6"/>
  <c r="I478" i="6"/>
  <c r="E478" i="6"/>
  <c r="I477" i="6"/>
  <c r="E477" i="6"/>
  <c r="I476" i="6"/>
  <c r="E476" i="6"/>
  <c r="I475" i="6"/>
  <c r="E475" i="6"/>
  <c r="I474" i="6"/>
  <c r="E474" i="6"/>
  <c r="I473" i="6"/>
  <c r="E473" i="6"/>
  <c r="I472" i="6"/>
  <c r="E472" i="6"/>
  <c r="I471" i="6"/>
  <c r="E471" i="6"/>
  <c r="I470" i="6"/>
  <c r="E470" i="6"/>
  <c r="I469" i="6"/>
  <c r="E469" i="6"/>
  <c r="I468" i="6"/>
  <c r="E468" i="6"/>
  <c r="I467" i="6"/>
  <c r="E467" i="6"/>
  <c r="I466" i="6"/>
  <c r="E466" i="6"/>
  <c r="I465" i="6"/>
  <c r="E465" i="6"/>
  <c r="I464" i="6"/>
  <c r="E464" i="6"/>
  <c r="I463" i="6"/>
  <c r="E463" i="6"/>
  <c r="I462" i="6"/>
  <c r="E462" i="6"/>
  <c r="I461" i="6"/>
  <c r="E461" i="6"/>
  <c r="I460" i="6"/>
  <c r="E460" i="6"/>
  <c r="I459" i="6"/>
  <c r="E459" i="6"/>
  <c r="I458" i="6"/>
  <c r="E458" i="6"/>
  <c r="I457" i="6"/>
  <c r="E457" i="6"/>
  <c r="I456" i="6"/>
  <c r="E456" i="6"/>
  <c r="I455" i="6"/>
  <c r="E455" i="6"/>
  <c r="I454" i="6"/>
  <c r="E454" i="6"/>
  <c r="I453" i="6"/>
  <c r="E453" i="6"/>
  <c r="I452" i="6"/>
  <c r="E452" i="6"/>
  <c r="I451" i="6"/>
  <c r="E451" i="6"/>
  <c r="I450" i="6"/>
  <c r="E450" i="6"/>
  <c r="I449" i="6"/>
  <c r="E449" i="6"/>
  <c r="I448" i="6"/>
  <c r="E448" i="6"/>
  <c r="I447" i="6"/>
  <c r="E447" i="6"/>
  <c r="I446" i="6"/>
  <c r="E446" i="6"/>
  <c r="I445" i="6"/>
  <c r="E445" i="6"/>
  <c r="I444" i="6"/>
  <c r="E444" i="6"/>
  <c r="I443" i="6"/>
  <c r="E443" i="6"/>
  <c r="I442" i="6"/>
  <c r="E442" i="6"/>
  <c r="I441" i="6"/>
  <c r="E441" i="6"/>
  <c r="I440" i="6"/>
  <c r="E440" i="6"/>
  <c r="I439" i="6"/>
  <c r="E439" i="6"/>
  <c r="I438" i="6"/>
  <c r="E438" i="6"/>
  <c r="I437" i="6"/>
  <c r="E437" i="6"/>
  <c r="I436" i="6"/>
  <c r="E436" i="6"/>
  <c r="I435" i="6"/>
  <c r="E435" i="6"/>
  <c r="I434" i="6"/>
  <c r="E434" i="6"/>
  <c r="I433" i="6"/>
  <c r="E433" i="6"/>
  <c r="I432" i="6"/>
  <c r="E432" i="6"/>
  <c r="I431" i="6"/>
  <c r="E431" i="6"/>
  <c r="I430" i="6"/>
  <c r="E430" i="6"/>
  <c r="I429" i="6"/>
  <c r="E429" i="6"/>
  <c r="I428" i="6"/>
  <c r="E428" i="6"/>
  <c r="I427" i="6"/>
  <c r="E427" i="6"/>
  <c r="I426" i="6"/>
  <c r="E426" i="6"/>
  <c r="I425" i="6"/>
  <c r="E425" i="6"/>
  <c r="I424" i="6"/>
  <c r="E424" i="6"/>
  <c r="I423" i="6"/>
  <c r="E423" i="6"/>
  <c r="I422" i="6"/>
  <c r="E422" i="6"/>
  <c r="I421" i="6"/>
  <c r="E421" i="6"/>
  <c r="I420" i="6"/>
  <c r="E420" i="6"/>
  <c r="I419" i="6"/>
  <c r="E419" i="6"/>
  <c r="I418" i="6"/>
  <c r="E418" i="6"/>
  <c r="I417" i="6"/>
  <c r="E417" i="6"/>
  <c r="I416" i="6"/>
  <c r="E416" i="6"/>
  <c r="I415" i="6"/>
  <c r="E415" i="6"/>
  <c r="I414" i="6"/>
  <c r="E414" i="6"/>
  <c r="I413" i="6"/>
  <c r="E413" i="6"/>
  <c r="I412" i="6"/>
  <c r="E412" i="6"/>
  <c r="I411" i="6"/>
  <c r="E411" i="6"/>
  <c r="I410" i="6"/>
  <c r="E410" i="6"/>
  <c r="I409" i="6"/>
  <c r="E409" i="6"/>
  <c r="I408" i="6"/>
  <c r="E408" i="6"/>
  <c r="I407" i="6"/>
  <c r="E407" i="6"/>
  <c r="I406" i="6"/>
  <c r="E406" i="6"/>
  <c r="I405" i="6"/>
  <c r="E405" i="6"/>
  <c r="I404" i="6"/>
  <c r="E404" i="6"/>
  <c r="I403" i="6"/>
  <c r="E403" i="6"/>
  <c r="I402" i="6"/>
  <c r="E402" i="6"/>
  <c r="I401" i="6"/>
  <c r="E401" i="6"/>
  <c r="I400" i="6"/>
  <c r="E400" i="6"/>
  <c r="I399" i="6"/>
  <c r="E399" i="6"/>
  <c r="I398" i="6"/>
  <c r="E398" i="6"/>
  <c r="I397" i="6"/>
  <c r="E397" i="6"/>
  <c r="I396" i="6"/>
  <c r="E396" i="6"/>
  <c r="I395" i="6"/>
  <c r="E395" i="6"/>
  <c r="I394" i="6"/>
  <c r="E394" i="6"/>
  <c r="I393" i="6"/>
  <c r="E393" i="6"/>
  <c r="I392" i="6"/>
  <c r="E392" i="6"/>
  <c r="I391" i="6"/>
  <c r="E391" i="6"/>
  <c r="I390" i="6"/>
  <c r="E390" i="6"/>
  <c r="I389" i="6"/>
  <c r="E389" i="6"/>
  <c r="I388" i="6"/>
  <c r="E388" i="6"/>
  <c r="I387" i="6"/>
  <c r="E387" i="6"/>
  <c r="I386" i="6"/>
  <c r="E386" i="6"/>
  <c r="I385" i="6"/>
  <c r="E385" i="6"/>
  <c r="I384" i="6"/>
  <c r="E384" i="6"/>
  <c r="I383" i="6"/>
  <c r="E383" i="6"/>
  <c r="I382" i="6"/>
  <c r="E382" i="6"/>
  <c r="I381" i="6"/>
  <c r="E381" i="6"/>
  <c r="I380" i="6"/>
  <c r="E380" i="6"/>
  <c r="I379" i="6"/>
  <c r="E379" i="6"/>
  <c r="I378" i="6"/>
  <c r="E378" i="6"/>
  <c r="I377" i="6"/>
  <c r="E377" i="6"/>
  <c r="I376" i="6"/>
  <c r="E376" i="6"/>
  <c r="I375" i="6"/>
  <c r="E375" i="6"/>
  <c r="I374" i="6"/>
  <c r="E374" i="6"/>
  <c r="I373" i="6"/>
  <c r="E373" i="6"/>
  <c r="I372" i="6"/>
  <c r="E372" i="6"/>
  <c r="I371" i="6"/>
  <c r="E371" i="6"/>
  <c r="I370" i="6"/>
  <c r="E370" i="6"/>
  <c r="I369" i="6"/>
  <c r="E369" i="6"/>
  <c r="I368" i="6"/>
  <c r="E368" i="6"/>
  <c r="I367" i="6"/>
  <c r="E367" i="6"/>
  <c r="I366" i="6"/>
  <c r="E366" i="6"/>
  <c r="I365" i="6"/>
  <c r="E365" i="6"/>
  <c r="I364" i="6"/>
  <c r="E364" i="6"/>
  <c r="I363" i="6"/>
  <c r="E363" i="6"/>
  <c r="I362" i="6"/>
  <c r="E362" i="6"/>
  <c r="I361" i="6"/>
  <c r="E361" i="6"/>
  <c r="I360" i="6"/>
  <c r="E360" i="6"/>
  <c r="I359" i="6"/>
  <c r="E359" i="6"/>
  <c r="I358" i="6"/>
  <c r="E358" i="6"/>
  <c r="I357" i="6"/>
  <c r="E357" i="6"/>
  <c r="I356" i="6"/>
  <c r="E356" i="6"/>
  <c r="I355" i="6"/>
  <c r="E355" i="6"/>
  <c r="I354" i="6"/>
  <c r="E354" i="6"/>
  <c r="I353" i="6"/>
  <c r="E353" i="6"/>
  <c r="I352" i="6"/>
  <c r="E352" i="6"/>
  <c r="I351" i="6"/>
  <c r="E351" i="6"/>
  <c r="I350" i="6"/>
  <c r="E350" i="6"/>
  <c r="I349" i="6"/>
  <c r="E349" i="6"/>
  <c r="I348" i="6"/>
  <c r="E348" i="6"/>
  <c r="I347" i="6"/>
  <c r="E347" i="6"/>
  <c r="I346" i="6"/>
  <c r="E346" i="6"/>
  <c r="I345" i="6"/>
  <c r="E345" i="6"/>
  <c r="I344" i="6"/>
  <c r="E344" i="6"/>
  <c r="I343" i="6"/>
  <c r="E343" i="6"/>
  <c r="I342" i="6"/>
  <c r="E342" i="6"/>
  <c r="I341" i="6"/>
  <c r="E341" i="6"/>
  <c r="I340" i="6"/>
  <c r="E340" i="6"/>
  <c r="I339" i="6"/>
  <c r="E339" i="6"/>
  <c r="I338" i="6"/>
  <c r="E338" i="6"/>
  <c r="I337" i="6"/>
  <c r="E337" i="6"/>
  <c r="I336" i="6"/>
  <c r="E336" i="6"/>
  <c r="I335" i="6"/>
  <c r="E335" i="6"/>
  <c r="I334" i="6"/>
  <c r="E334" i="6"/>
  <c r="I333" i="6"/>
  <c r="E333" i="6"/>
  <c r="I332" i="6"/>
  <c r="E332" i="6"/>
  <c r="I331" i="6"/>
  <c r="E331" i="6"/>
  <c r="I330" i="6"/>
  <c r="E330" i="6"/>
  <c r="I329" i="6"/>
  <c r="E329" i="6"/>
  <c r="I328" i="6"/>
  <c r="E328" i="6"/>
  <c r="I327" i="6"/>
  <c r="E327" i="6"/>
  <c r="I326" i="6"/>
  <c r="E326" i="6"/>
  <c r="I325" i="6"/>
  <c r="E325" i="6"/>
  <c r="I324" i="6"/>
  <c r="E324" i="6"/>
  <c r="I323" i="6"/>
  <c r="E323" i="6"/>
  <c r="I322" i="6"/>
  <c r="E322" i="6"/>
  <c r="I321" i="6"/>
  <c r="E321" i="6"/>
  <c r="I320" i="6"/>
  <c r="E320" i="6"/>
  <c r="I319" i="6"/>
  <c r="E319" i="6"/>
  <c r="I318" i="6"/>
  <c r="E318" i="6"/>
  <c r="I317" i="6"/>
  <c r="E317" i="6"/>
  <c r="I316" i="6"/>
  <c r="E316" i="6"/>
  <c r="I315" i="6"/>
  <c r="E315" i="6"/>
  <c r="I314" i="6"/>
  <c r="E314" i="6"/>
  <c r="I313" i="6"/>
  <c r="E313" i="6"/>
  <c r="I312" i="6"/>
  <c r="E312" i="6"/>
  <c r="I311" i="6"/>
  <c r="E311" i="6"/>
  <c r="I310" i="6"/>
  <c r="E310" i="6"/>
  <c r="I309" i="6"/>
  <c r="E309" i="6"/>
  <c r="I308" i="6"/>
  <c r="E308" i="6"/>
  <c r="I307" i="6"/>
  <c r="E307" i="6"/>
  <c r="I306" i="6"/>
  <c r="E306" i="6"/>
  <c r="I305" i="6"/>
  <c r="E305" i="6"/>
  <c r="I304" i="6"/>
  <c r="E304" i="6"/>
  <c r="I303" i="6"/>
  <c r="E303" i="6"/>
  <c r="I302" i="6"/>
  <c r="E302" i="6"/>
  <c r="I301" i="6"/>
  <c r="E301" i="6"/>
  <c r="I300" i="6"/>
  <c r="E300" i="6"/>
  <c r="I299" i="6"/>
  <c r="E299" i="6"/>
  <c r="I298" i="6"/>
  <c r="E298" i="6"/>
  <c r="I297" i="6"/>
  <c r="E297" i="6"/>
  <c r="I296" i="6"/>
  <c r="E296" i="6"/>
  <c r="I295" i="6"/>
  <c r="E295" i="6"/>
  <c r="I294" i="6"/>
  <c r="E294" i="6"/>
  <c r="I293" i="6"/>
  <c r="E293" i="6"/>
  <c r="I292" i="6"/>
  <c r="E292" i="6"/>
  <c r="I291" i="6"/>
  <c r="E291" i="6"/>
  <c r="I290" i="6"/>
  <c r="E290" i="6"/>
  <c r="I289" i="6"/>
  <c r="E289" i="6"/>
  <c r="I288" i="6"/>
  <c r="E288" i="6"/>
  <c r="I287" i="6"/>
  <c r="E287" i="6"/>
  <c r="I286" i="6"/>
  <c r="E286" i="6"/>
  <c r="I285" i="6"/>
  <c r="E285" i="6"/>
  <c r="I284" i="6"/>
  <c r="E284" i="6"/>
  <c r="I283" i="6"/>
  <c r="E283" i="6"/>
  <c r="I282" i="6"/>
  <c r="E282" i="6"/>
  <c r="I281" i="6"/>
  <c r="E281" i="6"/>
  <c r="I280" i="6"/>
  <c r="E280" i="6"/>
  <c r="I279" i="6"/>
  <c r="E279" i="6"/>
  <c r="I278" i="6"/>
  <c r="E278" i="6"/>
  <c r="I277" i="6"/>
  <c r="E277" i="6"/>
  <c r="I276" i="6"/>
  <c r="E276" i="6"/>
  <c r="I275" i="6"/>
  <c r="E275" i="6"/>
  <c r="I274" i="6"/>
  <c r="E274" i="6"/>
  <c r="I273" i="6"/>
  <c r="E273" i="6"/>
  <c r="I272" i="6"/>
  <c r="E272" i="6"/>
  <c r="I271" i="6"/>
  <c r="E271" i="6"/>
  <c r="I270" i="6"/>
  <c r="E270" i="6"/>
  <c r="I269" i="6"/>
  <c r="E269" i="6"/>
  <c r="I268" i="6"/>
  <c r="E268" i="6"/>
  <c r="I267" i="6"/>
  <c r="E267" i="6"/>
  <c r="I266" i="6"/>
  <c r="E266" i="6"/>
  <c r="I265" i="6"/>
  <c r="E265" i="6"/>
  <c r="I264" i="6"/>
  <c r="E264" i="6"/>
  <c r="I263" i="6"/>
  <c r="E263" i="6"/>
  <c r="I262" i="6"/>
  <c r="E262" i="6"/>
  <c r="I261" i="6"/>
  <c r="E261" i="6"/>
  <c r="I260" i="6"/>
  <c r="E260" i="6"/>
  <c r="I259" i="6"/>
  <c r="E259" i="6"/>
  <c r="I258" i="6"/>
  <c r="E258" i="6"/>
  <c r="I257" i="6"/>
  <c r="E257" i="6"/>
  <c r="I256" i="6"/>
  <c r="E256" i="6"/>
  <c r="I255" i="6"/>
  <c r="E255" i="6"/>
  <c r="I254" i="6"/>
  <c r="E254" i="6"/>
  <c r="I253" i="6"/>
  <c r="E253" i="6"/>
  <c r="I252" i="6"/>
  <c r="E252" i="6"/>
  <c r="I251" i="6"/>
  <c r="E251" i="6"/>
  <c r="I250" i="6"/>
  <c r="E250" i="6"/>
  <c r="I249" i="6"/>
  <c r="E249" i="6"/>
  <c r="I248" i="6"/>
  <c r="E248" i="6"/>
  <c r="I247" i="6"/>
  <c r="E247" i="6"/>
  <c r="I246" i="6"/>
  <c r="E246" i="6"/>
  <c r="I245" i="6"/>
  <c r="E245" i="6"/>
  <c r="I244" i="6"/>
  <c r="E244" i="6"/>
  <c r="I243" i="6"/>
  <c r="E243" i="6"/>
  <c r="I242" i="6"/>
  <c r="E242" i="6"/>
  <c r="I241" i="6"/>
  <c r="E241" i="6"/>
  <c r="I240" i="6"/>
  <c r="E240" i="6"/>
  <c r="I239" i="6"/>
  <c r="E239" i="6"/>
  <c r="I238" i="6"/>
  <c r="E238" i="6"/>
  <c r="I237" i="6"/>
  <c r="E237" i="6"/>
  <c r="I236" i="6"/>
  <c r="E236" i="6"/>
  <c r="I235" i="6"/>
  <c r="E235" i="6"/>
  <c r="I234" i="6"/>
  <c r="E234" i="6"/>
  <c r="I233" i="6"/>
  <c r="E233" i="6"/>
  <c r="I232" i="6"/>
  <c r="E232" i="6"/>
  <c r="I231" i="6"/>
  <c r="E231" i="6"/>
  <c r="I230" i="6"/>
  <c r="E230" i="6"/>
  <c r="I229" i="6"/>
  <c r="E229" i="6"/>
  <c r="I228" i="6"/>
  <c r="E228" i="6"/>
  <c r="I227" i="6"/>
  <c r="E227" i="6"/>
  <c r="I226" i="6"/>
  <c r="E226" i="6"/>
  <c r="I225" i="6"/>
  <c r="E225" i="6"/>
  <c r="I224" i="6"/>
  <c r="E224" i="6"/>
  <c r="I223" i="6"/>
  <c r="E223" i="6"/>
  <c r="I222" i="6"/>
  <c r="E222" i="6"/>
  <c r="I221" i="6"/>
  <c r="E221" i="6"/>
  <c r="I220" i="6"/>
  <c r="E220" i="6"/>
  <c r="I219" i="6"/>
  <c r="E219" i="6"/>
  <c r="I218" i="6"/>
  <c r="E218" i="6"/>
  <c r="I217" i="6"/>
  <c r="E217" i="6"/>
  <c r="I216" i="6"/>
  <c r="E216" i="6"/>
  <c r="I215" i="6"/>
  <c r="E215" i="6"/>
  <c r="I214" i="6"/>
  <c r="E214" i="6"/>
  <c r="I213" i="6"/>
  <c r="E213" i="6"/>
  <c r="I212" i="6"/>
  <c r="E212" i="6"/>
  <c r="I211" i="6"/>
  <c r="E211" i="6"/>
  <c r="I210" i="6"/>
  <c r="E210" i="6"/>
  <c r="I209" i="6"/>
  <c r="E209" i="6"/>
  <c r="I208" i="6"/>
  <c r="E208" i="6"/>
  <c r="I207" i="6"/>
  <c r="E207" i="6"/>
  <c r="I206" i="6"/>
  <c r="E206" i="6"/>
  <c r="I205" i="6"/>
  <c r="E205" i="6"/>
  <c r="I204" i="6"/>
  <c r="E204" i="6"/>
  <c r="I203" i="6"/>
  <c r="E203" i="6"/>
  <c r="I202" i="6"/>
  <c r="E202" i="6"/>
  <c r="I201" i="6"/>
  <c r="E201" i="6"/>
  <c r="I200" i="6"/>
  <c r="E200" i="6"/>
  <c r="I199" i="6"/>
  <c r="E199" i="6"/>
  <c r="I198" i="6"/>
  <c r="E198" i="6"/>
  <c r="I197" i="6"/>
  <c r="E197" i="6"/>
  <c r="I196" i="6"/>
  <c r="E196" i="6"/>
  <c r="I195" i="6"/>
  <c r="E195" i="6"/>
  <c r="I194" i="6"/>
  <c r="E194" i="6"/>
  <c r="I193" i="6"/>
  <c r="E193" i="6"/>
  <c r="I192" i="6"/>
  <c r="E192" i="6"/>
  <c r="I191" i="6"/>
  <c r="E191" i="6"/>
  <c r="I190" i="6"/>
  <c r="E190" i="6"/>
  <c r="I189" i="6"/>
  <c r="E189" i="6"/>
  <c r="I188" i="6"/>
  <c r="E188" i="6"/>
  <c r="I187" i="6"/>
  <c r="E187" i="6"/>
  <c r="I186" i="6"/>
  <c r="E186" i="6"/>
  <c r="I185" i="6"/>
  <c r="E185" i="6"/>
  <c r="I184" i="6"/>
  <c r="E184" i="6"/>
  <c r="I183" i="6"/>
  <c r="E183" i="6"/>
  <c r="I182" i="6"/>
  <c r="E182" i="6"/>
  <c r="I181" i="6"/>
  <c r="E181" i="6"/>
  <c r="I180" i="6"/>
  <c r="E180" i="6"/>
  <c r="I179" i="6"/>
  <c r="E179" i="6"/>
  <c r="I178" i="6"/>
  <c r="E178" i="6"/>
  <c r="I177" i="6"/>
  <c r="E177" i="6"/>
  <c r="I176" i="6"/>
  <c r="E176" i="6"/>
  <c r="I175" i="6"/>
  <c r="E175" i="6"/>
  <c r="I174" i="6"/>
  <c r="E174" i="6"/>
  <c r="I173" i="6"/>
  <c r="E173" i="6"/>
  <c r="I172" i="6"/>
  <c r="E172" i="6"/>
  <c r="I171" i="6"/>
  <c r="E171" i="6"/>
  <c r="I170" i="6"/>
  <c r="E170" i="6"/>
  <c r="I169" i="6"/>
  <c r="E169" i="6"/>
  <c r="I168" i="6"/>
  <c r="E168" i="6"/>
  <c r="I167" i="6"/>
  <c r="E167" i="6"/>
  <c r="I166" i="6"/>
  <c r="E166" i="6"/>
  <c r="I165" i="6"/>
  <c r="E165" i="6"/>
  <c r="I164" i="6"/>
  <c r="E164" i="6"/>
  <c r="I163" i="6"/>
  <c r="E163" i="6"/>
  <c r="I162" i="6"/>
  <c r="E162" i="6"/>
  <c r="I161" i="6"/>
  <c r="E161" i="6"/>
  <c r="I160" i="6"/>
  <c r="E160" i="6"/>
  <c r="I159" i="6"/>
  <c r="E159" i="6"/>
  <c r="I158" i="6"/>
  <c r="E158" i="6"/>
  <c r="I157" i="6"/>
  <c r="E157" i="6"/>
  <c r="I156" i="6"/>
  <c r="E156" i="6"/>
  <c r="I155" i="6"/>
  <c r="E155" i="6"/>
  <c r="I154" i="6"/>
  <c r="E154" i="6"/>
  <c r="I153" i="6"/>
  <c r="E153" i="6"/>
  <c r="I152" i="6"/>
  <c r="E152" i="6"/>
  <c r="I151" i="6"/>
  <c r="E151" i="6"/>
  <c r="I150" i="6"/>
  <c r="E150" i="6"/>
  <c r="I149" i="6"/>
  <c r="E149" i="6"/>
  <c r="I148" i="6"/>
  <c r="E148" i="6"/>
  <c r="I147" i="6"/>
  <c r="E147" i="6"/>
  <c r="I146" i="6"/>
  <c r="E146" i="6"/>
  <c r="I145" i="6"/>
  <c r="E145" i="6"/>
  <c r="I144" i="6"/>
  <c r="E144" i="6"/>
  <c r="I143" i="6"/>
  <c r="E143" i="6"/>
  <c r="I142" i="6"/>
  <c r="E142" i="6"/>
  <c r="I141" i="6"/>
  <c r="E141" i="6"/>
  <c r="I140" i="6"/>
  <c r="E140" i="6"/>
  <c r="I139" i="6"/>
  <c r="E139" i="6"/>
  <c r="I138" i="6"/>
  <c r="E138" i="6"/>
  <c r="I137" i="6"/>
  <c r="E137" i="6"/>
  <c r="I136" i="6"/>
  <c r="E136" i="6"/>
  <c r="I135" i="6"/>
  <c r="E135" i="6"/>
  <c r="I134" i="6"/>
  <c r="E134" i="6"/>
  <c r="I133" i="6"/>
  <c r="E133" i="6"/>
  <c r="I132" i="6"/>
  <c r="E132" i="6"/>
  <c r="I131" i="6"/>
  <c r="E131" i="6"/>
  <c r="I130" i="6"/>
  <c r="E130" i="6"/>
  <c r="I129" i="6"/>
  <c r="E129" i="6"/>
  <c r="I128" i="6"/>
  <c r="E128" i="6"/>
  <c r="I127" i="6"/>
  <c r="E127" i="6"/>
  <c r="I126" i="6"/>
  <c r="E126" i="6"/>
  <c r="I125" i="6"/>
  <c r="E125" i="6"/>
  <c r="I124" i="6"/>
  <c r="E124" i="6"/>
  <c r="I123" i="6"/>
  <c r="E123" i="6"/>
  <c r="I122" i="6"/>
  <c r="E122" i="6"/>
  <c r="I121" i="6"/>
  <c r="E121" i="6"/>
  <c r="I120" i="6"/>
  <c r="E120" i="6"/>
  <c r="I119" i="6"/>
  <c r="E119" i="6"/>
  <c r="I118" i="6"/>
  <c r="E118" i="6"/>
  <c r="I117" i="6"/>
  <c r="E117" i="6"/>
  <c r="I116" i="6"/>
  <c r="E116" i="6"/>
  <c r="I115" i="6"/>
  <c r="E115" i="6"/>
  <c r="I114" i="6"/>
  <c r="E114" i="6"/>
  <c r="I113" i="6"/>
  <c r="E113" i="6"/>
  <c r="I112" i="6"/>
  <c r="E112" i="6"/>
  <c r="I111" i="6"/>
  <c r="E111" i="6"/>
  <c r="I110" i="6"/>
  <c r="E110" i="6"/>
  <c r="I109" i="6"/>
  <c r="E109" i="6"/>
  <c r="I108" i="6"/>
  <c r="E108" i="6"/>
  <c r="I107" i="6"/>
  <c r="E107" i="6"/>
  <c r="I106" i="6"/>
  <c r="E106" i="6"/>
  <c r="I105" i="6"/>
  <c r="E105" i="6"/>
  <c r="I104" i="6"/>
  <c r="E104" i="6"/>
  <c r="I103" i="6"/>
  <c r="E103" i="6"/>
  <c r="I102" i="6"/>
  <c r="E102" i="6"/>
  <c r="I101" i="6"/>
  <c r="E101" i="6"/>
  <c r="I100" i="6"/>
  <c r="E100" i="6"/>
  <c r="I99" i="6"/>
  <c r="E99" i="6"/>
  <c r="I98" i="6"/>
  <c r="E98" i="6"/>
  <c r="I97" i="6"/>
  <c r="E97" i="6"/>
  <c r="I96" i="6"/>
  <c r="E96" i="6"/>
  <c r="I95" i="6"/>
  <c r="E95" i="6"/>
  <c r="I94" i="6"/>
  <c r="E94" i="6"/>
  <c r="I93" i="6"/>
  <c r="E93" i="6"/>
  <c r="I92" i="6"/>
  <c r="E92" i="6"/>
  <c r="I91" i="6"/>
  <c r="E91" i="6"/>
  <c r="I90" i="6"/>
  <c r="E90" i="6"/>
  <c r="I89" i="6"/>
  <c r="E89" i="6"/>
  <c r="I88" i="6"/>
  <c r="E88" i="6"/>
  <c r="I87" i="6"/>
  <c r="E87" i="6"/>
  <c r="I86" i="6"/>
  <c r="E86" i="6"/>
  <c r="I85" i="6"/>
  <c r="E85" i="6"/>
  <c r="I84" i="6"/>
  <c r="E84" i="6"/>
  <c r="I83" i="6"/>
  <c r="E83" i="6"/>
  <c r="I82" i="6"/>
  <c r="E82" i="6"/>
  <c r="I81" i="6"/>
  <c r="E81" i="6"/>
  <c r="I80" i="6"/>
  <c r="E80" i="6"/>
  <c r="I79" i="6"/>
  <c r="E79" i="6"/>
  <c r="I78" i="6"/>
  <c r="E78" i="6"/>
  <c r="I77" i="6"/>
  <c r="E77" i="6"/>
  <c r="I76" i="6"/>
  <c r="E76" i="6"/>
  <c r="I75" i="6"/>
  <c r="E75" i="6"/>
  <c r="I74" i="6"/>
  <c r="E74" i="6"/>
  <c r="I73" i="6"/>
  <c r="E73" i="6"/>
  <c r="I72" i="6"/>
  <c r="E72" i="6"/>
  <c r="I71" i="6"/>
  <c r="E71" i="6"/>
  <c r="I70" i="6"/>
  <c r="E70" i="6"/>
  <c r="I69" i="6"/>
  <c r="E69" i="6"/>
  <c r="I68" i="6"/>
  <c r="E68" i="6"/>
  <c r="I67" i="6"/>
  <c r="E67" i="6"/>
  <c r="I66" i="6"/>
  <c r="E66" i="6"/>
  <c r="I65" i="6"/>
  <c r="E65" i="6"/>
  <c r="I64" i="6"/>
  <c r="E64" i="6"/>
  <c r="I63" i="6"/>
  <c r="E63" i="6"/>
  <c r="I62" i="6"/>
  <c r="E62" i="6"/>
  <c r="I61" i="6"/>
  <c r="E61" i="6"/>
  <c r="I60" i="6"/>
  <c r="E60" i="6"/>
  <c r="I59" i="6"/>
  <c r="E59" i="6"/>
  <c r="I58" i="6"/>
  <c r="E58" i="6"/>
  <c r="I57" i="6"/>
  <c r="E57" i="6"/>
  <c r="I56" i="6"/>
  <c r="E56" i="6"/>
  <c r="I55" i="6"/>
  <c r="E55" i="6"/>
  <c r="I54" i="6"/>
  <c r="E54" i="6"/>
  <c r="I53" i="6"/>
  <c r="E53" i="6"/>
  <c r="I52" i="6"/>
  <c r="E52" i="6"/>
  <c r="I51" i="6"/>
  <c r="E51" i="6"/>
  <c r="I50" i="6"/>
  <c r="E50" i="6"/>
  <c r="I49" i="6"/>
  <c r="E49" i="6"/>
  <c r="I48" i="6"/>
  <c r="E48" i="6"/>
  <c r="I47" i="6"/>
  <c r="E47" i="6"/>
  <c r="I46" i="6"/>
  <c r="E46" i="6"/>
  <c r="I45" i="6"/>
  <c r="E45" i="6"/>
  <c r="I44" i="6"/>
  <c r="E44" i="6"/>
  <c r="I43" i="6"/>
  <c r="E43" i="6"/>
  <c r="I42" i="6"/>
  <c r="E42" i="6"/>
  <c r="I41" i="6"/>
  <c r="E41" i="6"/>
  <c r="I40" i="6"/>
  <c r="E40" i="6"/>
  <c r="I39" i="6"/>
  <c r="E39" i="6"/>
  <c r="I38" i="6"/>
  <c r="E38" i="6"/>
  <c r="I37" i="6"/>
  <c r="E37" i="6"/>
  <c r="I36" i="6"/>
  <c r="E36" i="6"/>
  <c r="I35" i="6"/>
  <c r="E35" i="6"/>
  <c r="I34" i="6"/>
  <c r="E34" i="6"/>
  <c r="I33" i="6"/>
  <c r="E33" i="6"/>
  <c r="I32" i="6"/>
  <c r="E32" i="6"/>
  <c r="I31" i="6"/>
  <c r="E31" i="6"/>
  <c r="I30" i="6"/>
  <c r="E30" i="6"/>
  <c r="I29" i="6"/>
  <c r="E29" i="6"/>
  <c r="I28" i="6"/>
  <c r="E28" i="6"/>
  <c r="I27" i="6"/>
  <c r="E27" i="6"/>
  <c r="I26" i="6"/>
  <c r="E26" i="6"/>
  <c r="I25" i="6"/>
  <c r="E25" i="6"/>
  <c r="I24" i="6"/>
  <c r="E24" i="6"/>
  <c r="I23" i="6"/>
  <c r="E23" i="6"/>
  <c r="I22" i="6"/>
  <c r="E22" i="6"/>
  <c r="I21" i="6"/>
  <c r="E21" i="6"/>
  <c r="I20" i="6"/>
  <c r="E20" i="6"/>
  <c r="I19" i="6"/>
  <c r="E19" i="6"/>
  <c r="I18" i="6"/>
  <c r="E18" i="6"/>
  <c r="I17" i="6"/>
  <c r="E17" i="6"/>
  <c r="I16" i="6"/>
  <c r="E16" i="6"/>
  <c r="I15" i="6"/>
  <c r="E15" i="6"/>
  <c r="I14" i="6"/>
  <c r="E14" i="6"/>
  <c r="I13" i="6"/>
  <c r="E13" i="6"/>
  <c r="I12" i="6"/>
  <c r="E12" i="6"/>
  <c r="I11" i="6"/>
  <c r="E11" i="6"/>
  <c r="I10" i="6"/>
  <c r="E10" i="6"/>
  <c r="I9" i="6"/>
  <c r="E9" i="6"/>
  <c r="I8" i="6"/>
  <c r="E8" i="6"/>
  <c r="I7" i="6"/>
  <c r="E7" i="6"/>
  <c r="I6" i="6"/>
  <c r="E6" i="6"/>
  <c r="I5" i="6"/>
  <c r="E5" i="6"/>
  <c r="I4" i="6"/>
  <c r="E4" i="6"/>
  <c r="I3" i="6"/>
  <c r="E3" i="6"/>
  <c r="I2" i="6"/>
  <c r="E2" i="6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2" i="1"/>
  <c r="S5" i="5"/>
  <c r="R3" i="5"/>
  <c r="J6" i="5"/>
  <c r="R4" i="5"/>
  <c r="S3" i="5"/>
  <c r="S4" i="5"/>
  <c r="J5" i="5"/>
  <c r="J8" i="5"/>
  <c r="R5" i="5"/>
  <c r="J7" i="5"/>
  <c r="J9" i="5" l="1"/>
  <c r="F365" i="1"/>
  <c r="F264" i="1"/>
  <c r="F265" i="1"/>
  <c r="F238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512" i="1"/>
  <c r="F511" i="1"/>
  <c r="F510" i="1"/>
  <c r="F538" i="1"/>
  <c r="F537" i="1"/>
  <c r="F535" i="1"/>
  <c r="F509" i="1"/>
  <c r="F536" i="1"/>
  <c r="F534" i="1"/>
  <c r="F533" i="1"/>
  <c r="F508" i="1"/>
  <c r="F507" i="1"/>
  <c r="F506" i="1"/>
  <c r="F505" i="1"/>
  <c r="F503" i="1"/>
  <c r="F504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5" i="1"/>
  <c r="F454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19" i="1"/>
  <c r="F418" i="1"/>
  <c r="F417" i="1"/>
  <c r="F416" i="1"/>
  <c r="F448" i="1"/>
  <c r="F450" i="1"/>
  <c r="F449" i="1"/>
  <c r="F451" i="1"/>
  <c r="F446" i="1"/>
  <c r="F447" i="1"/>
  <c r="F415" i="1"/>
  <c r="F422" i="1"/>
  <c r="F420" i="1"/>
  <c r="F421" i="1"/>
  <c r="F424" i="1"/>
  <c r="F423" i="1"/>
  <c r="F42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57" i="1"/>
  <c r="F456" i="1"/>
  <c r="F453" i="1"/>
  <c r="F452" i="1"/>
  <c r="F429" i="1"/>
  <c r="F428" i="1"/>
  <c r="F427" i="1"/>
  <c r="F426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98" i="1"/>
  <c r="F397" i="1"/>
  <c r="F396" i="1"/>
  <c r="F395" i="1"/>
  <c r="F394" i="1"/>
  <c r="F392" i="1"/>
  <c r="F393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64" i="1"/>
  <c r="F363" i="1"/>
  <c r="F340" i="1"/>
  <c r="F339" i="1"/>
  <c r="F338" i="1"/>
  <c r="F337" i="1"/>
  <c r="F336" i="1"/>
  <c r="F335" i="1"/>
  <c r="F334" i="1"/>
  <c r="F360" i="1"/>
  <c r="F324" i="1"/>
  <c r="F309" i="1"/>
  <c r="F308" i="1"/>
  <c r="F307" i="1"/>
  <c r="F306" i="1"/>
  <c r="F402" i="1"/>
  <c r="F401" i="1"/>
  <c r="F400" i="1"/>
  <c r="F399" i="1"/>
  <c r="F367" i="1"/>
  <c r="F366" i="1"/>
  <c r="F362" i="1"/>
  <c r="F358" i="1"/>
  <c r="F361" i="1"/>
  <c r="F359" i="1"/>
  <c r="F323" i="1"/>
  <c r="F322" i="1"/>
  <c r="F332" i="1"/>
  <c r="F333" i="1"/>
  <c r="F330" i="1"/>
  <c r="F331" i="1"/>
  <c r="F329" i="1"/>
  <c r="F328" i="1"/>
  <c r="F327" i="1"/>
  <c r="F325" i="1"/>
  <c r="F32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319" i="1"/>
  <c r="F320" i="1"/>
  <c r="F318" i="1"/>
  <c r="F317" i="1"/>
  <c r="F316" i="1"/>
  <c r="F315" i="1"/>
  <c r="F314" i="1"/>
  <c r="F313" i="1"/>
  <c r="F312" i="1"/>
  <c r="F311" i="1"/>
  <c r="F310" i="1"/>
  <c r="F321" i="1"/>
  <c r="F285" i="1"/>
  <c r="F284" i="1"/>
  <c r="F283" i="1"/>
  <c r="F282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51" i="1"/>
  <c r="F250" i="1"/>
  <c r="F249" i="1"/>
  <c r="F248" i="1"/>
  <c r="F247" i="1"/>
  <c r="F246" i="1"/>
  <c r="F245" i="1"/>
  <c r="F244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190" i="1"/>
  <c r="F189" i="1"/>
  <c r="F188" i="1"/>
  <c r="F187" i="1"/>
  <c r="F186" i="1"/>
  <c r="F185" i="1"/>
  <c r="F184" i="1"/>
  <c r="F183" i="1"/>
  <c r="F182" i="1"/>
  <c r="F181" i="1"/>
  <c r="F180" i="1"/>
  <c r="F155" i="1"/>
  <c r="F154" i="1"/>
  <c r="F153" i="1"/>
  <c r="F152" i="1"/>
  <c r="F151" i="1"/>
  <c r="F150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243" i="1"/>
  <c r="F242" i="1"/>
  <c r="F241" i="1"/>
  <c r="F240" i="1"/>
  <c r="F239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49" i="1"/>
  <c r="F148" i="1"/>
  <c r="F134" i="1"/>
  <c r="F133" i="1"/>
  <c r="F132" i="1"/>
  <c r="F131" i="1"/>
  <c r="F130" i="1"/>
  <c r="F129" i="1"/>
  <c r="F11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09" i="1"/>
  <c r="F108" i="1"/>
  <c r="F107" i="1"/>
  <c r="F106" i="1"/>
  <c r="F115" i="1"/>
  <c r="F114" i="1"/>
  <c r="F105" i="1"/>
  <c r="F104" i="1"/>
  <c r="F103" i="1"/>
  <c r="F102" i="1"/>
  <c r="F101" i="1"/>
  <c r="F100" i="1"/>
  <c r="F86" i="1"/>
  <c r="F85" i="1"/>
  <c r="F84" i="1"/>
  <c r="F77" i="1"/>
  <c r="F76" i="1"/>
  <c r="F75" i="1"/>
  <c r="F74" i="1"/>
  <c r="F73" i="1"/>
  <c r="F72" i="1"/>
  <c r="F71" i="1"/>
  <c r="F70" i="1"/>
  <c r="F69" i="1"/>
  <c r="F68" i="1"/>
  <c r="F67" i="1"/>
  <c r="F66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12" i="1"/>
  <c r="F9" i="1"/>
  <c r="F8" i="1"/>
  <c r="F7" i="1"/>
  <c r="F99" i="1"/>
  <c r="F98" i="1"/>
  <c r="F97" i="1"/>
  <c r="F113" i="1"/>
  <c r="F96" i="1"/>
  <c r="F95" i="1"/>
  <c r="F112" i="1"/>
  <c r="F94" i="1"/>
  <c r="F93" i="1"/>
  <c r="F111" i="1"/>
  <c r="F92" i="1"/>
  <c r="F91" i="1"/>
  <c r="F90" i="1"/>
  <c r="F89" i="1"/>
  <c r="F88" i="1"/>
  <c r="F87" i="1"/>
  <c r="F83" i="1"/>
  <c r="F82" i="1"/>
  <c r="F81" i="1"/>
  <c r="F80" i="1"/>
  <c r="F79" i="1"/>
  <c r="F78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<sst xmlns="http://schemas.openxmlformats.org/spreadsheetml/2006/main" count="7169" uniqueCount="87">
  <si>
    <t>Claim Status</t>
  </si>
  <si>
    <t>Paid</t>
  </si>
  <si>
    <t>SHORE PULMONARY PA</t>
  </si>
  <si>
    <t>Denied</t>
  </si>
  <si>
    <t>BRICKTOWN MEDICAL GROUP PA</t>
  </si>
  <si>
    <t>Adjudicated</t>
  </si>
  <si>
    <t>FOOT AND ANKLE CENTER OF NEW JE</t>
  </si>
  <si>
    <t>CHANGE OF HEART CARDIOLOGY LLC</t>
  </si>
  <si>
    <t>COASTAL UROLOGY ASSOCIATES PA</t>
  </si>
  <si>
    <t>Auditor Name</t>
  </si>
  <si>
    <t>Siddharth</t>
  </si>
  <si>
    <t>Fozaan</t>
  </si>
  <si>
    <t>Joe</t>
  </si>
  <si>
    <t>Claim Amount</t>
  </si>
  <si>
    <t>Provider Name</t>
  </si>
  <si>
    <t>Audit Date</t>
  </si>
  <si>
    <t>Claim Age</t>
  </si>
  <si>
    <t>Task - 1</t>
  </si>
  <si>
    <t>Task - 2</t>
  </si>
  <si>
    <t>Task - 3</t>
  </si>
  <si>
    <t>4. Conditional formatting</t>
  </si>
  <si>
    <t>2. IF formulas (SUM, COUNT &amp; AVERAGE)</t>
  </si>
  <si>
    <t>3. AND &amp; OR functions</t>
  </si>
  <si>
    <t>1. Basic formulas (SUM, AVERAGE &amp; PERCENTAGE)</t>
  </si>
  <si>
    <t>1. Graphical Presentation (based on the report prepared)</t>
  </si>
  <si>
    <t>2. Provider and agentwise high level information in a tabular form</t>
  </si>
  <si>
    <t>Total Marks - 50</t>
  </si>
  <si>
    <t>Time - 90 Mins</t>
  </si>
  <si>
    <r>
      <t xml:space="preserve">Create performance reports (Monthly and Weekly) using below formulas and functions. Raw data for the report is provided on sheet 2. </t>
    </r>
    <r>
      <rPr>
        <b/>
        <i/>
        <sz val="9"/>
        <color theme="3" tint="-0.499984740745262"/>
        <rFont val="Calibri"/>
        <family val="2"/>
        <scheme val="minor"/>
      </rPr>
      <t>(20 Marks)</t>
    </r>
  </si>
  <si>
    <r>
      <t xml:space="preserve">Prepare a presentation to include the following:- </t>
    </r>
    <r>
      <rPr>
        <b/>
        <i/>
        <sz val="9"/>
        <color theme="3" tint="-0.499984740745262"/>
        <rFont val="Calibri"/>
        <family val="2"/>
        <scheme val="minor"/>
      </rPr>
      <t>(20 Marks)</t>
    </r>
  </si>
  <si>
    <r>
      <t xml:space="preserve">Prepare a summary on word document highlighting the key points based on the findings from report (task 1) and presentation (task 2).  </t>
    </r>
    <r>
      <rPr>
        <b/>
        <i/>
        <sz val="9"/>
        <color theme="3" tint="-0.499984740745262"/>
        <rFont val="Calibri"/>
        <family val="2"/>
        <scheme val="minor"/>
      </rPr>
      <t>(10 Marks)</t>
    </r>
  </si>
  <si>
    <t>Week - 2</t>
  </si>
  <si>
    <t>Week - 3</t>
  </si>
  <si>
    <t>Week - 4</t>
  </si>
  <si>
    <t>Week</t>
  </si>
  <si>
    <t>Day</t>
  </si>
  <si>
    <t>Week - 1</t>
  </si>
  <si>
    <t>Management Information System - Analyst Assessment</t>
  </si>
  <si>
    <t>Column Labels</t>
  </si>
  <si>
    <t>Grand Total</t>
  </si>
  <si>
    <t>Row Labels</t>
  </si>
  <si>
    <t>Ageing</t>
  </si>
  <si>
    <t>Total</t>
  </si>
  <si>
    <t>Upper</t>
  </si>
  <si>
    <t>Lower</t>
  </si>
  <si>
    <t>Total Remaining</t>
  </si>
  <si>
    <t>Ramining in queue</t>
  </si>
  <si>
    <t>15-30</t>
  </si>
  <si>
    <t>Claim ID</t>
  </si>
  <si>
    <t>Average of Claim Age</t>
  </si>
  <si>
    <t>Average of Claim Amount</t>
  </si>
  <si>
    <t>COASTAL UROLOGY ASSOCIATES PA Total</t>
  </si>
  <si>
    <t>SHORE PULMONARY PA Total</t>
  </si>
  <si>
    <t>CHANGE OF HEART CARDIOLOGY LLC Total</t>
  </si>
  <si>
    <t>FOOT AND ANKLE CENTER OF NEW JE Total</t>
  </si>
  <si>
    <t>BRICKTOWN MEDICAL GROUP PA Total</t>
  </si>
  <si>
    <t>OR function</t>
  </si>
  <si>
    <t>AND function</t>
  </si>
  <si>
    <t>Sum of the claim amount in May</t>
  </si>
  <si>
    <t>Average claim age in May</t>
  </si>
  <si>
    <t>Percentage of claim age 13 in May'18</t>
  </si>
  <si>
    <t>Count of claim age 16</t>
  </si>
  <si>
    <t>Average of claim age 20</t>
  </si>
  <si>
    <t>Count of claim age 13 using count if</t>
  </si>
  <si>
    <t>Sum</t>
  </si>
  <si>
    <t>Average</t>
  </si>
  <si>
    <t>Percentage of claim age 13</t>
  </si>
  <si>
    <t>Thu</t>
  </si>
  <si>
    <t>Fri</t>
  </si>
  <si>
    <t>Sat</t>
  </si>
  <si>
    <t>Sun</t>
  </si>
  <si>
    <t>Mon</t>
  </si>
  <si>
    <t>Tue</t>
  </si>
  <si>
    <t>Wed</t>
  </si>
  <si>
    <t>SUM IF</t>
  </si>
  <si>
    <t>IF PAID</t>
  </si>
  <si>
    <t>IF ADJUDICATED</t>
  </si>
  <si>
    <t>IF DENIED</t>
  </si>
  <si>
    <t>SUMFOR PAID SHORE</t>
  </si>
  <si>
    <t>Column6</t>
  </si>
  <si>
    <t>Or case</t>
  </si>
  <si>
    <t xml:space="preserve">and </t>
  </si>
  <si>
    <t>SUM</t>
  </si>
  <si>
    <t>Individual sum</t>
  </si>
  <si>
    <t>sumif</t>
  </si>
  <si>
    <t>Sum of Claim 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</si>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</sst>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i/>
      <sz val="9"/>
      <color theme="3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54A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5"/>
      </left>
      <right style="thin">
        <color theme="5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/>
    <xf numFmtId="0" fontId="4" fillId="0" borderId="2" xfId="0" applyFont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0" fillId="0" borderId="6" xfId="0" applyBorder="1"/>
    <xf numFmtId="0" fontId="6" fillId="0" borderId="0" xfId="0" applyFont="1"/>
    <xf numFmtId="2" fontId="0" fillId="0" borderId="0" xfId="0" applyNumberFormat="1"/>
    <xf numFmtId="0" fontId="8" fillId="4" borderId="7" xfId="0" applyFont="1" applyFill="1" applyBorder="1"/>
    <xf numFmtId="0" fontId="8" fillId="0" borderId="0" xfId="0" applyFont="1"/>
    <xf numFmtId="0" fontId="8" fillId="0" borderId="7" xfId="0" applyFont="1" applyBorder="1"/>
    <xf numFmtId="0" fontId="8" fillId="0" borderId="8" xfId="0" applyFont="1" applyBorder="1"/>
    <xf numFmtId="2" fontId="8" fillId="0" borderId="8" xfId="0" applyNumberFormat="1" applyFont="1" applyBorder="1"/>
    <xf numFmtId="0" fontId="8" fillId="4" borderId="9" xfId="0" applyFont="1" applyFill="1" applyBorder="1"/>
    <xf numFmtId="2" fontId="8" fillId="4" borderId="9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9" fontId="0" fillId="0" borderId="0" xfId="1" applyFont="1"/>
    <xf numFmtId="49" fontId="1" fillId="2" borderId="11" xfId="0" applyNumberFormat="1" applyFont="1" applyFill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0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</cellXfs>
  <cellStyles count="2">
    <cellStyle name="Normal" xfId="0" builtinId="0"/>
    <cellStyle name="Percent" xfId="1" builtinId="5"/>
  </cellStyles>
  <dxfs count="28">
    <dxf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left style="thin">
          <color theme="0" tint="-0.499984740745262"/>
        </left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05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2.1372849227179933E-3"/>
          <c:w val="0.93888888888888888"/>
          <c:h val="0.8981481481481481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Sheet2!$I$3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B7C-48F7-830F-F5DA6F6D7E3A}"/>
            </c:ext>
          </c:extLst>
        </c:ser>
        <c:ser>
          <c:idx val="1"/>
          <c:order val="1"/>
          <c:tx>
            <c:strRef>
              <c:f>Sheet2!$I$4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Sheet2!$J$4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C-48F7-830F-F5DA6F6D7E3A}"/>
            </c:ext>
          </c:extLst>
        </c:ser>
        <c:ser>
          <c:idx val="4"/>
          <c:order val="4"/>
          <c:tx>
            <c:strRef>
              <c:f>Sheet2!$I$7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C-48F7-830F-F5DA6F6D7E3A}"/>
            </c:ext>
          </c:extLst>
        </c:ser>
        <c:ser>
          <c:idx val="6"/>
          <c:order val="5"/>
          <c:tx>
            <c:strRef>
              <c:f>Sheet2!$I$9</c:f>
              <c:strCache>
                <c:ptCount val="1"/>
                <c:pt idx="0">
                  <c:v>Ramining in queue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accent3">
                    <a:lumMod val="60000"/>
                    <a:lumOff val="4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B7C-48F7-830F-F5DA6F6D7E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7C-48F7-830F-F5DA6F6D7E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360416600"/>
        <c:axId val="360423264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Sheet2!$I$5</c15:sqref>
                        </c15:formulaRef>
                      </c:ext>
                    </c:extLst>
                    <c:strCache>
                      <c:ptCount val="1"/>
                      <c:pt idx="0">
                        <c:v>Adjudicated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Sheet2!$J$5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B7C-48F7-830F-F5DA6F6D7E3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Sheet2!$I$6</c15:sqref>
                        </c15:formulaRef>
                      </c:ext>
                    </c:extLst>
                    <c:strCache>
                      <c:ptCount val="1"/>
                      <c:pt idx="0">
                        <c:v>Denied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7C-48F7-830F-F5DA6F6D7E3A}"/>
                  </c:ext>
                </c:extLst>
              </c15:ser>
            </c15:filteredBarSeries>
          </c:ext>
        </c:extLst>
      </c:bar3DChart>
      <c:catAx>
        <c:axId val="36041660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423264"/>
        <c:crosses val="autoZero"/>
        <c:auto val="1"/>
        <c:lblAlgn val="ctr"/>
        <c:lblOffset val="100"/>
        <c:noMultiLvlLbl val="0"/>
      </c:catAx>
      <c:valAx>
        <c:axId val="360423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0416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noFill/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C-4D6B-B0DE-70BE7284B52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C-4D6B-B0DE-70BE7284B52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3C-4D6B-B0DE-70BE7284B52A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3C-4D6B-B0DE-70BE7284B52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3C-4D6B-B0DE-70BE7284B52A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3C-4D6B-B0DE-70BE7284B52A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3C-4D6B-B0DE-70BE7284B52A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3C-4D6B-B0DE-70BE7284B52A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3C-4D6B-B0DE-70BE7284B52A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674-4B26-A06D-D1367BB8C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strRef>
              <c:f>Sheet2!$Q$3</c:f>
              <c:strCache>
                <c:ptCount val="1"/>
                <c:pt idx="0">
                  <c:v>Fozaan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93C-4D6B-B0DE-70BE7284B52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74-4B26-A06D-D1367BB8C08D}"/>
              </c:ext>
            </c:extLst>
          </c:dPt>
          <c:val>
            <c:numRef>
              <c:f>Sheet2!$R$3:$S$3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4-4B26-A06D-D1367BB8C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Week - 1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Fozaan</c:v>
              </c:pt>
              <c:pt idx="1">
                <c:v>Joe</c:v>
              </c:pt>
              <c:pt idx="2">
                <c:v>Siddharth</c:v>
              </c:pt>
            </c:strLit>
          </c:cat>
          <c:val>
            <c:numLit>
              <c:formatCode>General</c:formatCode>
              <c:ptCount val="3"/>
              <c:pt idx="0">
                <c:v>16.90909090909091</c:v>
              </c:pt>
              <c:pt idx="1">
                <c:v>17.351351351351351</c:v>
              </c:pt>
              <c:pt idx="2">
                <c:v>17.153846153846153</c:v>
              </c:pt>
            </c:numLit>
          </c:val>
          <c:extLst>
            <c:ext xmlns:c16="http://schemas.microsoft.com/office/drawing/2014/chart" uri="{C3380CC4-5D6E-409C-BE32-E72D297353CC}">
              <c16:uniqueId val="{00000000-63D3-4EFE-BB35-823D4ADAAF8D}"/>
            </c:ext>
          </c:extLst>
        </c:ser>
        <c:ser>
          <c:idx val="1"/>
          <c:order val="1"/>
          <c:tx>
            <c:v>Week - 2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Fozaan</c:v>
              </c:pt>
              <c:pt idx="1">
                <c:v>Joe</c:v>
              </c:pt>
              <c:pt idx="2">
                <c:v>Siddharth</c:v>
              </c:pt>
            </c:strLit>
          </c:cat>
          <c:val>
            <c:numLit>
              <c:formatCode>General</c:formatCode>
              <c:ptCount val="3"/>
              <c:pt idx="0">
                <c:v>16.547169811320753</c:v>
              </c:pt>
              <c:pt idx="1">
                <c:v>15.78</c:v>
              </c:pt>
              <c:pt idx="2">
                <c:v>16.21153846153846</c:v>
              </c:pt>
            </c:numLit>
          </c:val>
          <c:extLst>
            <c:ext xmlns:c16="http://schemas.microsoft.com/office/drawing/2014/chart" uri="{C3380CC4-5D6E-409C-BE32-E72D297353CC}">
              <c16:uniqueId val="{00000001-63D3-4EFE-BB35-823D4ADAAF8D}"/>
            </c:ext>
          </c:extLst>
        </c:ser>
        <c:ser>
          <c:idx val="2"/>
          <c:order val="2"/>
          <c:tx>
            <c:v>Week - 3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Fozaan</c:v>
              </c:pt>
              <c:pt idx="1">
                <c:v>Joe</c:v>
              </c:pt>
              <c:pt idx="2">
                <c:v>Siddharth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17.566037735849058</c:v>
              </c:pt>
              <c:pt idx="2">
                <c:v>17.615384615384617</c:v>
              </c:pt>
            </c:numLit>
          </c:val>
          <c:extLst>
            <c:ext xmlns:c16="http://schemas.microsoft.com/office/drawing/2014/chart" uri="{C3380CC4-5D6E-409C-BE32-E72D297353CC}">
              <c16:uniqueId val="{00000002-63D3-4EFE-BB35-823D4ADAAF8D}"/>
            </c:ext>
          </c:extLst>
        </c:ser>
        <c:ser>
          <c:idx val="3"/>
          <c:order val="3"/>
          <c:tx>
            <c:v>Week - 4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Fozaan</c:v>
              </c:pt>
              <c:pt idx="1">
                <c:v>Joe</c:v>
              </c:pt>
              <c:pt idx="2">
                <c:v>Siddharth</c:v>
              </c:pt>
            </c:strLit>
          </c:cat>
          <c:val>
            <c:numLit>
              <c:formatCode>General</c:formatCode>
              <c:ptCount val="3"/>
              <c:pt idx="0">
                <c:v>15.447368421052632</c:v>
              </c:pt>
              <c:pt idx="1">
                <c:v>15.108108108108109</c:v>
              </c:pt>
              <c:pt idx="2">
                <c:v>14.921052631578947</c:v>
              </c:pt>
            </c:numLit>
          </c:val>
          <c:extLst>
            <c:ext xmlns:c16="http://schemas.microsoft.com/office/drawing/2014/chart" uri="{C3380CC4-5D6E-409C-BE32-E72D297353CC}">
              <c16:uniqueId val="{00000003-63D3-4EFE-BB35-823D4ADA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360420912"/>
        <c:axId val="360417776"/>
      </c:barChart>
      <c:catAx>
        <c:axId val="360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17776"/>
        <c:crosses val="autoZero"/>
        <c:auto val="1"/>
        <c:lblAlgn val="ctr"/>
        <c:lblOffset val="100"/>
        <c:noMultiLvlLbl val="0"/>
      </c:catAx>
      <c:valAx>
        <c:axId val="360417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04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Week - 1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Fozaan</c:v>
              </c:pt>
              <c:pt idx="1">
                <c:v>Joe</c:v>
              </c:pt>
              <c:pt idx="2">
                <c:v>Siddharth</c:v>
              </c:pt>
            </c:strLit>
          </c:cat>
          <c:val>
            <c:numLit>
              <c:formatCode>General</c:formatCode>
              <c:ptCount val="3"/>
              <c:pt idx="0">
                <c:v>16.90909090909091</c:v>
              </c:pt>
              <c:pt idx="1">
                <c:v>17.351351351351351</c:v>
              </c:pt>
              <c:pt idx="2">
                <c:v>17.153846153846153</c:v>
              </c:pt>
            </c:numLit>
          </c:val>
          <c:extLst>
            <c:ext xmlns:c16="http://schemas.microsoft.com/office/drawing/2014/chart" uri="{C3380CC4-5D6E-409C-BE32-E72D297353CC}">
              <c16:uniqueId val="{00000000-FF15-47E8-B78E-11FD0A868511}"/>
            </c:ext>
          </c:extLst>
        </c:ser>
        <c:ser>
          <c:idx val="1"/>
          <c:order val="1"/>
          <c:tx>
            <c:v>Week - 2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Fozaan</c:v>
              </c:pt>
              <c:pt idx="1">
                <c:v>Joe</c:v>
              </c:pt>
              <c:pt idx="2">
                <c:v>Siddharth</c:v>
              </c:pt>
            </c:strLit>
          </c:cat>
          <c:val>
            <c:numLit>
              <c:formatCode>General</c:formatCode>
              <c:ptCount val="3"/>
              <c:pt idx="0">
                <c:v>16.547169811320753</c:v>
              </c:pt>
              <c:pt idx="1">
                <c:v>15.78</c:v>
              </c:pt>
              <c:pt idx="2">
                <c:v>16.21153846153846</c:v>
              </c:pt>
            </c:numLit>
          </c:val>
          <c:extLst>
            <c:ext xmlns:c16="http://schemas.microsoft.com/office/drawing/2014/chart" uri="{C3380CC4-5D6E-409C-BE32-E72D297353CC}">
              <c16:uniqueId val="{00000001-FF15-47E8-B78E-11FD0A868511}"/>
            </c:ext>
          </c:extLst>
        </c:ser>
        <c:ser>
          <c:idx val="2"/>
          <c:order val="2"/>
          <c:tx>
            <c:v>Week - 3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Fozaan</c:v>
              </c:pt>
              <c:pt idx="1">
                <c:v>Joe</c:v>
              </c:pt>
              <c:pt idx="2">
                <c:v>Siddharth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17.566037735849058</c:v>
              </c:pt>
              <c:pt idx="2">
                <c:v>17.615384615384617</c:v>
              </c:pt>
            </c:numLit>
          </c:val>
          <c:extLst>
            <c:ext xmlns:c16="http://schemas.microsoft.com/office/drawing/2014/chart" uri="{C3380CC4-5D6E-409C-BE32-E72D297353CC}">
              <c16:uniqueId val="{00000002-FF15-47E8-B78E-11FD0A868511}"/>
            </c:ext>
          </c:extLst>
        </c:ser>
        <c:ser>
          <c:idx val="3"/>
          <c:order val="3"/>
          <c:tx>
            <c:v>Week - 4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Fozaan</c:v>
              </c:pt>
              <c:pt idx="1">
                <c:v>Joe</c:v>
              </c:pt>
              <c:pt idx="2">
                <c:v>Siddharth</c:v>
              </c:pt>
            </c:strLit>
          </c:cat>
          <c:val>
            <c:numLit>
              <c:formatCode>General</c:formatCode>
              <c:ptCount val="3"/>
              <c:pt idx="0">
                <c:v>15.447368421052632</c:v>
              </c:pt>
              <c:pt idx="1">
                <c:v>15.108108108108109</c:v>
              </c:pt>
              <c:pt idx="2">
                <c:v>14.921052631578947</c:v>
              </c:pt>
            </c:numLit>
          </c:val>
          <c:extLst>
            <c:ext xmlns:c16="http://schemas.microsoft.com/office/drawing/2014/chart" uri="{C3380CC4-5D6E-409C-BE32-E72D297353CC}">
              <c16:uniqueId val="{00000003-FF15-47E8-B78E-11FD0A86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371713448"/>
        <c:axId val="371711096"/>
      </c:barChart>
      <c:catAx>
        <c:axId val="37171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1096"/>
        <c:crosses val="autoZero"/>
        <c:auto val="1"/>
        <c:lblAlgn val="ctr"/>
        <c:lblOffset val="100"/>
        <c:noMultiLvlLbl val="0"/>
      </c:catAx>
      <c:valAx>
        <c:axId val="371711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71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M$3" inc="10" max="1000" page="10" val="4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157162</xdr:rowOff>
    </xdr:from>
    <xdr:to>
      <xdr:col>13</xdr:col>
      <xdr:colOff>361950</xdr:colOff>
      <xdr:row>25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30480</xdr:colOff>
          <xdr:row>7</xdr:row>
          <xdr:rowOff>38100</xdr:rowOff>
        </xdr:from>
        <xdr:to>
          <xdr:col>14</xdr:col>
          <xdr:colOff>312420</xdr:colOff>
          <xdr:row>13</xdr:row>
          <xdr:rowOff>22860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14288</xdr:colOff>
      <xdr:row>8</xdr:row>
      <xdr:rowOff>109536</xdr:rowOff>
    </xdr:from>
    <xdr:to>
      <xdr:col>17</xdr:col>
      <xdr:colOff>104776</xdr:colOff>
      <xdr:row>21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0.41771</cdr:x>
      <cdr:y>0.47049</cdr:y>
    </cdr:from>
    <cdr:to>
      <cdr:x>0.58438</cdr:x>
      <cdr:y>0.6441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FDDCB2-3A06-4BA7-87CE-F16526321111}"/>
            </a:ext>
          </a:extLst>
        </cdr:cNvPr>
        <cdr:cNvSpPr txBox="1"/>
      </cdr:nvSpPr>
      <cdr:spPr>
        <a:xfrm xmlns:a="http://schemas.openxmlformats.org/drawingml/2006/main">
          <a:off x="1909763" y="1290638"/>
          <a:ext cx="7620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0.41354</cdr:x>
      <cdr:y>0.4809</cdr:y>
    </cdr:from>
    <cdr:to>
      <cdr:x>0.59271</cdr:x>
      <cdr:y>0.57813</cdr:y>
    </cdr:to>
    <cdr:sp macro="" textlink="Sheet2!$R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F2B730-8186-416D-B380-9562EFEDF8DA}"/>
            </a:ext>
          </a:extLst>
        </cdr:cNvPr>
        <cdr:cNvSpPr txBox="1"/>
      </cdr:nvSpPr>
      <cdr:spPr>
        <a:xfrm xmlns:a="http://schemas.openxmlformats.org/drawingml/2006/main">
          <a:off x="1890713" y="1319213"/>
          <a:ext cx="819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7C7411E-D0FA-47CA-BC81-C4EE78BBE4D0}" type="TxLink">
            <a:rPr lang="en-US" sz="1600" b="0" i="0" u="none" strike="noStrike">
              <a:solidFill>
                <a:srgbClr val="963634"/>
              </a:solidFill>
              <a:latin typeface="Calibri"/>
            </a:rPr>
            <a:pPr algn="ctr"/>
            <a:t>0</a:t>
          </a:fld>
          <a:endParaRPr lang="en-US" sz="16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39</xdr:row>
      <xdr:rowOff>0</xdr:rowOff>
    </xdr:from>
    <xdr:to>
      <xdr:col>14</xdr:col>
      <xdr:colOff>304800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495300</xdr:colOff>
      <xdr:row>11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tiviti%20MIS%20Analyst%20Assessmen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i Pareek" refreshedDate="43223.432573379629" createdVersion="5" refreshedVersion="5" minRefreshableVersion="3" recordCount="537" xr:uid="{00000000-000A-0000-FFFF-FFFF09000000}">
  <cacheSource type="worksheet">
    <worksheetSource ref="A1:I538" sheet="Sheet1" r:id="rId2"/>
  </cacheSource>
  <cacheFields count="9">
    <cacheField name="Horizon Claim ID" numFmtId="1">
      <sharedItems containsSemiMixedTypes="0" containsString="0" containsNumber="1" containsInteger="1" minValue="26132731426302" maxValue="28141120203900"/>
    </cacheField>
    <cacheField name="Claim Status" numFmtId="14">
      <sharedItems/>
    </cacheField>
    <cacheField name="Auditor Name" numFmtId="14">
      <sharedItems count="3">
        <s v="Siddharth"/>
        <s v="Joe"/>
        <s v="Fozaan"/>
      </sharedItems>
    </cacheField>
    <cacheField name="Audit Date" numFmtId="14">
      <sharedItems containsSemiMixedTypes="0" containsNonDate="0" containsDate="1" containsString="0" minDate="2018-05-03T00:00:00" maxDate="2018-05-31T15:27:32"/>
    </cacheField>
    <cacheField name="Day" numFmtId="14">
      <sharedItems/>
    </cacheField>
    <cacheField name="Week" numFmtId="14">
      <sharedItems count="4">
        <s v="Week - 1"/>
        <s v="Week - 2"/>
        <s v="Week - 3"/>
        <s v="Week - 4"/>
      </sharedItems>
    </cacheField>
    <cacheField name="Claim Age" numFmtId="49">
      <sharedItems containsSemiMixedTypes="0" containsString="0" containsNumber="1" containsInteger="1" minValue="13" maxValue="28"/>
    </cacheField>
    <cacheField name="Claim Amount" numFmtId="164">
      <sharedItems containsSemiMixedTypes="0" containsString="0" containsNumber="1" minValue="47.38" maxValue="1709.3"/>
    </cacheField>
    <cacheField name="Provider Name" numFmtId="49">
      <sharedItems count="5">
        <s v="SHORE PULMONARY PA"/>
        <s v="FOOT AND ANKLE CENTER OF NEW JE"/>
        <s v="COASTAL UROLOGY ASSOCIATES PA"/>
        <s v="BRICKTOWN MEDICAL GROUP PA"/>
        <s v="CHANGE OF HEART CARDIOLOGY LL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eed Momin" refreshedDate="43886.524154398146" createdVersion="6" refreshedVersion="5" minRefreshableVersion="3" recordCount="537" xr:uid="{00000000-000A-0000-FFFF-FFFF0A000000}">
  <cacheSource type="worksheet">
    <worksheetSource ref="B1:K538" sheet="Raw Data"/>
  </cacheSource>
  <cacheFields count="10">
    <cacheField name="Claim ID" numFmtId="1">
      <sharedItems containsSemiMixedTypes="0" containsString="0" containsNumber="1" containsInteger="1" minValue="52265462852604" maxValue="56282240407800"/>
    </cacheField>
    <cacheField name="Claim Status" numFmtId="14">
      <sharedItems count="3">
        <s v="Paid"/>
        <s v="Adjudicated"/>
        <s v="Denied"/>
      </sharedItems>
    </cacheField>
    <cacheField name="Auditor Name" numFmtId="14">
      <sharedItems count="3">
        <s v="Siddharth"/>
        <s v="Joe"/>
        <s v="Fozaan"/>
      </sharedItems>
    </cacheField>
    <cacheField name="Audit Date" numFmtId="14">
      <sharedItems containsSemiMixedTypes="0" containsNonDate="0" containsDate="1" containsString="0" minDate="2018-05-03T00:00:00" maxDate="2018-05-31T15:27:32"/>
    </cacheField>
    <cacheField name="Day" numFmtId="14">
      <sharedItems/>
    </cacheField>
    <cacheField name="Week" numFmtId="14">
      <sharedItems count="4">
        <s v="Week - 1"/>
        <s v="Week - 2"/>
        <s v="Week - 3"/>
        <s v="Week - 4"/>
      </sharedItems>
    </cacheField>
    <cacheField name="Claim Age" numFmtId="49">
      <sharedItems containsSemiMixedTypes="0" containsString="0" containsNumber="1" containsInteger="1" minValue="13" maxValue="28"/>
    </cacheField>
    <cacheField name="Claim Amount" numFmtId="164">
      <sharedItems containsSemiMixedTypes="0" containsString="0" containsNumber="1" minValue="47.38" maxValue="1709.3"/>
    </cacheField>
    <cacheField name="Ageing" numFmtId="164">
      <sharedItems count="2">
        <s v="15-30"/>
        <s v="8-15"/>
      </sharedItems>
    </cacheField>
    <cacheField name="Provider Name" numFmtId="49">
      <sharedItems/>
    </cacheField>
  </cacheFields>
  <extLst>
    <ext xmlns:x14="http://schemas.microsoft.com/office/spreadsheetml/2009/9/main" uri="{725AE2AE-9491-48be-B2B4-4EB974FC3084}">
      <x14:pivotCacheDefinition pivotCacheId="78686803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idul sharma" refreshedDate="45260.540430787034" createdVersion="8" refreshedVersion="8" minRefreshableVersion="3" recordCount="537" xr:uid="{565E444D-0058-4CF9-B7A3-51660CD30D6D}">
  <cacheSource type="worksheet">
    <worksheetSource name="Table3"/>
  </cacheSource>
  <cacheFields count="19">
    <cacheField name="Claim ID" numFmtId="1">
      <sharedItems containsSemiMixedTypes="0" containsString="0" containsNumber="1" containsInteger="1" minValue="52265462852604" maxValue="56282240407800" count="500">
        <n v="52282148659800"/>
        <n v="52266904253604"/>
        <n v="52282167534600"/>
        <n v="52282167482800"/>
        <n v="52282167108800"/>
        <n v="52282009163400"/>
        <n v="56282102703600"/>
        <n v="54282146511800"/>
        <n v="52282148662000"/>
        <n v="52282148305400"/>
        <n v="52281997839800"/>
        <n v="54281992169800"/>
        <n v="54281993068200"/>
        <n v="52282000697800"/>
        <n v="52282088979400"/>
        <n v="54282104854600"/>
        <n v="54282103690600"/>
        <n v="52282124531600"/>
        <n v="54282104645600"/>
        <n v="54282103745800"/>
        <n v="54282103690400"/>
        <n v="54282104956200"/>
        <n v="54282103745200"/>
        <n v="54282104645200"/>
        <n v="54282121176600"/>
        <n v="52282137483200"/>
        <n v="54282120639400"/>
        <n v="54282121286400"/>
        <n v="54282141072600"/>
        <n v="52282155359800"/>
        <n v="52282164100200"/>
        <n v="54282140940400"/>
        <n v="54282140939600"/>
        <n v="54282140888800"/>
        <n v="54282140965400"/>
        <n v="54282140938600"/>
        <n v="54282140943400"/>
        <n v="52282162899600"/>
        <n v="52282160093200"/>
        <n v="52282184246400"/>
        <n v="52282184247400"/>
        <n v="52282177002600"/>
        <n v="52282177003000"/>
        <n v="52282097306200"/>
        <n v="52282101297000"/>
        <n v="52282167086400"/>
        <n v="54281982081200"/>
        <n v="54281992171800"/>
        <n v="52282000748800"/>
        <n v="52282017753600"/>
        <n v="52282101389000"/>
        <n v="52282155358800"/>
        <n v="52282097608000"/>
        <n v="52282154806200"/>
        <n v="52282176018800"/>
        <n v="52282248020200"/>
        <n v="52282241637400"/>
        <n v="52282248310200"/>
        <n v="52282240457600"/>
        <n v="54282146387200"/>
        <n v="52282248084800"/>
        <n v="52282248022400"/>
        <n v="52282248066200"/>
        <n v="52282244848400"/>
        <n v="52282241577200"/>
        <n v="52282230130200"/>
        <n v="52282241637000"/>
        <n v="52282266818600"/>
        <n v="52282268730200"/>
        <n v="52282264332000"/>
        <n v="52282264578400"/>
        <n v="52282267112400"/>
        <n v="52282264283200"/>
        <n v="52280715705604"/>
        <n v="52282129864600"/>
        <n v="52282148661800"/>
        <n v="52282283617800"/>
        <n v="52282290094000"/>
        <n v="54282268389400"/>
        <n v="54282268391800"/>
        <n v="52282168382200"/>
        <n v="52282247511800"/>
        <n v="52282168382400"/>
        <n v="52282168206400"/>
        <n v="52282168128800"/>
        <n v="52282167086600"/>
        <n v="52282167694000"/>
        <n v="52282167087000"/>
        <n v="54282268108400"/>
        <n v="52282289586800"/>
        <n v="52282283386600"/>
        <n v="52282283532400"/>
        <n v="54282146213200"/>
        <n v="54280748593604"/>
        <n v="52282167425800"/>
        <n v="52282167698000"/>
        <n v="52282248068400"/>
        <n v="52282167426000"/>
        <n v="52282167482400"/>
        <n v="52282167480800"/>
        <n v="52282167425600"/>
        <n v="54282146512400"/>
        <n v="52282155376400"/>
        <n v="52282307864800"/>
        <n v="54282389068600"/>
        <n v="54282390333000"/>
        <n v="52282302033000"/>
        <n v="52282302309800"/>
        <n v="52282305602600"/>
        <n v="54282390253400"/>
        <n v="52282302012600"/>
        <n v="52282302062800"/>
        <n v="54282389023600"/>
        <n v="54282294669000"/>
        <n v="52282325236800"/>
        <n v="52282309423800"/>
        <n v="52282155359600"/>
        <n v="54282141036400"/>
        <n v="52282177074600"/>
        <n v="54282240359200"/>
        <n v="52282257836200"/>
        <n v="52282264653400"/>
        <n v="52282312792000"/>
        <n v="52282315042000"/>
        <n v="52282177004600"/>
        <n v="52282315679600"/>
        <n v="52282177000600"/>
        <n v="52282311953800"/>
        <n v="52282313266600"/>
        <n v="52282315639800"/>
        <n v="52282325243800"/>
        <n v="52282325245000"/>
        <n v="52282315789800"/>
        <n v="52282313973000"/>
        <n v="52282309424600"/>
        <n v="54282289366000"/>
        <n v="54282304801400"/>
        <n v="54282290231400"/>
        <n v="54282290190400"/>
        <n v="54282289806600"/>
        <n v="54282290188600"/>
        <n v="52282287769200"/>
        <n v="52282222057400"/>
        <n v="52281387170204"/>
        <n v="54282289028200"/>
        <n v="54282289088400"/>
        <n v="52282315787000"/>
        <n v="52282367484600"/>
        <n v="52282387949800"/>
        <n v="52282387973200"/>
        <n v="52282388019200"/>
        <n v="52282388020400"/>
        <n v="52282388164600"/>
        <n v="52282388166600"/>
        <n v="52282388168400"/>
        <n v="52282388198200"/>
        <n v="52282388198800"/>
        <n v="52282388391200"/>
        <n v="52282388392200"/>
        <n v="52282388396200"/>
        <n v="52282388401600"/>
        <n v="52282388416800"/>
        <n v="52282388652200"/>
        <n v="52282388690600"/>
        <n v="52282388693000"/>
        <n v="52282388693200"/>
        <n v="54282289364200"/>
        <n v="54282289365400"/>
        <n v="54282289365600"/>
        <n v="54282290230600"/>
        <n v="54282290652200"/>
        <n v="54282290652400"/>
        <n v="54282290865800"/>
        <n v="54282249265800"/>
        <n v="54282304812400"/>
        <n v="54282294666200"/>
        <n v="54282296483200"/>
        <n v="54282268393600"/>
        <n v="52282305502200"/>
        <n v="52282302815600"/>
        <n v="52282297100200"/>
        <n v="54282282965000"/>
        <n v="52282396780200"/>
        <n v="52282396686400"/>
        <n v="54282381359800"/>
        <n v="52282396874600"/>
        <n v="54282381361200"/>
        <n v="54282381175800"/>
        <n v="54282381522600"/>
        <n v="52282396689600"/>
        <n v="52282396777000"/>
        <n v="52282410376800"/>
        <n v="52282396874200"/>
        <n v="54282381173400"/>
        <n v="52282396869000"/>
        <n v="54282381003400"/>
        <n v="52282396779800"/>
        <n v="52282396686000"/>
        <n v="52282404046000"/>
        <n v="54282381176600"/>
        <n v="54282381177800"/>
        <n v="54282395887600"/>
        <n v="52282404177600"/>
        <n v="52282403971200"/>
        <n v="52282396873200"/>
        <n v="54282381165800"/>
        <n v="54282381178600"/>
        <n v="54282240360600"/>
        <n v="54282268275200"/>
        <n v="52282275322000"/>
        <n v="56282240407800"/>
        <n v="52282505280400"/>
        <n v="52282388164800"/>
        <n v="52282366056400"/>
        <n v="52282360702600"/>
        <n v="52282360790600"/>
        <n v="52282396688000"/>
        <n v="54282381360600"/>
        <n v="52282410218800"/>
        <n v="52282404045200"/>
        <n v="52282406026600"/>
        <n v="52282396687000"/>
        <n v="54282381165400"/>
        <n v="52282310611400"/>
        <n v="52282424317600"/>
        <n v="52282423529800"/>
        <n v="54282402666800"/>
        <n v="52282427544000"/>
        <n v="52282427555600"/>
        <n v="54282401087200"/>
        <n v="54282402362200"/>
        <n v="52282313938000"/>
        <n v="54282296485600"/>
        <n v="54282400823200"/>
        <n v="52282416322800"/>
        <n v="52282422376200"/>
        <n v="54282400823400"/>
        <n v="52282427591600"/>
        <n v="54282402459800"/>
        <n v="52282424334200"/>
        <n v="52282297568200"/>
        <n v="52282315639600"/>
        <n v="54282305399600"/>
        <n v="54282381177000"/>
        <n v="52282396780000"/>
        <n v="52282396780400"/>
        <n v="54282381362200"/>
        <n v="52282451410400"/>
        <n v="52282450424600"/>
        <n v="52282451267600"/>
        <n v="52282469450600"/>
        <n v="52282469720200"/>
        <n v="52282467170600"/>
        <n v="52282467637000"/>
        <n v="52282469577400"/>
        <n v="52282467618000"/>
        <n v="52282467617400"/>
        <n v="54282265903000"/>
        <n v="54282265903800"/>
        <n v="54282267964000"/>
        <n v="54282265904600"/>
        <n v="52282410080200"/>
        <n v="54282401665200"/>
        <n v="52282436585600"/>
        <n v="52282437453000"/>
        <n v="52282433791400"/>
        <n v="52282433791800"/>
        <n v="52282433792200"/>
        <n v="52282450865400"/>
        <n v="52282445690800"/>
        <n v="52282433793000"/>
        <n v="52282434329000"/>
        <n v="52282451426400"/>
        <n v="52282445879600"/>
        <n v="52282437452000"/>
        <n v="52282436587400"/>
        <n v="52282437452400"/>
        <n v="52282437528600"/>
        <n v="52282434393200"/>
        <n v="52282467637200"/>
        <n v="52282467175800"/>
        <n v="52282469578400"/>
        <n v="54282390279200"/>
        <n v="54282389067200"/>
        <n v="52282505372400"/>
        <n v="54282390333400"/>
        <n v="54282389023200"/>
        <n v="54282390255200"/>
        <n v="54282390254600"/>
        <n v="54282389067600"/>
        <n v="54282390251800"/>
        <n v="54282390304000"/>
        <n v="54282389022600"/>
        <n v="54282389070000"/>
        <n v="52282405888800"/>
        <n v="52282450075400"/>
        <n v="54282389069400"/>
        <n v="54282390303800"/>
        <n v="54282389448000"/>
        <n v="54282390254200"/>
        <n v="54282389023000"/>
        <n v="54282390333200"/>
        <n v="54282407045800"/>
        <n v="52282407632000"/>
        <n v="52282529246000"/>
        <n v="52282524225000"/>
        <n v="52282523854200"/>
        <n v="52282503063200"/>
        <n v="52282524224800"/>
        <n v="52282523703400"/>
        <n v="52282503063600"/>
        <n v="52282313265800"/>
        <n v="52282364040800"/>
        <n v="54282424584200"/>
        <n v="52282434255800"/>
        <n v="52282472315400"/>
        <n v="52282472303600"/>
        <n v="52282524271200"/>
        <n v="52282529052800"/>
        <n v="52282503063800"/>
        <n v="52282529492400"/>
        <n v="52282502520200"/>
        <n v="52282528929600"/>
        <n v="52282503626600"/>
        <n v="52282525940800"/>
        <n v="52282523702600"/>
        <n v="52282406964800"/>
        <n v="54282390759000"/>
        <n v="54282407072200"/>
        <n v="54282407834000"/>
        <n v="54282407601800"/>
        <n v="54282407047800"/>
        <n v="54282407042200"/>
        <n v="54282407048400"/>
        <n v="52282449055400"/>
        <n v="52282449027800"/>
        <n v="52282540338600"/>
        <n v="54282522958200"/>
        <n v="52282540333400"/>
        <n v="52282541607600"/>
        <n v="52282541610600"/>
        <n v="52282540336800"/>
        <n v="52282540337800"/>
        <n v="52282541611600"/>
        <n v="52282541662600"/>
        <n v="52282541660200"/>
        <n v="52282407517000"/>
        <n v="54282407639200"/>
        <n v="54282407638800"/>
        <n v="52282406966600"/>
        <n v="54282407047200"/>
        <n v="54282407214600"/>
        <n v="54282407742200"/>
        <n v="54282407801200"/>
        <n v="54282407723400"/>
        <n v="54282407801600"/>
        <n v="54282407816400"/>
        <n v="54282407815800"/>
        <n v="54282407193400"/>
        <n v="54282407765600"/>
        <n v="54282407832600"/>
        <n v="54282407743600"/>
        <n v="54282407606600"/>
        <n v="54282407075800"/>
        <n v="54282407024200"/>
        <n v="52282548446800"/>
        <n v="52282569382800"/>
        <n v="52282545383800"/>
        <n v="52282566471200"/>
        <n v="52282552385000"/>
        <n v="52282564276600"/>
        <n v="54282561176400"/>
        <n v="52282548445800"/>
        <n v="52282550612000"/>
        <n v="52282549746400"/>
        <n v="52282566544800"/>
        <n v="54282561082800"/>
        <n v="52282547810400"/>
        <n v="52282563267400"/>
        <n v="52282564127400"/>
        <n v="52282566542600"/>
        <n v="52282370022600"/>
        <n v="52282510571400"/>
        <n v="52282547965600"/>
        <n v="52282569382400"/>
        <n v="52282547639400"/>
        <n v="54282407021000"/>
        <n v="54282407783200"/>
        <n v="54282390760200"/>
        <n v="54282390759600"/>
        <n v="54282389533000"/>
        <n v="54282389561800"/>
        <n v="54282563096400"/>
        <n v="54282564029600"/>
        <n v="54282564876000"/>
        <n v="52282585036400"/>
        <n v="54282564023200"/>
        <n v="54282573409000"/>
        <n v="52282585973800"/>
        <n v="52282582978800"/>
        <n v="54282564889000"/>
        <n v="54282563231400"/>
        <n v="52282585172400"/>
        <n v="54282573407000"/>
        <n v="52282583060400"/>
        <n v="54282564027400"/>
        <n v="52282586178200"/>
        <n v="52282583061600"/>
        <n v="52282449383200"/>
        <n v="52282449354400"/>
        <n v="54282562806400"/>
        <n v="52282466867400"/>
        <n v="52282476271000"/>
        <n v="52282476523600"/>
        <n v="52282601183200"/>
        <n v="52282605045400"/>
        <n v="52282476236000"/>
        <n v="54282424584000"/>
        <n v="54282685221200"/>
        <n v="54282685472600"/>
        <n v="52282643040400"/>
        <n v="52282641557800"/>
        <n v="52282665786000"/>
        <n v="54282685495400"/>
        <n v="52282687264800"/>
        <n v="52282687284200"/>
        <n v="52282670241800"/>
        <n v="52282641590800"/>
        <n v="52282669249800"/>
        <n v="52282668449800"/>
        <n v="52282687265800"/>
        <n v="54282685300800"/>
        <n v="52282687264200"/>
        <n v="54282685300200"/>
        <n v="54282685506800"/>
        <n v="54282685649400"/>
        <n v="54282685597400"/>
        <n v="52282687269600"/>
        <n v="52282687283600"/>
        <n v="52282663119600"/>
        <n v="52282642883000"/>
        <n v="52282663141600"/>
        <n v="54282685363600"/>
        <n v="52282663120200"/>
        <n v="52282687383400"/>
        <n v="54282685508400"/>
        <n v="52282687460800"/>
        <n v="52282554622400"/>
        <n v="52282554756400"/>
        <n v="52282554406400"/>
        <n v="52282588159000"/>
        <n v="52282687287000"/>
        <n v="52282687280200"/>
        <n v="54282685220400"/>
        <n v="52282687398400"/>
        <n v="52282687280000"/>
        <n v="52282687359400"/>
        <n v="52282668895000"/>
        <n v="52282687283400"/>
        <n v="52282663144000"/>
        <n v="52282641798400"/>
        <n v="54282685508800"/>
        <n v="52282663119000"/>
        <n v="52282669794000"/>
        <n v="54266652290604"/>
        <n v="52265915396804"/>
        <n v="52265462852604"/>
        <n v="52282685842000"/>
        <n v="52282675046200"/>
        <n v="52282673712800"/>
        <n v="54282564158200"/>
        <n v="52282688106600"/>
        <n v="52282705970600"/>
        <n v="52282707091000"/>
        <n v="52282712810200"/>
        <n v="52282705375000"/>
        <n v="52282706314600"/>
        <n v="52282705898800"/>
        <n v="52282713164200"/>
        <n v="52282712758400"/>
        <n v="52282712759200"/>
        <n v="52282705971000"/>
        <n v="52282694258800"/>
        <n v="54282687857000"/>
        <n v="52282705970800"/>
        <n v="54282687855600"/>
        <n v="52282707090200"/>
        <n v="52282705795800"/>
        <n v="52282694069400"/>
        <n v="52282705924800"/>
        <n v="52282705859800"/>
        <n v="52282694265600"/>
        <n v="52282712758800"/>
        <n v="52282705925200"/>
        <n v="54282563097200"/>
        <n v="54282564027200"/>
        <n v="52282687358800"/>
        <n v="54282564156400"/>
        <n v="54282685219800"/>
        <n v="52282687330200"/>
      </sharedItems>
    </cacheField>
    <cacheField name="Claim Status" numFmtId="14">
      <sharedItems count="3">
        <s v="Paid"/>
        <s v="Adjudicated"/>
        <s v="Denied"/>
      </sharedItems>
    </cacheField>
    <cacheField name="Auditor Name" numFmtId="14">
      <sharedItems count="3">
        <s v="Siddharth"/>
        <s v="Joe"/>
        <s v="Fozaan"/>
      </sharedItems>
    </cacheField>
    <cacheField name="Audit Date" numFmtId="14">
      <sharedItems containsSemiMixedTypes="0" containsNonDate="0" containsDate="1" containsString="0" minDate="2018-05-03T00:00:00" maxDate="2018-05-31T15:27:32" count="95"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1T00:00:00"/>
        <d v="2018-05-12T00:00:00"/>
        <d v="2018-05-13T00:00:00"/>
        <d v="2018-05-14T00:00:00"/>
        <d v="2018-05-15T00:00:00"/>
        <d v="2018-05-16T00:00:00"/>
        <d v="2018-05-16T09:10:49"/>
        <d v="2018-05-19T00:00:00"/>
        <d v="2018-05-19T09:39:01"/>
        <d v="2018-05-19T10:30:23"/>
        <d v="2018-05-19T10:58:26"/>
        <d v="2018-05-19T11:26:16"/>
        <d v="2018-05-19T13:33:16"/>
        <d v="2018-05-19T13:54:50"/>
        <d v="2018-05-19T14:20:49"/>
        <d v="2018-05-19T14:56:04"/>
        <d v="2018-05-19T15:05:16"/>
        <d v="2018-05-19T15:08:11"/>
        <d v="2018-05-19T15:08:12"/>
        <d v="2018-05-19T15:17:17"/>
        <d v="2018-05-20T00:00:00"/>
        <d v="2018-05-20T07:43:31"/>
        <d v="2018-05-20T08:03:06"/>
        <d v="2018-05-20T08:14:05"/>
        <d v="2018-05-20T08:48:58"/>
        <d v="2018-05-20T08:53:24"/>
        <d v="2018-05-20T08:55:03"/>
        <d v="2018-05-20T09:03:56"/>
        <d v="2018-05-20T10:36:54"/>
        <d v="2018-05-20T14:38:06"/>
        <d v="2018-05-21T00:00:00"/>
        <d v="2018-05-21T07:49:28"/>
        <d v="2018-05-21T10:14:35"/>
        <d v="2018-05-21T12:05:02"/>
        <d v="2018-05-21T12:11:53"/>
        <d v="2018-05-21T12:44:57"/>
        <d v="2018-05-21T13:29:04"/>
        <d v="2018-05-21T14:10:19"/>
        <d v="2018-05-21T15:17:19"/>
        <d v="2018-05-22T00:00:00"/>
        <d v="2018-05-22T07:29:38"/>
        <d v="2018-05-22T07:39:05"/>
        <d v="2018-05-22T08:05:00"/>
        <d v="2018-05-22T08:10:08"/>
        <d v="2018-05-22T08:22:01"/>
        <d v="2018-05-22T09:49:22"/>
        <d v="2018-05-22T09:55:56"/>
        <d v="2018-05-22T10:07:58"/>
        <d v="2018-05-22T12:26:44"/>
        <d v="2018-05-22T12:37:21"/>
        <d v="2018-05-22T12:40:26"/>
        <d v="2018-05-22T13:24:54"/>
        <d v="2018-05-22T13:58:27"/>
        <d v="2018-05-22T14:00:35"/>
        <d v="2018-05-22T14:04:04"/>
        <d v="2018-05-22T14:19:28"/>
        <d v="2018-05-22T14:39:40"/>
        <d v="2018-05-22T14:47:52"/>
        <d v="2018-05-22T15:25:25"/>
        <d v="2018-05-23T00:00:00"/>
        <d v="2018-05-23T13:36:00"/>
        <d v="2018-05-23T13:46:00"/>
        <d v="2018-05-23T14:12:00"/>
        <d v="2018-05-23T14:15:00"/>
        <d v="2018-05-23T14:17:00"/>
        <d v="2018-05-23T14:19:00"/>
        <d v="2018-05-26T00:00:00"/>
        <d v="2018-05-26T10:01:00"/>
        <d v="2018-05-26T10:13:00"/>
        <d v="2018-05-26T14:12:00"/>
        <d v="2018-05-26T14:44:00"/>
        <d v="2018-05-26T14:45:00"/>
        <d v="2018-05-26T14:47:00"/>
        <d v="2018-05-27T00:00:00"/>
        <d v="2018-05-27T09:11:49"/>
        <d v="2018-05-27T14:14:19"/>
        <d v="2018-05-28T00:00:00"/>
        <d v="2018-05-28T07:08:50"/>
        <d v="2018-05-28T08:59:35"/>
        <d v="2018-05-28T09:02:50"/>
        <d v="2018-05-29T00:00:00"/>
        <d v="2018-05-30T00:00:00"/>
        <d v="2018-05-31T12:44:16"/>
        <d v="2018-05-31T12:56:29"/>
        <d v="2018-05-31T13:11:34"/>
        <d v="2018-05-31T13:59:06"/>
        <d v="2018-05-31T15:24:39"/>
        <d v="2018-05-31T15:27:32"/>
      </sharedItems>
      <fieldGroup par="18"/>
    </cacheField>
    <cacheField name="Day" numFmtId="14">
      <sharedItems/>
    </cacheField>
    <cacheField name="Week" numFmtId="14">
      <sharedItems count="4">
        <s v="Week - 1"/>
        <s v="Week - 2"/>
        <s v="Week - 3"/>
        <s v="Week - 4"/>
      </sharedItems>
    </cacheField>
    <cacheField name="Claim Age" numFmtId="49">
      <sharedItems containsSemiMixedTypes="0" containsString="0" containsNumber="1" containsInteger="1" minValue="13" maxValue="28"/>
    </cacheField>
    <cacheField name="Claim Amount" numFmtId="164">
      <sharedItems containsSemiMixedTypes="0" containsString="0" containsNumber="1" minValue="47.38" maxValue="1709.3"/>
    </cacheField>
    <cacheField name="Provider Name" numFmtId="49">
      <sharedItems count="5">
        <s v="SHORE PULMONARY PA"/>
        <s v="FOOT AND ANKLE CENTER OF NEW JE"/>
        <s v="COASTAL UROLOGY ASSOCIATES PA"/>
        <s v="BRICKTOWN MEDICAL GROUP PA"/>
        <s v="CHANGE OF HEART CARDIOLOGY LLC"/>
      </sharedItems>
    </cacheField>
    <cacheField name="Or case" numFmtId="0">
      <sharedItems/>
    </cacheField>
    <cacheField name="and " numFmtId="0">
      <sharedItems/>
    </cacheField>
    <cacheField name="SUM" numFmtId="0">
      <sharedItems containsString="0" containsBlank="1" containsNumber="1" minValue="67156.519999999902" maxValue="67156.519999999902"/>
    </cacheField>
    <cacheField name="Individual sum" numFmtId="0">
      <sharedItems containsBlank="1"/>
    </cacheField>
    <cacheField name="sumif" numFmtId="0">
      <sharedItems containsBlank="1" containsMixedTypes="1" containsNumber="1" minValue="450.27" maxValue="57112.369999999959"/>
    </cacheField>
    <cacheField name="Column6" numFmtId="0">
      <sharedItems containsBlank="1"/>
    </cacheField>
    <cacheField name="Seconds (Audit Date)" numFmtId="0" databaseField="0">
      <fieldGroup base="3">
        <rangePr groupBy="seconds" startDate="2018-05-03T00:00:00" endDate="2018-05-31T15:27:32"/>
        <groupItems count="62">
          <s v="&lt;03-05-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-05-2018"/>
        </groupItems>
      </fieldGroup>
    </cacheField>
    <cacheField name="Minutes (Audit Date)" numFmtId="0" databaseField="0">
      <fieldGroup base="3">
        <rangePr groupBy="minutes" startDate="2018-05-03T00:00:00" endDate="2018-05-31T15:27:32"/>
        <groupItems count="62">
          <s v="&lt;03-05-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-05-2018"/>
        </groupItems>
      </fieldGroup>
    </cacheField>
    <cacheField name="Hours (Audit Date)" numFmtId="0" databaseField="0">
      <fieldGroup base="3">
        <rangePr groupBy="hours" startDate="2018-05-03T00:00:00" endDate="2018-05-31T15:27:32"/>
        <groupItems count="26">
          <s v="&lt;03-05-2018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-05-2018"/>
        </groupItems>
      </fieldGroup>
    </cacheField>
    <cacheField name="Days (Audit Date)" numFmtId="0" databaseField="0">
      <fieldGroup base="3">
        <rangePr groupBy="days" startDate="2018-05-03T00:00:00" endDate="2018-05-31T15:27:32"/>
        <groupItems count="368">
          <s v="&lt;03-05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5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7">
  <r>
    <n v="26141074329900"/>
    <s v="Paid"/>
    <x v="0"/>
    <d v="2018-05-03T00:00:00"/>
    <s v="Thu"/>
    <x v="0"/>
    <n v="16"/>
    <n v="93.59"/>
    <x v="0"/>
  </r>
  <r>
    <n v="26133452126802"/>
    <s v="Adjudicated"/>
    <x v="0"/>
    <d v="2018-05-03T00:00:00"/>
    <s v="Thu"/>
    <x v="0"/>
    <n v="15"/>
    <n v="66.099999999999994"/>
    <x v="1"/>
  </r>
  <r>
    <n v="26141083767300"/>
    <s v="Paid"/>
    <x v="1"/>
    <d v="2018-05-03T00:00:00"/>
    <s v="Thu"/>
    <x v="0"/>
    <n v="14"/>
    <n v="70.069999999999993"/>
    <x v="0"/>
  </r>
  <r>
    <n v="26141083741400"/>
    <s v="Paid"/>
    <x v="2"/>
    <d v="2018-05-03T00:00:00"/>
    <s v="Thu"/>
    <x v="0"/>
    <n v="14"/>
    <n v="70.069999999999993"/>
    <x v="0"/>
  </r>
  <r>
    <n v="26141083554400"/>
    <s v="Paid"/>
    <x v="1"/>
    <d v="2018-05-03T00:00:00"/>
    <s v="Thu"/>
    <x v="0"/>
    <n v="14"/>
    <n v="86.21"/>
    <x v="0"/>
  </r>
  <r>
    <n v="26141004581700"/>
    <s v="Denied"/>
    <x v="1"/>
    <d v="2018-05-03T00:00:00"/>
    <s v="Thu"/>
    <x v="0"/>
    <n v="21"/>
    <n v="1709.3"/>
    <x v="2"/>
  </r>
  <r>
    <n v="26141004581700"/>
    <s v="Denied"/>
    <x v="0"/>
    <d v="2018-05-03T00:00:00"/>
    <s v="Thu"/>
    <x v="0"/>
    <n v="21"/>
    <n v="1709.3"/>
    <x v="2"/>
  </r>
  <r>
    <n v="28141051351800"/>
    <s v="Adjudicated"/>
    <x v="0"/>
    <d v="2018-05-03T00:00:00"/>
    <s v="Thu"/>
    <x v="0"/>
    <n v="21"/>
    <n v="384.17"/>
    <x v="0"/>
  </r>
  <r>
    <n v="27141073255900"/>
    <s v="Paid"/>
    <x v="0"/>
    <d v="2018-05-04T00:00:00"/>
    <s v="Fri"/>
    <x v="0"/>
    <n v="16"/>
    <n v="116.52"/>
    <x v="0"/>
  </r>
  <r>
    <n v="26141074331000"/>
    <s v="Denied"/>
    <x v="2"/>
    <d v="2018-05-04T00:00:00"/>
    <s v="Fri"/>
    <x v="0"/>
    <n v="16"/>
    <n v="116.52"/>
    <x v="0"/>
  </r>
  <r>
    <n v="26141074152700"/>
    <s v="Paid"/>
    <x v="0"/>
    <d v="2018-05-04T00:00:00"/>
    <s v="Fri"/>
    <x v="0"/>
    <n v="16"/>
    <n v="252.93"/>
    <x v="0"/>
  </r>
  <r>
    <n v="26140998919900"/>
    <s v="Denied"/>
    <x v="0"/>
    <d v="2018-05-05T00:00:00"/>
    <s v="Sat"/>
    <x v="0"/>
    <n v="23"/>
    <n v="72.45"/>
    <x v="1"/>
  </r>
  <r>
    <n v="27140996084900"/>
    <s v="Denied"/>
    <x v="2"/>
    <d v="2018-05-05T00:00:00"/>
    <s v="Sat"/>
    <x v="0"/>
    <n v="23"/>
    <n v="112.66"/>
    <x v="0"/>
  </r>
  <r>
    <n v="27140996534100"/>
    <s v="Denied"/>
    <x v="1"/>
    <d v="2018-05-05T00:00:00"/>
    <s v="Sat"/>
    <x v="0"/>
    <n v="23"/>
    <n v="112.66"/>
    <x v="0"/>
  </r>
  <r>
    <n v="26141000348900"/>
    <s v="Denied"/>
    <x v="0"/>
    <d v="2018-05-05T00:00:00"/>
    <s v="Sat"/>
    <x v="0"/>
    <n v="23"/>
    <n v="112.66"/>
    <x v="0"/>
  </r>
  <r>
    <n v="26141044489700"/>
    <s v="Denied"/>
    <x v="2"/>
    <d v="2018-05-05T00:00:00"/>
    <s v="Sat"/>
    <x v="0"/>
    <n v="18"/>
    <n v="182.27"/>
    <x v="1"/>
  </r>
  <r>
    <n v="27141052427300"/>
    <s v="Denied"/>
    <x v="1"/>
    <d v="2018-05-05T00:00:00"/>
    <s v="Sat"/>
    <x v="0"/>
    <n v="17"/>
    <n v="66.099999999999994"/>
    <x v="1"/>
  </r>
  <r>
    <n v="27141051845300"/>
    <s v="Denied"/>
    <x v="0"/>
    <d v="2018-05-05T00:00:00"/>
    <s v="Sat"/>
    <x v="0"/>
    <n v="17"/>
    <n v="66.099999999999994"/>
    <x v="1"/>
  </r>
  <r>
    <n v="26141062265800"/>
    <s v="Denied"/>
    <x v="2"/>
    <d v="2018-05-05T00:00:00"/>
    <s v="Sat"/>
    <x v="0"/>
    <n v="17"/>
    <n v="73"/>
    <x v="3"/>
  </r>
  <r>
    <n v="27141052322800"/>
    <s v="Denied"/>
    <x v="1"/>
    <d v="2018-05-05T00:00:00"/>
    <s v="Sat"/>
    <x v="0"/>
    <n v="17"/>
    <n v="113.48"/>
    <x v="1"/>
  </r>
  <r>
    <n v="27141051872900"/>
    <s v="Denied"/>
    <x v="0"/>
    <d v="2018-05-05T00:00:00"/>
    <s v="Sat"/>
    <x v="0"/>
    <n v="17"/>
    <n v="66.099999999999994"/>
    <x v="1"/>
  </r>
  <r>
    <n v="27141051845200"/>
    <s v="Denied"/>
    <x v="2"/>
    <d v="2018-05-05T00:00:00"/>
    <s v="Sat"/>
    <x v="0"/>
    <n v="17"/>
    <n v="72.45"/>
    <x v="1"/>
  </r>
  <r>
    <n v="27141052478100"/>
    <s v="Denied"/>
    <x v="1"/>
    <d v="2018-05-05T00:00:00"/>
    <s v="Sat"/>
    <x v="0"/>
    <n v="17"/>
    <n v="66.099999999999994"/>
    <x v="1"/>
  </r>
  <r>
    <n v="27141051872600"/>
    <s v="Denied"/>
    <x v="0"/>
    <d v="2018-05-05T00:00:00"/>
    <s v="Sat"/>
    <x v="0"/>
    <n v="17"/>
    <n v="66.099999999999994"/>
    <x v="1"/>
  </r>
  <r>
    <n v="27141052322600"/>
    <s v="Denied"/>
    <x v="2"/>
    <d v="2018-05-05T00:00:00"/>
    <s v="Sat"/>
    <x v="0"/>
    <n v="17"/>
    <n v="66.099999999999994"/>
    <x v="1"/>
  </r>
  <r>
    <n v="27141060588300"/>
    <s v="Denied"/>
    <x v="1"/>
    <d v="2018-05-05T00:00:00"/>
    <s v="Sat"/>
    <x v="0"/>
    <n v="16"/>
    <n v="66.099999999999994"/>
    <x v="1"/>
  </r>
  <r>
    <n v="26141068741600"/>
    <s v="Denied"/>
    <x v="0"/>
    <d v="2018-05-05T00:00:00"/>
    <s v="Sat"/>
    <x v="0"/>
    <n v="16"/>
    <n v="192.77"/>
    <x v="1"/>
  </r>
  <r>
    <n v="27141060319700"/>
    <s v="Denied"/>
    <x v="2"/>
    <d v="2018-05-05T00:00:00"/>
    <s v="Sat"/>
    <x v="0"/>
    <n v="16"/>
    <n v="72.45"/>
    <x v="1"/>
  </r>
  <r>
    <n v="27141060643200"/>
    <s v="Denied"/>
    <x v="1"/>
    <d v="2018-05-05T00:00:00"/>
    <s v="Sat"/>
    <x v="0"/>
    <n v="16"/>
    <n v="66.099999999999994"/>
    <x v="1"/>
  </r>
  <r>
    <n v="27141070536300"/>
    <s v="Denied"/>
    <x v="0"/>
    <d v="2018-05-05T00:00:00"/>
    <s v="Sat"/>
    <x v="0"/>
    <n v="15"/>
    <n v="70.069999999999993"/>
    <x v="0"/>
  </r>
  <r>
    <n v="26141077679900"/>
    <s v="Denied"/>
    <x v="1"/>
    <d v="2018-05-05T00:00:00"/>
    <s v="Sat"/>
    <x v="0"/>
    <n v="15"/>
    <n v="66.099999999999994"/>
    <x v="1"/>
  </r>
  <r>
    <n v="26141082050100"/>
    <s v="Denied"/>
    <x v="0"/>
    <d v="2018-05-05T00:00:00"/>
    <s v="Sat"/>
    <x v="0"/>
    <n v="15"/>
    <n v="72.45"/>
    <x v="4"/>
  </r>
  <r>
    <n v="27141070470200"/>
    <s v="Denied"/>
    <x v="2"/>
    <d v="2018-05-05T00:00:00"/>
    <s v="Sat"/>
    <x v="0"/>
    <n v="15"/>
    <n v="70.069999999999993"/>
    <x v="0"/>
  </r>
  <r>
    <n v="27141070469800"/>
    <s v="Denied"/>
    <x v="1"/>
    <d v="2018-05-05T00:00:00"/>
    <s v="Sat"/>
    <x v="0"/>
    <n v="15"/>
    <n v="70.069999999999993"/>
    <x v="0"/>
  </r>
  <r>
    <n v="27141070444400"/>
    <s v="Denied"/>
    <x v="0"/>
    <d v="2018-05-05T00:00:00"/>
    <s v="Sat"/>
    <x v="0"/>
    <n v="15"/>
    <n v="118.82"/>
    <x v="0"/>
  </r>
  <r>
    <n v="27141070482700"/>
    <s v="Denied"/>
    <x v="2"/>
    <d v="2018-05-05T00:00:00"/>
    <s v="Sat"/>
    <x v="0"/>
    <n v="15"/>
    <n v="123.05"/>
    <x v="0"/>
  </r>
  <r>
    <n v="27141070469300"/>
    <s v="Denied"/>
    <x v="1"/>
    <d v="2018-05-05T00:00:00"/>
    <s v="Sat"/>
    <x v="0"/>
    <n v="15"/>
    <n v="379.08"/>
    <x v="0"/>
  </r>
  <r>
    <n v="27141070469300"/>
    <s v="Denied"/>
    <x v="0"/>
    <d v="2018-05-05T00:00:00"/>
    <s v="Sat"/>
    <x v="0"/>
    <n v="15"/>
    <n v="379.08"/>
    <x v="0"/>
  </r>
  <r>
    <n v="27141070471700"/>
    <s v="Denied"/>
    <x v="2"/>
    <d v="2018-05-05T00:00:00"/>
    <s v="Sat"/>
    <x v="0"/>
    <n v="15"/>
    <n v="93.59"/>
    <x v="0"/>
  </r>
  <r>
    <n v="26141081449800"/>
    <s v="Denied"/>
    <x v="1"/>
    <d v="2018-05-05T00:00:00"/>
    <s v="Sat"/>
    <x v="0"/>
    <n v="15"/>
    <n v="91.45"/>
    <x v="3"/>
  </r>
  <r>
    <n v="26141081449800"/>
    <s v="Denied"/>
    <x v="0"/>
    <d v="2018-05-05T00:00:00"/>
    <s v="Sat"/>
    <x v="0"/>
    <n v="15"/>
    <n v="91.45"/>
    <x v="3"/>
  </r>
  <r>
    <n v="26141080046600"/>
    <s v="Denied"/>
    <x v="2"/>
    <d v="2018-05-05T00:00:00"/>
    <s v="Sat"/>
    <x v="0"/>
    <n v="15"/>
    <n v="166.42"/>
    <x v="0"/>
  </r>
  <r>
    <n v="26141080046600"/>
    <s v="Denied"/>
    <x v="1"/>
    <d v="2018-05-05T00:00:00"/>
    <s v="Sat"/>
    <x v="0"/>
    <n v="15"/>
    <n v="166.42"/>
    <x v="0"/>
  </r>
  <r>
    <n v="26141092123200"/>
    <s v="Denied"/>
    <x v="0"/>
    <d v="2018-05-05T00:00:00"/>
    <s v="Sat"/>
    <x v="0"/>
    <n v="14"/>
    <n v="66.099999999999994"/>
    <x v="4"/>
  </r>
  <r>
    <n v="26141092123700"/>
    <s v="Denied"/>
    <x v="2"/>
    <d v="2018-05-05T00:00:00"/>
    <s v="Sat"/>
    <x v="0"/>
    <n v="14"/>
    <n v="160.88"/>
    <x v="4"/>
  </r>
  <r>
    <n v="26141088501300"/>
    <s v="Denied"/>
    <x v="1"/>
    <d v="2018-05-05T00:00:00"/>
    <s v="Sat"/>
    <x v="0"/>
    <n v="14"/>
    <n v="66.099999999999994"/>
    <x v="1"/>
  </r>
  <r>
    <n v="26141088501500"/>
    <s v="Denied"/>
    <x v="0"/>
    <d v="2018-05-05T00:00:00"/>
    <s v="Sat"/>
    <x v="0"/>
    <n v="14"/>
    <n v="88.21"/>
    <x v="1"/>
  </r>
  <r>
    <n v="26141048653100"/>
    <s v="Denied"/>
    <x v="2"/>
    <d v="2018-05-05T00:00:00"/>
    <s v="Sat"/>
    <x v="0"/>
    <n v="18"/>
    <n v="97.86"/>
    <x v="1"/>
  </r>
  <r>
    <n v="26141050648500"/>
    <s v="Denied"/>
    <x v="1"/>
    <d v="2018-05-05T00:00:00"/>
    <s v="Sat"/>
    <x v="0"/>
    <n v="18"/>
    <n v="66.099999999999994"/>
    <x v="1"/>
  </r>
  <r>
    <n v="26141083543200"/>
    <s v="Paid"/>
    <x v="2"/>
    <d v="2018-05-06T00:00:00"/>
    <s v="Sun"/>
    <x v="0"/>
    <n v="16"/>
    <n v="70.069999999999993"/>
    <x v="0"/>
  </r>
  <r>
    <n v="27140991040600"/>
    <s v="Denied"/>
    <x v="1"/>
    <d v="2018-05-06T00:00:00"/>
    <s v="Sun"/>
    <x v="0"/>
    <n v="23"/>
    <n v="112.66"/>
    <x v="0"/>
  </r>
  <r>
    <n v="27140996085900"/>
    <s v="Denied"/>
    <x v="0"/>
    <d v="2018-05-06T00:00:00"/>
    <s v="Sun"/>
    <x v="0"/>
    <n v="23"/>
    <n v="112.66"/>
    <x v="0"/>
  </r>
  <r>
    <n v="26141000374400"/>
    <s v="Denied"/>
    <x v="2"/>
    <d v="2018-05-06T00:00:00"/>
    <s v="Sun"/>
    <x v="0"/>
    <n v="23"/>
    <n v="112.66"/>
    <x v="0"/>
  </r>
  <r>
    <n v="26141008876800"/>
    <s v="Denied"/>
    <x v="1"/>
    <d v="2018-05-06T00:00:00"/>
    <s v="Sun"/>
    <x v="0"/>
    <n v="22"/>
    <n v="66.099999999999994"/>
    <x v="1"/>
  </r>
  <r>
    <n v="26141050694500"/>
    <s v="Denied"/>
    <x v="0"/>
    <d v="2018-05-07T00:00:00"/>
    <s v="Mon"/>
    <x v="0"/>
    <n v="21"/>
    <n v="66.099999999999994"/>
    <x v="1"/>
  </r>
  <r>
    <n v="26141077679400"/>
    <s v="Denied"/>
    <x v="2"/>
    <d v="2018-05-07T00:00:00"/>
    <s v="Mon"/>
    <x v="0"/>
    <n v="18"/>
    <n v="66.099999999999994"/>
    <x v="1"/>
  </r>
  <r>
    <n v="26141048804000"/>
    <s v="Denied"/>
    <x v="1"/>
    <d v="2018-05-07T00:00:00"/>
    <s v="Mon"/>
    <x v="0"/>
    <n v="21"/>
    <n v="123.03"/>
    <x v="1"/>
  </r>
  <r>
    <n v="26141048804000"/>
    <s v="Denied"/>
    <x v="0"/>
    <d v="2018-05-07T00:00:00"/>
    <s v="Mon"/>
    <x v="0"/>
    <n v="21"/>
    <n v="123.03"/>
    <x v="1"/>
  </r>
  <r>
    <n v="26141048804000"/>
    <s v="Denied"/>
    <x v="2"/>
    <d v="2018-05-07T00:00:00"/>
    <s v="Mon"/>
    <x v="0"/>
    <n v="21"/>
    <n v="123.03"/>
    <x v="1"/>
  </r>
  <r>
    <n v="26141077403100"/>
    <s v="Denied"/>
    <x v="1"/>
    <d v="2018-05-07T00:00:00"/>
    <s v="Mon"/>
    <x v="0"/>
    <n v="18"/>
    <n v="197.56"/>
    <x v="1"/>
  </r>
  <r>
    <n v="26141077403100"/>
    <s v="Denied"/>
    <x v="0"/>
    <d v="2018-05-07T00:00:00"/>
    <s v="Mon"/>
    <x v="0"/>
    <n v="18"/>
    <n v="197.56"/>
    <x v="1"/>
  </r>
  <r>
    <n v="26141077403100"/>
    <s v="Denied"/>
    <x v="2"/>
    <d v="2018-05-07T00:00:00"/>
    <s v="Mon"/>
    <x v="0"/>
    <n v="18"/>
    <n v="197.56"/>
    <x v="1"/>
  </r>
  <r>
    <n v="26141088009400"/>
    <s v="Denied"/>
    <x v="1"/>
    <d v="2018-05-07T00:00:00"/>
    <s v="Mon"/>
    <x v="0"/>
    <n v="17"/>
    <n v="182.27"/>
    <x v="1"/>
  </r>
  <r>
    <n v="26141088009400"/>
    <s v="Denied"/>
    <x v="0"/>
    <d v="2018-05-07T00:00:00"/>
    <s v="Mon"/>
    <x v="0"/>
    <n v="17"/>
    <n v="182.27"/>
    <x v="1"/>
  </r>
  <r>
    <n v="26141124010100"/>
    <s v="Denied"/>
    <x v="0"/>
    <d v="2018-05-07T00:00:00"/>
    <s v="Mon"/>
    <x v="0"/>
    <n v="14"/>
    <n v="72.45"/>
    <x v="3"/>
  </r>
  <r>
    <n v="26141120818700"/>
    <s v="Denied"/>
    <x v="2"/>
    <d v="2018-05-07T00:00:00"/>
    <s v="Mon"/>
    <x v="0"/>
    <n v="14"/>
    <n v="72.45"/>
    <x v="3"/>
  </r>
  <r>
    <n v="26141124155100"/>
    <s v="Denied"/>
    <x v="1"/>
    <d v="2018-05-07T00:00:00"/>
    <s v="Mon"/>
    <x v="0"/>
    <n v="14"/>
    <n v="72.45"/>
    <x v="3"/>
  </r>
  <r>
    <n v="26141120228800"/>
    <s v="Denied"/>
    <x v="0"/>
    <d v="2018-05-07T00:00:00"/>
    <s v="Mon"/>
    <x v="0"/>
    <n v="14"/>
    <n v="72.45"/>
    <x v="3"/>
  </r>
  <r>
    <n v="27141073193600"/>
    <s v="Paid"/>
    <x v="2"/>
    <d v="2018-05-07T00:00:00"/>
    <s v="Mon"/>
    <x v="0"/>
    <n v="21"/>
    <n v="95.62"/>
    <x v="2"/>
  </r>
  <r>
    <n v="26141124042400"/>
    <s v="Denied"/>
    <x v="1"/>
    <d v="2018-05-07T00:00:00"/>
    <s v="Mon"/>
    <x v="0"/>
    <n v="14"/>
    <n v="73"/>
    <x v="3"/>
  </r>
  <r>
    <n v="26141124011200"/>
    <s v="Denied"/>
    <x v="0"/>
    <d v="2018-05-07T00:00:00"/>
    <s v="Mon"/>
    <x v="0"/>
    <n v="14"/>
    <n v="72.45"/>
    <x v="3"/>
  </r>
  <r>
    <n v="26141124033100"/>
    <s v="Denied"/>
    <x v="2"/>
    <d v="2018-05-07T00:00:00"/>
    <s v="Mon"/>
    <x v="0"/>
    <n v="14"/>
    <n v="72.45"/>
    <x v="3"/>
  </r>
  <r>
    <n v="26141122424200"/>
    <s v="Denied"/>
    <x v="1"/>
    <d v="2018-05-07T00:00:00"/>
    <s v="Mon"/>
    <x v="0"/>
    <n v="14"/>
    <n v="72.45"/>
    <x v="3"/>
  </r>
  <r>
    <n v="26141120788600"/>
    <s v="Denied"/>
    <x v="0"/>
    <d v="2018-05-07T00:00:00"/>
    <s v="Mon"/>
    <x v="0"/>
    <n v="14"/>
    <n v="72.45"/>
    <x v="3"/>
  </r>
  <r>
    <n v="26141115065100"/>
    <s v="Denied"/>
    <x v="2"/>
    <d v="2018-05-07T00:00:00"/>
    <s v="Mon"/>
    <x v="0"/>
    <n v="14"/>
    <n v="66.099999999999994"/>
    <x v="1"/>
  </r>
  <r>
    <n v="26141120818500"/>
    <s v="Denied"/>
    <x v="1"/>
    <d v="2018-05-07T00:00:00"/>
    <s v="Mon"/>
    <x v="0"/>
    <n v="14"/>
    <n v="72.45"/>
    <x v="3"/>
  </r>
  <r>
    <n v="26141133409300"/>
    <s v="Denied"/>
    <x v="2"/>
    <d v="2018-05-08T00:00:00"/>
    <s v="Tue"/>
    <x v="0"/>
    <n v="14"/>
    <n v="160.88"/>
    <x v="4"/>
  </r>
  <r>
    <n v="26141134365100"/>
    <s v="Denied"/>
    <x v="1"/>
    <d v="2018-05-08T00:00:00"/>
    <s v="Tue"/>
    <x v="0"/>
    <n v="14"/>
    <n v="72.45"/>
    <x v="3"/>
  </r>
  <r>
    <n v="26141132166000"/>
    <s v="Denied"/>
    <x v="0"/>
    <d v="2018-05-08T00:00:00"/>
    <s v="Tue"/>
    <x v="0"/>
    <n v="14"/>
    <n v="72.45"/>
    <x v="3"/>
  </r>
  <r>
    <n v="26141132289200"/>
    <s v="Denied"/>
    <x v="2"/>
    <d v="2018-05-08T00:00:00"/>
    <s v="Tue"/>
    <x v="0"/>
    <n v="14"/>
    <n v="66.099999999999994"/>
    <x v="4"/>
  </r>
  <r>
    <n v="26141133556200"/>
    <s v="Denied"/>
    <x v="1"/>
    <d v="2018-05-08T00:00:00"/>
    <s v="Tue"/>
    <x v="0"/>
    <n v="14"/>
    <n v="72.45"/>
    <x v="3"/>
  </r>
  <r>
    <n v="26141132141600"/>
    <s v="Denied"/>
    <x v="0"/>
    <d v="2018-05-08T00:00:00"/>
    <s v="Tue"/>
    <x v="0"/>
    <n v="14"/>
    <n v="72.45"/>
    <x v="3"/>
  </r>
  <r>
    <n v="26140357852802"/>
    <s v="Paid"/>
    <x v="0"/>
    <d v="2018-05-08T00:00:00"/>
    <s v="Tue"/>
    <x v="0"/>
    <n v="22"/>
    <n v="113.48"/>
    <x v="1"/>
  </r>
  <r>
    <n v="26141064932300"/>
    <s v="Paid"/>
    <x v="2"/>
    <d v="2018-05-08T00:00:00"/>
    <s v="Tue"/>
    <x v="0"/>
    <n v="22"/>
    <n v="186.85"/>
    <x v="0"/>
  </r>
  <r>
    <n v="26141074330900"/>
    <s v="Paid"/>
    <x v="1"/>
    <d v="2018-05-08T00:00:00"/>
    <s v="Tue"/>
    <x v="0"/>
    <n v="22"/>
    <n v="76.8"/>
    <x v="0"/>
  </r>
  <r>
    <n v="26141141808900"/>
    <s v="Denied"/>
    <x v="2"/>
    <d v="2018-05-09T00:00:00"/>
    <s v="Wed"/>
    <x v="0"/>
    <n v="14"/>
    <n v="72.45"/>
    <x v="3"/>
  </r>
  <r>
    <n v="26141145047000"/>
    <s v="Denied"/>
    <x v="1"/>
    <d v="2018-05-09T00:00:00"/>
    <s v="Wed"/>
    <x v="0"/>
    <n v="14"/>
    <n v="72.45"/>
    <x v="3"/>
  </r>
  <r>
    <n v="27141134194700"/>
    <s v="Denied"/>
    <x v="0"/>
    <d v="2018-05-09T00:00:00"/>
    <s v="Wed"/>
    <x v="0"/>
    <n v="14"/>
    <n v="70.069999999999993"/>
    <x v="0"/>
  </r>
  <r>
    <n v="27141134195900"/>
    <s v="Denied"/>
    <x v="2"/>
    <d v="2018-05-09T00:00:00"/>
    <s v="Wed"/>
    <x v="0"/>
    <n v="14"/>
    <n v="83.21"/>
    <x v="0"/>
  </r>
  <r>
    <n v="26141084191100"/>
    <s v="Paid"/>
    <x v="1"/>
    <d v="2018-05-09T00:00:00"/>
    <s v="Wed"/>
    <x v="0"/>
    <n v="21"/>
    <n v="70.069999999999993"/>
    <x v="0"/>
  </r>
  <r>
    <n v="26141123755900"/>
    <s v="Denied"/>
    <x v="0"/>
    <d v="2018-05-09T00:00:00"/>
    <s v="Wed"/>
    <x v="0"/>
    <n v="16"/>
    <n v="72.45"/>
    <x v="3"/>
  </r>
  <r>
    <n v="26141084191200"/>
    <s v="Paid"/>
    <x v="1"/>
    <d v="2018-05-09T00:00:00"/>
    <s v="Wed"/>
    <x v="0"/>
    <n v="21"/>
    <n v="76.8"/>
    <x v="0"/>
  </r>
  <r>
    <n v="26141084191200"/>
    <s v="Paid"/>
    <x v="0"/>
    <d v="2018-05-09T00:00:00"/>
    <s v="Wed"/>
    <x v="0"/>
    <n v="21"/>
    <n v="76.8"/>
    <x v="0"/>
  </r>
  <r>
    <n v="26141084103200"/>
    <s v="Paid"/>
    <x v="1"/>
    <d v="2018-05-09T00:00:00"/>
    <s v="Wed"/>
    <x v="0"/>
    <n v="21"/>
    <n v="101.36"/>
    <x v="0"/>
  </r>
  <r>
    <n v="26141084064400"/>
    <s v="Denied"/>
    <x v="0"/>
    <d v="2018-05-09T00:00:00"/>
    <s v="Wed"/>
    <x v="0"/>
    <n v="21"/>
    <n v="196.19"/>
    <x v="0"/>
  </r>
  <r>
    <n v="26141083543300"/>
    <s v="Denied"/>
    <x v="1"/>
    <d v="2018-05-09T00:00:00"/>
    <s v="Wed"/>
    <x v="0"/>
    <n v="21"/>
    <n v="83.21"/>
    <x v="0"/>
  </r>
  <r>
    <n v="26141083847000"/>
    <s v="Denied"/>
    <x v="0"/>
    <d v="2018-05-09T00:00:00"/>
    <s v="Wed"/>
    <x v="0"/>
    <n v="21"/>
    <n v="186.85"/>
    <x v="0"/>
  </r>
  <r>
    <n v="26141083543500"/>
    <s v="Paid"/>
    <x v="2"/>
    <d v="2018-05-09T00:00:00"/>
    <s v="Wed"/>
    <x v="0"/>
    <n v="21"/>
    <n v="70.069999999999993"/>
    <x v="0"/>
  </r>
  <r>
    <n v="27141134054200"/>
    <s v="Denied"/>
    <x v="0"/>
    <d v="2018-05-09T00:00:00"/>
    <s v="Wed"/>
    <x v="0"/>
    <n v="14"/>
    <n v="246.1"/>
    <x v="0"/>
  </r>
  <r>
    <n v="27141134054200"/>
    <s v="Denied"/>
    <x v="2"/>
    <d v="2018-05-09T00:00:00"/>
    <s v="Wed"/>
    <x v="0"/>
    <n v="14"/>
    <n v="246.1"/>
    <x v="0"/>
  </r>
  <r>
    <n v="26141144793400"/>
    <s v="Denied"/>
    <x v="1"/>
    <d v="2018-05-09T00:00:00"/>
    <s v="Wed"/>
    <x v="0"/>
    <n v="14"/>
    <n v="72.45"/>
    <x v="3"/>
  </r>
  <r>
    <n v="26141141693300"/>
    <s v="Denied"/>
    <x v="0"/>
    <d v="2018-05-09T00:00:00"/>
    <s v="Wed"/>
    <x v="0"/>
    <n v="14"/>
    <n v="72.45"/>
    <x v="4"/>
  </r>
  <r>
    <n v="26141141766200"/>
    <s v="Denied"/>
    <x v="2"/>
    <d v="2018-05-09T00:00:00"/>
    <s v="Wed"/>
    <x v="0"/>
    <n v="14"/>
    <n v="72.45"/>
    <x v="3"/>
  </r>
  <r>
    <n v="27141073106600"/>
    <s v="Paid"/>
    <x v="1"/>
    <d v="2018-05-09T00:00:00"/>
    <s v="Wed"/>
    <x v="0"/>
    <n v="23"/>
    <n v="76.8"/>
    <x v="0"/>
  </r>
  <r>
    <n v="27140374296802"/>
    <s v="Paid"/>
    <x v="1"/>
    <d v="2018-05-09T00:00:00"/>
    <s v="Wed"/>
    <x v="0"/>
    <n v="22"/>
    <n v="66.099999999999994"/>
    <x v="1"/>
  </r>
  <r>
    <n v="26141083712900"/>
    <s v="Paid"/>
    <x v="0"/>
    <d v="2018-05-09T00:00:00"/>
    <s v="Wed"/>
    <x v="0"/>
    <n v="21"/>
    <n v="70.069999999999993"/>
    <x v="0"/>
  </r>
  <r>
    <n v="26141083849000"/>
    <s v="Paid"/>
    <x v="2"/>
    <d v="2018-05-09T00:00:00"/>
    <s v="Wed"/>
    <x v="0"/>
    <n v="21"/>
    <n v="70.069999999999993"/>
    <x v="0"/>
  </r>
  <r>
    <n v="26141124034200"/>
    <s v="Denied"/>
    <x v="1"/>
    <d v="2018-05-09T00:00:00"/>
    <s v="Wed"/>
    <x v="0"/>
    <n v="16"/>
    <n v="72.45"/>
    <x v="3"/>
  </r>
  <r>
    <n v="26141083713000"/>
    <s v="Paid"/>
    <x v="2"/>
    <d v="2018-05-09T00:00:00"/>
    <s v="Wed"/>
    <x v="0"/>
    <n v="21"/>
    <n v="93.59"/>
    <x v="0"/>
  </r>
  <r>
    <n v="26141083741200"/>
    <s v="Paid"/>
    <x v="2"/>
    <d v="2018-05-11T00:00:00"/>
    <s v="Fri"/>
    <x v="1"/>
    <n v="21"/>
    <n v="76.8"/>
    <x v="0"/>
  </r>
  <r>
    <n v="26141083740400"/>
    <s v="Paid"/>
    <x v="2"/>
    <d v="2018-05-11T00:00:00"/>
    <s v="Fri"/>
    <x v="1"/>
    <n v="21"/>
    <n v="70.069999999999993"/>
    <x v="0"/>
  </r>
  <r>
    <n v="26141083712800"/>
    <s v="Paid"/>
    <x v="2"/>
    <d v="2018-05-11T00:00:00"/>
    <s v="Fri"/>
    <x v="1"/>
    <n v="21"/>
    <n v="70.069999999999993"/>
    <x v="0"/>
  </r>
  <r>
    <n v="27141073256200"/>
    <s v="Denied"/>
    <x v="0"/>
    <d v="2018-05-11T00:00:00"/>
    <s v="Fri"/>
    <x v="1"/>
    <n v="23"/>
    <n v="116.52"/>
    <x v="0"/>
  </r>
  <r>
    <n v="26141077688200"/>
    <s v="Denied"/>
    <x v="2"/>
    <d v="2018-05-11T00:00:00"/>
    <s v="Fri"/>
    <x v="1"/>
    <n v="20"/>
    <n v="66.099999999999994"/>
    <x v="1"/>
  </r>
  <r>
    <n v="26141153932400"/>
    <s v="Denied"/>
    <x v="0"/>
    <d v="2018-05-12T00:00:00"/>
    <s v="Sat"/>
    <x v="1"/>
    <n v="15"/>
    <n v="72.45"/>
    <x v="3"/>
  </r>
  <r>
    <n v="27141194534300"/>
    <s v="Denied"/>
    <x v="2"/>
    <d v="2018-05-12T00:00:00"/>
    <s v="Sat"/>
    <x v="1"/>
    <n v="15"/>
    <n v="88.21"/>
    <x v="1"/>
  </r>
  <r>
    <n v="27141195166500"/>
    <s v="Paid"/>
    <x v="1"/>
    <d v="2018-05-12T00:00:00"/>
    <s v="Sat"/>
    <x v="1"/>
    <n v="15"/>
    <n v="88.21"/>
    <x v="1"/>
  </r>
  <r>
    <n v="26141151016500"/>
    <s v="Denied"/>
    <x v="0"/>
    <d v="2018-05-12T00:00:00"/>
    <s v="Sat"/>
    <x v="1"/>
    <n v="15"/>
    <n v="72.45"/>
    <x v="3"/>
  </r>
  <r>
    <n v="26141151154900"/>
    <s v="Denied"/>
    <x v="2"/>
    <d v="2018-05-12T00:00:00"/>
    <s v="Sat"/>
    <x v="1"/>
    <n v="15"/>
    <n v="72.45"/>
    <x v="3"/>
  </r>
  <r>
    <n v="26141152801300"/>
    <s v="Denied"/>
    <x v="1"/>
    <d v="2018-05-12T00:00:00"/>
    <s v="Sat"/>
    <x v="1"/>
    <n v="15"/>
    <n v="72.45"/>
    <x v="3"/>
  </r>
  <r>
    <n v="27141195126700"/>
    <s v="Paid"/>
    <x v="0"/>
    <d v="2018-05-12T00:00:00"/>
    <s v="Sat"/>
    <x v="1"/>
    <n v="15"/>
    <n v="66.099999999999994"/>
    <x v="1"/>
  </r>
  <r>
    <n v="26141151006300"/>
    <s v="Denied"/>
    <x v="2"/>
    <d v="2018-05-12T00:00:00"/>
    <s v="Sat"/>
    <x v="1"/>
    <n v="15"/>
    <n v="73"/>
    <x v="3"/>
  </r>
  <r>
    <n v="26141151031400"/>
    <s v="Denied"/>
    <x v="1"/>
    <d v="2018-05-12T00:00:00"/>
    <s v="Sat"/>
    <x v="1"/>
    <n v="15"/>
    <n v="72.45"/>
    <x v="3"/>
  </r>
  <r>
    <n v="27141194511800"/>
    <s v="Paid"/>
    <x v="0"/>
    <d v="2018-05-12T00:00:00"/>
    <s v="Sat"/>
    <x v="1"/>
    <n v="15"/>
    <n v="132.19999999999999"/>
    <x v="1"/>
  </r>
  <r>
    <n v="27141147334500"/>
    <s v="Denied"/>
    <x v="2"/>
    <d v="2018-05-12T00:00:00"/>
    <s v="Sat"/>
    <x v="1"/>
    <n v="15"/>
    <n v="66.099999999999994"/>
    <x v="1"/>
  </r>
  <r>
    <n v="26141162618400"/>
    <s v="Denied"/>
    <x v="1"/>
    <d v="2018-05-12T00:00:00"/>
    <s v="Sat"/>
    <x v="1"/>
    <n v="14"/>
    <n v="66.099999999999994"/>
    <x v="4"/>
  </r>
  <r>
    <n v="26141154711900"/>
    <s v="Denied"/>
    <x v="0"/>
    <d v="2018-05-12T00:00:00"/>
    <s v="Sat"/>
    <x v="1"/>
    <n v="14"/>
    <n v="66.099999999999994"/>
    <x v="4"/>
  </r>
  <r>
    <n v="26141077679800"/>
    <s v="Paid"/>
    <x v="1"/>
    <d v="2018-05-12T00:00:00"/>
    <s v="Sat"/>
    <x v="1"/>
    <n v="22"/>
    <n v="66.099999999999994"/>
    <x v="1"/>
  </r>
  <r>
    <n v="27141070518200"/>
    <s v="Denied"/>
    <x v="0"/>
    <d v="2018-05-12T00:00:00"/>
    <s v="Sat"/>
    <x v="1"/>
    <n v="22"/>
    <n v="261.58"/>
    <x v="1"/>
  </r>
  <r>
    <n v="26141088537300"/>
    <s v="Denied"/>
    <x v="2"/>
    <d v="2018-05-12T00:00:00"/>
    <s v="Sat"/>
    <x v="1"/>
    <n v="21"/>
    <n v="88.21"/>
    <x v="1"/>
  </r>
  <r>
    <n v="27141120179600"/>
    <s v="Denied"/>
    <x v="1"/>
    <d v="2018-05-12T00:00:00"/>
    <s v="Sat"/>
    <x v="1"/>
    <n v="17"/>
    <n v="66.099999999999994"/>
    <x v="1"/>
  </r>
  <r>
    <n v="26141128918100"/>
    <s v="Denied"/>
    <x v="0"/>
    <d v="2018-05-12T00:00:00"/>
    <s v="Sat"/>
    <x v="1"/>
    <n v="17"/>
    <n v="88.21"/>
    <x v="1"/>
  </r>
  <r>
    <n v="26141132326700"/>
    <s v="Denied"/>
    <x v="2"/>
    <d v="2018-05-12T00:00:00"/>
    <s v="Sat"/>
    <x v="1"/>
    <n v="17"/>
    <n v="72.45"/>
    <x v="4"/>
  </r>
  <r>
    <n v="26141156396000"/>
    <s v="Denied"/>
    <x v="1"/>
    <d v="2018-05-12T00:00:00"/>
    <s v="Sat"/>
    <x v="1"/>
    <n v="14"/>
    <n v="66.099999999999994"/>
    <x v="4"/>
  </r>
  <r>
    <n v="26141157521000"/>
    <s v="Denied"/>
    <x v="0"/>
    <d v="2018-05-12T00:00:00"/>
    <s v="Sat"/>
    <x v="1"/>
    <n v="14"/>
    <n v="66.099999999999994"/>
    <x v="4"/>
  </r>
  <r>
    <n v="26141088502300"/>
    <s v="Paid"/>
    <x v="2"/>
    <d v="2018-05-12T00:00:00"/>
    <s v="Sat"/>
    <x v="1"/>
    <n v="21"/>
    <n v="88.21"/>
    <x v="1"/>
  </r>
  <r>
    <n v="26141157839800"/>
    <s v="Denied"/>
    <x v="1"/>
    <d v="2018-05-12T00:00:00"/>
    <s v="Sat"/>
    <x v="1"/>
    <n v="14"/>
    <n v="66.099999999999994"/>
    <x v="1"/>
  </r>
  <r>
    <n v="26141088500300"/>
    <s v="Denied"/>
    <x v="0"/>
    <d v="2018-05-12T00:00:00"/>
    <s v="Sat"/>
    <x v="1"/>
    <n v="21"/>
    <n v="66.099999999999994"/>
    <x v="1"/>
  </r>
  <r>
    <n v="26141155976900"/>
    <s v="Denied"/>
    <x v="2"/>
    <d v="2018-05-12T00:00:00"/>
    <s v="Sat"/>
    <x v="1"/>
    <n v="14"/>
    <n v="106.28"/>
    <x v="4"/>
  </r>
  <r>
    <n v="26141156633300"/>
    <s v="Denied"/>
    <x v="1"/>
    <d v="2018-05-12T00:00:00"/>
    <s v="Sat"/>
    <x v="1"/>
    <n v="14"/>
    <n v="66.099999999999994"/>
    <x v="1"/>
  </r>
  <r>
    <n v="26141157819900"/>
    <s v="Denied"/>
    <x v="0"/>
    <d v="2018-05-12T00:00:00"/>
    <s v="Sat"/>
    <x v="1"/>
    <n v="14"/>
    <n v="66.099999999999994"/>
    <x v="1"/>
  </r>
  <r>
    <n v="26141162621900"/>
    <s v="Denied"/>
    <x v="2"/>
    <d v="2018-05-12T00:00:00"/>
    <s v="Sat"/>
    <x v="1"/>
    <n v="14"/>
    <n v="72.45"/>
    <x v="4"/>
  </r>
  <r>
    <n v="26141162622500"/>
    <s v="Denied"/>
    <x v="1"/>
    <d v="2018-05-12T00:00:00"/>
    <s v="Sat"/>
    <x v="1"/>
    <n v="14"/>
    <n v="72.45"/>
    <x v="4"/>
  </r>
  <r>
    <n v="26141157894900"/>
    <s v="Denied"/>
    <x v="0"/>
    <d v="2018-05-12T00:00:00"/>
    <s v="Sat"/>
    <x v="1"/>
    <n v="14"/>
    <n v="66.099999999999994"/>
    <x v="1"/>
  </r>
  <r>
    <n v="26141156986500"/>
    <s v="Denied"/>
    <x v="2"/>
    <d v="2018-05-12T00:00:00"/>
    <s v="Sat"/>
    <x v="1"/>
    <n v="14"/>
    <n v="66.099999999999994"/>
    <x v="1"/>
  </r>
  <r>
    <n v="26141154712300"/>
    <s v="Denied"/>
    <x v="1"/>
    <d v="2018-05-12T00:00:00"/>
    <s v="Sat"/>
    <x v="1"/>
    <n v="14"/>
    <n v="72.45"/>
    <x v="4"/>
  </r>
  <r>
    <n v="27141144683000"/>
    <s v="Paid"/>
    <x v="1"/>
    <d v="2018-05-13T00:00:00"/>
    <s v="Sun"/>
    <x v="1"/>
    <n v="18"/>
    <n v="66.099999999999994"/>
    <x v="1"/>
  </r>
  <r>
    <n v="27141152400700"/>
    <s v="Paid"/>
    <x v="0"/>
    <d v="2018-05-13T00:00:00"/>
    <s v="Sun"/>
    <x v="1"/>
    <n v="17"/>
    <n v="106.95"/>
    <x v="1"/>
  </r>
  <r>
    <n v="27141145115700"/>
    <s v="Denied"/>
    <x v="0"/>
    <d v="2018-05-13T00:00:00"/>
    <s v="Sun"/>
    <x v="1"/>
    <n v="18"/>
    <n v="66.099999999999994"/>
    <x v="1"/>
  </r>
  <r>
    <n v="27141145095200"/>
    <s v="Paid"/>
    <x v="2"/>
    <d v="2018-05-13T00:00:00"/>
    <s v="Sun"/>
    <x v="1"/>
    <n v="18"/>
    <n v="88.21"/>
    <x v="1"/>
  </r>
  <r>
    <n v="27141144903300"/>
    <s v="Denied"/>
    <x v="1"/>
    <d v="2018-05-13T00:00:00"/>
    <s v="Sun"/>
    <x v="1"/>
    <n v="18"/>
    <n v="321.76"/>
    <x v="2"/>
  </r>
  <r>
    <n v="27141145094300"/>
    <s v="Paid"/>
    <x v="0"/>
    <d v="2018-05-13T00:00:00"/>
    <s v="Sun"/>
    <x v="1"/>
    <n v="18"/>
    <n v="66.099999999999994"/>
    <x v="1"/>
  </r>
  <r>
    <n v="26141143884600"/>
    <s v="Denied"/>
    <x v="2"/>
    <d v="2018-05-13T00:00:00"/>
    <s v="Sun"/>
    <x v="1"/>
    <n v="18"/>
    <n v="66.099999999999994"/>
    <x v="1"/>
  </r>
  <r>
    <n v="26141111028700"/>
    <s v="Denied"/>
    <x v="1"/>
    <d v="2018-05-13T00:00:00"/>
    <s v="Sun"/>
    <x v="1"/>
    <n v="18"/>
    <n v="88.21"/>
    <x v="1"/>
  </r>
  <r>
    <n v="26140693585102"/>
    <s v="Paid"/>
    <x v="2"/>
    <d v="2018-05-14T00:00:00"/>
    <s v="Mon"/>
    <x v="1"/>
    <n v="28"/>
    <n v="66.099999999999994"/>
    <x v="1"/>
  </r>
  <r>
    <n v="27141144514100"/>
    <s v="Paid"/>
    <x v="1"/>
    <d v="2018-05-14T00:00:00"/>
    <s v="Mon"/>
    <x v="1"/>
    <n v="21"/>
    <n v="166.64"/>
    <x v="2"/>
  </r>
  <r>
    <n v="27141144544200"/>
    <s v="Denied"/>
    <x v="0"/>
    <d v="2018-05-14T00:00:00"/>
    <s v="Mon"/>
    <x v="1"/>
    <n v="21"/>
    <n v="160.88"/>
    <x v="2"/>
  </r>
  <r>
    <n v="26141157893500"/>
    <s v="Denied"/>
    <x v="2"/>
    <d v="2018-05-14T00:00:00"/>
    <s v="Mon"/>
    <x v="1"/>
    <n v="17"/>
    <n v="66.099999999999994"/>
    <x v="1"/>
  </r>
  <r>
    <n v="26141183742300"/>
    <s v="Denied"/>
    <x v="1"/>
    <d v="2018-05-14T00:00:00"/>
    <s v="Mon"/>
    <x v="1"/>
    <n v="14"/>
    <n v="66.099999999999994"/>
    <x v="1"/>
  </r>
  <r>
    <n v="26141193974900"/>
    <s v="Denied"/>
    <x v="0"/>
    <d v="2018-05-14T00:00:00"/>
    <s v="Mon"/>
    <x v="1"/>
    <n v="14"/>
    <n v="72.45"/>
    <x v="3"/>
  </r>
  <r>
    <n v="26141193986600"/>
    <s v="Denied"/>
    <x v="2"/>
    <d v="2018-05-14T00:00:00"/>
    <s v="Mon"/>
    <x v="1"/>
    <n v="14"/>
    <n v="72.45"/>
    <x v="3"/>
  </r>
  <r>
    <n v="26141194009600"/>
    <s v="Denied"/>
    <x v="1"/>
    <d v="2018-05-14T00:00:00"/>
    <s v="Mon"/>
    <x v="1"/>
    <n v="14"/>
    <n v="72.45"/>
    <x v="3"/>
  </r>
  <r>
    <n v="26141194010200"/>
    <s v="Denied"/>
    <x v="0"/>
    <d v="2018-05-14T00:00:00"/>
    <s v="Mon"/>
    <x v="1"/>
    <n v="14"/>
    <n v="146"/>
    <x v="3"/>
  </r>
  <r>
    <n v="26141194010200"/>
    <s v="Denied"/>
    <x v="2"/>
    <d v="2018-05-14T00:00:00"/>
    <s v="Mon"/>
    <x v="1"/>
    <n v="14"/>
    <n v="146"/>
    <x v="3"/>
  </r>
  <r>
    <n v="26141194082300"/>
    <s v="Denied"/>
    <x v="1"/>
    <d v="2018-05-14T00:00:00"/>
    <s v="Mon"/>
    <x v="1"/>
    <n v="14"/>
    <n v="72.45"/>
    <x v="3"/>
  </r>
  <r>
    <n v="26141194083300"/>
    <s v="Denied"/>
    <x v="0"/>
    <d v="2018-05-14T00:00:00"/>
    <s v="Mon"/>
    <x v="1"/>
    <n v="14"/>
    <n v="72.45"/>
    <x v="3"/>
  </r>
  <r>
    <n v="26141194084200"/>
    <s v="Denied"/>
    <x v="2"/>
    <d v="2018-05-14T00:00:00"/>
    <s v="Mon"/>
    <x v="1"/>
    <n v="14"/>
    <n v="72.45"/>
    <x v="3"/>
  </r>
  <r>
    <n v="26141194099100"/>
    <s v="Denied"/>
    <x v="1"/>
    <d v="2018-05-14T00:00:00"/>
    <s v="Mon"/>
    <x v="1"/>
    <n v="14"/>
    <n v="72.45"/>
    <x v="3"/>
  </r>
  <r>
    <n v="26141194099400"/>
    <s v="Denied"/>
    <x v="0"/>
    <d v="2018-05-14T00:00:00"/>
    <s v="Mon"/>
    <x v="1"/>
    <n v="14"/>
    <n v="72.45"/>
    <x v="3"/>
  </r>
  <r>
    <n v="26141194195600"/>
    <s v="Denied"/>
    <x v="2"/>
    <d v="2018-05-14T00:00:00"/>
    <s v="Mon"/>
    <x v="1"/>
    <n v="14"/>
    <n v="72.45"/>
    <x v="3"/>
  </r>
  <r>
    <n v="26141194196100"/>
    <s v="Denied"/>
    <x v="1"/>
    <d v="2018-05-14T00:00:00"/>
    <s v="Mon"/>
    <x v="1"/>
    <n v="14"/>
    <n v="72.45"/>
    <x v="3"/>
  </r>
  <r>
    <n v="26141194198100"/>
    <s v="Denied"/>
    <x v="0"/>
    <d v="2018-05-14T00:00:00"/>
    <s v="Mon"/>
    <x v="1"/>
    <n v="14"/>
    <n v="72.45"/>
    <x v="3"/>
  </r>
  <r>
    <n v="26141194200800"/>
    <s v="Denied"/>
    <x v="2"/>
    <d v="2018-05-14T00:00:00"/>
    <s v="Mon"/>
    <x v="1"/>
    <n v="14"/>
    <n v="126.41"/>
    <x v="4"/>
  </r>
  <r>
    <n v="26141194208400"/>
    <s v="Denied"/>
    <x v="1"/>
    <d v="2018-05-14T00:00:00"/>
    <s v="Mon"/>
    <x v="1"/>
    <n v="14"/>
    <n v="72.45"/>
    <x v="3"/>
  </r>
  <r>
    <n v="26141194326100"/>
    <s v="Denied"/>
    <x v="0"/>
    <d v="2018-05-14T00:00:00"/>
    <s v="Mon"/>
    <x v="1"/>
    <n v="14"/>
    <n v="107.21"/>
    <x v="3"/>
  </r>
  <r>
    <n v="26141194345300"/>
    <s v="Denied"/>
    <x v="2"/>
    <d v="2018-05-14T00:00:00"/>
    <s v="Mon"/>
    <x v="1"/>
    <n v="14"/>
    <n v="72.45"/>
    <x v="3"/>
  </r>
  <r>
    <n v="26141194346500"/>
    <s v="Denied"/>
    <x v="1"/>
    <d v="2018-05-14T00:00:00"/>
    <s v="Mon"/>
    <x v="1"/>
    <n v="14"/>
    <n v="95.62"/>
    <x v="3"/>
  </r>
  <r>
    <n v="26141194346600"/>
    <s v="Denied"/>
    <x v="0"/>
    <d v="2018-05-14T00:00:00"/>
    <s v="Mon"/>
    <x v="1"/>
    <n v="14"/>
    <n v="72.45"/>
    <x v="3"/>
  </r>
  <r>
    <n v="27141144682100"/>
    <s v="Denied"/>
    <x v="0"/>
    <d v="2018-05-14T00:00:00"/>
    <s v="Mon"/>
    <x v="1"/>
    <n v="21"/>
    <n v="66.099999999999994"/>
    <x v="1"/>
  </r>
  <r>
    <n v="27141144682700"/>
    <s v="Denied"/>
    <x v="2"/>
    <d v="2018-05-14T00:00:00"/>
    <s v="Mon"/>
    <x v="1"/>
    <n v="21"/>
    <n v="66.099999999999994"/>
    <x v="1"/>
  </r>
  <r>
    <n v="27141144682800"/>
    <s v="Paid"/>
    <x v="1"/>
    <d v="2018-05-14T00:00:00"/>
    <s v="Mon"/>
    <x v="1"/>
    <n v="21"/>
    <n v="66.099999999999994"/>
    <x v="1"/>
  </r>
  <r>
    <n v="27141145115300"/>
    <s v="Paid"/>
    <x v="0"/>
    <d v="2018-05-14T00:00:00"/>
    <s v="Mon"/>
    <x v="1"/>
    <n v="21"/>
    <n v="79.63"/>
    <x v="1"/>
  </r>
  <r>
    <n v="27141145326100"/>
    <s v="Denied"/>
    <x v="2"/>
    <d v="2018-05-14T00:00:00"/>
    <s v="Mon"/>
    <x v="1"/>
    <n v="21"/>
    <n v="169.76"/>
    <x v="1"/>
  </r>
  <r>
    <n v="27141145326200"/>
    <s v="Denied"/>
    <x v="1"/>
    <d v="2018-05-14T00:00:00"/>
    <s v="Mon"/>
    <x v="1"/>
    <n v="21"/>
    <n v="66.099999999999994"/>
    <x v="1"/>
  </r>
  <r>
    <n v="27141145432900"/>
    <s v="Denied"/>
    <x v="0"/>
    <d v="2018-05-14T00:00:00"/>
    <s v="Mon"/>
    <x v="1"/>
    <n v="21"/>
    <n v="66.099999999999994"/>
    <x v="1"/>
  </r>
  <r>
    <n v="27141124632900"/>
    <s v="Denied"/>
    <x v="2"/>
    <d v="2018-05-14T00:00:00"/>
    <s v="Mon"/>
    <x v="1"/>
    <n v="20"/>
    <n v="66.099999999999994"/>
    <x v="1"/>
  </r>
  <r>
    <n v="27141152406200"/>
    <s v="Denied"/>
    <x v="1"/>
    <d v="2018-05-14T00:00:00"/>
    <s v="Mon"/>
    <x v="1"/>
    <n v="20"/>
    <n v="219.92"/>
    <x v="2"/>
  </r>
  <r>
    <n v="27141147333100"/>
    <s v="Denied"/>
    <x v="0"/>
    <d v="2018-05-14T00:00:00"/>
    <s v="Mon"/>
    <x v="1"/>
    <n v="18"/>
    <n v="66.099999999999994"/>
    <x v="1"/>
  </r>
  <r>
    <n v="27141148241600"/>
    <s v="Denied"/>
    <x v="2"/>
    <d v="2018-05-14T00:00:00"/>
    <s v="Mon"/>
    <x v="1"/>
    <n v="18"/>
    <n v="113.48"/>
    <x v="1"/>
  </r>
  <r>
    <n v="27141134196800"/>
    <s v="Denied"/>
    <x v="2"/>
    <d v="2018-05-15T00:00:00"/>
    <s v="Tue"/>
    <x v="1"/>
    <n v="20"/>
    <n v="280.77"/>
    <x v="0"/>
  </r>
  <r>
    <n v="27141134196800"/>
    <s v="Denied"/>
    <x v="1"/>
    <d v="2018-05-15T00:00:00"/>
    <s v="Tue"/>
    <x v="1"/>
    <n v="20"/>
    <n v="280.77"/>
    <x v="0"/>
  </r>
  <r>
    <n v="26141152751100"/>
    <s v="Denied"/>
    <x v="0"/>
    <d v="2018-05-15T00:00:00"/>
    <s v="Tue"/>
    <x v="1"/>
    <n v="19"/>
    <n v="73"/>
    <x v="3"/>
  </r>
  <r>
    <n v="26141151407800"/>
    <s v="Denied"/>
    <x v="2"/>
    <d v="2018-05-15T00:00:00"/>
    <s v="Tue"/>
    <x v="1"/>
    <n v="19"/>
    <n v="72.45"/>
    <x v="2"/>
  </r>
  <r>
    <n v="26141148550100"/>
    <s v="Denied"/>
    <x v="1"/>
    <d v="2018-05-15T00:00:00"/>
    <s v="Tue"/>
    <x v="1"/>
    <n v="19"/>
    <n v="192.77"/>
    <x v="1"/>
  </r>
  <r>
    <n v="26141148550100"/>
    <s v="Denied"/>
    <x v="0"/>
    <d v="2018-05-15T00:00:00"/>
    <s v="Tue"/>
    <x v="1"/>
    <n v="19"/>
    <n v="192.77"/>
    <x v="1"/>
  </r>
  <r>
    <n v="27141141482500"/>
    <s v="Denied"/>
    <x v="2"/>
    <d v="2018-05-15T00:00:00"/>
    <s v="Tue"/>
    <x v="1"/>
    <n v="19"/>
    <n v="72.45"/>
    <x v="1"/>
  </r>
  <r>
    <n v="26141198390100"/>
    <s v="Denied"/>
    <x v="1"/>
    <d v="2018-05-15T00:00:00"/>
    <s v="Tue"/>
    <x v="1"/>
    <n v="14"/>
    <n v="70.069999999999993"/>
    <x v="0"/>
  </r>
  <r>
    <n v="26141198343200"/>
    <s v="Denied"/>
    <x v="0"/>
    <d v="2018-05-15T00:00:00"/>
    <s v="Tue"/>
    <x v="1"/>
    <n v="14"/>
    <n v="70.069999999999993"/>
    <x v="0"/>
  </r>
  <r>
    <n v="27141190679900"/>
    <s v="Denied"/>
    <x v="2"/>
    <d v="2018-05-15T00:00:00"/>
    <s v="Tue"/>
    <x v="1"/>
    <n v="14"/>
    <n v="186.85"/>
    <x v="0"/>
  </r>
  <r>
    <n v="26141198437300"/>
    <s v="Denied"/>
    <x v="1"/>
    <d v="2018-05-15T00:00:00"/>
    <s v="Tue"/>
    <x v="1"/>
    <n v="14"/>
    <n v="70.069999999999993"/>
    <x v="0"/>
  </r>
  <r>
    <n v="27141190680600"/>
    <s v="Denied"/>
    <x v="0"/>
    <d v="2018-05-15T00:00:00"/>
    <s v="Tue"/>
    <x v="1"/>
    <n v="14"/>
    <n v="112.66"/>
    <x v="0"/>
  </r>
  <r>
    <n v="27141190587900"/>
    <s v="Denied"/>
    <x v="2"/>
    <d v="2018-05-15T00:00:00"/>
    <s v="Tue"/>
    <x v="1"/>
    <n v="14"/>
    <n v="70.069999999999993"/>
    <x v="0"/>
  </r>
  <r>
    <n v="27141190761300"/>
    <s v="Denied"/>
    <x v="1"/>
    <d v="2018-05-15T00:00:00"/>
    <s v="Tue"/>
    <x v="1"/>
    <n v="14"/>
    <n v="186.85"/>
    <x v="0"/>
  </r>
  <r>
    <n v="26141198344800"/>
    <s v="Denied"/>
    <x v="0"/>
    <d v="2018-05-15T00:00:00"/>
    <s v="Tue"/>
    <x v="1"/>
    <n v="14"/>
    <n v="70.069999999999993"/>
    <x v="0"/>
  </r>
  <r>
    <n v="26141198388500"/>
    <s v="Denied"/>
    <x v="2"/>
    <d v="2018-05-15T00:00:00"/>
    <s v="Tue"/>
    <x v="1"/>
    <n v="14"/>
    <n v="70.069999999999993"/>
    <x v="0"/>
  </r>
  <r>
    <n v="26141205188400"/>
    <s v="Denied"/>
    <x v="1"/>
    <d v="2018-05-15T00:00:00"/>
    <s v="Tue"/>
    <x v="1"/>
    <n v="14"/>
    <n v="72.45"/>
    <x v="3"/>
  </r>
  <r>
    <n v="26141198437100"/>
    <s v="Denied"/>
    <x v="0"/>
    <d v="2018-05-15T00:00:00"/>
    <s v="Tue"/>
    <x v="1"/>
    <n v="14"/>
    <n v="70.069999999999993"/>
    <x v="0"/>
  </r>
  <r>
    <n v="27141190586700"/>
    <s v="Denied"/>
    <x v="2"/>
    <d v="2018-05-15T00:00:00"/>
    <s v="Tue"/>
    <x v="1"/>
    <n v="14"/>
    <n v="70.069999999999993"/>
    <x v="0"/>
  </r>
  <r>
    <n v="26141198434500"/>
    <s v="Denied"/>
    <x v="1"/>
    <d v="2018-05-15T00:00:00"/>
    <s v="Tue"/>
    <x v="1"/>
    <n v="14"/>
    <n v="76.8"/>
    <x v="0"/>
  </r>
  <r>
    <n v="27141190501700"/>
    <s v="Denied"/>
    <x v="0"/>
    <d v="2018-05-15T00:00:00"/>
    <s v="Tue"/>
    <x v="1"/>
    <n v="14"/>
    <n v="70.069999999999993"/>
    <x v="0"/>
  </r>
  <r>
    <n v="26141198389900"/>
    <s v="Denied"/>
    <x v="2"/>
    <d v="2018-05-15T00:00:00"/>
    <s v="Tue"/>
    <x v="1"/>
    <n v="14"/>
    <n v="76.8"/>
    <x v="0"/>
  </r>
  <r>
    <n v="26141198343000"/>
    <s v="Denied"/>
    <x v="1"/>
    <d v="2018-05-15T00:00:00"/>
    <s v="Tue"/>
    <x v="1"/>
    <n v="14"/>
    <n v="112.66"/>
    <x v="0"/>
  </r>
  <r>
    <n v="26141202023000"/>
    <s v="Denied"/>
    <x v="0"/>
    <d v="2018-05-15T00:00:00"/>
    <s v="Tue"/>
    <x v="1"/>
    <n v="14"/>
    <n v="95.62"/>
    <x v="3"/>
  </r>
  <r>
    <n v="27141190588300"/>
    <s v="Denied"/>
    <x v="2"/>
    <d v="2018-05-15T00:00:00"/>
    <s v="Tue"/>
    <x v="1"/>
    <n v="14"/>
    <n v="112.66"/>
    <x v="0"/>
  </r>
  <r>
    <n v="27141190588900"/>
    <s v="Denied"/>
    <x v="1"/>
    <d v="2018-05-15T00:00:00"/>
    <s v="Tue"/>
    <x v="1"/>
    <n v="14"/>
    <n v="93.59"/>
    <x v="0"/>
  </r>
  <r>
    <n v="27141197943800"/>
    <s v="Denied"/>
    <x v="0"/>
    <d v="2018-05-15T00:00:00"/>
    <s v="Tue"/>
    <x v="1"/>
    <n v="14"/>
    <n v="88.21"/>
    <x v="1"/>
  </r>
  <r>
    <n v="26141202088800"/>
    <s v="Denied"/>
    <x v="2"/>
    <d v="2018-05-15T00:00:00"/>
    <s v="Tue"/>
    <x v="1"/>
    <n v="14"/>
    <n v="72.45"/>
    <x v="3"/>
  </r>
  <r>
    <n v="26141201985600"/>
    <s v="Denied"/>
    <x v="1"/>
    <d v="2018-05-15T00:00:00"/>
    <s v="Tue"/>
    <x v="1"/>
    <n v="14"/>
    <n v="72.45"/>
    <x v="3"/>
  </r>
  <r>
    <n v="26141198436600"/>
    <s v="Denied"/>
    <x v="0"/>
    <d v="2018-05-15T00:00:00"/>
    <s v="Tue"/>
    <x v="1"/>
    <n v="14"/>
    <n v="76.8"/>
    <x v="0"/>
  </r>
  <r>
    <n v="27141190582900"/>
    <s v="Denied"/>
    <x v="2"/>
    <d v="2018-05-15T00:00:00"/>
    <s v="Tue"/>
    <x v="1"/>
    <n v="14"/>
    <n v="70.069999999999993"/>
    <x v="0"/>
  </r>
  <r>
    <n v="27141190589300"/>
    <s v="Denied"/>
    <x v="1"/>
    <d v="2018-05-15T00:00:00"/>
    <s v="Tue"/>
    <x v="1"/>
    <n v="14"/>
    <n v="112.66"/>
    <x v="0"/>
  </r>
  <r>
    <n v="27141120180300"/>
    <s v="Denied"/>
    <x v="1"/>
    <d v="2018-05-15T00:00:00"/>
    <s v="Tue"/>
    <x v="1"/>
    <n v="21"/>
    <n v="106.28"/>
    <x v="1"/>
  </r>
  <r>
    <n v="27141134137600"/>
    <s v="Denied"/>
    <x v="0"/>
    <d v="2018-05-15T00:00:00"/>
    <s v="Tue"/>
    <x v="1"/>
    <n v="20"/>
    <n v="186.85"/>
    <x v="0"/>
  </r>
  <r>
    <n v="26141137661000"/>
    <s v="Denied"/>
    <x v="2"/>
    <d v="2018-05-15T00:00:00"/>
    <s v="Tue"/>
    <x v="1"/>
    <n v="20"/>
    <n v="66.099999999999994"/>
    <x v="1"/>
  </r>
  <r>
    <n v="28141120203900"/>
    <s v="Denied"/>
    <x v="1"/>
    <d v="2018-05-15T00:00:00"/>
    <s v="Tue"/>
    <x v="1"/>
    <n v="21"/>
    <n v="66.099999999999994"/>
    <x v="1"/>
  </r>
  <r>
    <n v="26141252640200"/>
    <s v="Paid"/>
    <x v="0"/>
    <d v="2018-05-15T00:00:00"/>
    <s v="Tue"/>
    <x v="1"/>
    <n v="21"/>
    <n v="1709.3"/>
    <x v="2"/>
  </r>
  <r>
    <n v="26141194082400"/>
    <s v="Denied"/>
    <x v="2"/>
    <d v="2018-05-15T00:00:00"/>
    <s v="Tue"/>
    <x v="1"/>
    <n v="15"/>
    <n v="72.45"/>
    <x v="3"/>
  </r>
  <r>
    <n v="26141183028200"/>
    <s v="Denied"/>
    <x v="1"/>
    <d v="2018-05-15T00:00:00"/>
    <s v="Tue"/>
    <x v="1"/>
    <n v="15"/>
    <n v="88.21"/>
    <x v="1"/>
  </r>
  <r>
    <n v="26141180351300"/>
    <s v="Denied"/>
    <x v="0"/>
    <d v="2018-05-15T00:00:00"/>
    <s v="Tue"/>
    <x v="1"/>
    <n v="15"/>
    <n v="66.099999999999994"/>
    <x v="1"/>
  </r>
  <r>
    <n v="26141180395300"/>
    <s v="Denied"/>
    <x v="2"/>
    <d v="2018-05-15T00:00:00"/>
    <s v="Tue"/>
    <x v="1"/>
    <n v="15"/>
    <n v="66.099999999999994"/>
    <x v="1"/>
  </r>
  <r>
    <n v="26141198344000"/>
    <s v="Denied"/>
    <x v="1"/>
    <d v="2018-05-15T00:00:00"/>
    <s v="Tue"/>
    <x v="1"/>
    <n v="14"/>
    <n v="70.069999999999993"/>
    <x v="0"/>
  </r>
  <r>
    <n v="27141190680300"/>
    <s v="Denied"/>
    <x v="0"/>
    <d v="2018-05-15T00:00:00"/>
    <s v="Tue"/>
    <x v="1"/>
    <n v="14"/>
    <n v="112.66"/>
    <x v="0"/>
  </r>
  <r>
    <n v="26141205109400"/>
    <s v="Denied"/>
    <x v="2"/>
    <d v="2018-05-15T00:00:00"/>
    <s v="Tue"/>
    <x v="1"/>
    <n v="14"/>
    <n v="83.32"/>
    <x v="4"/>
  </r>
  <r>
    <n v="26141202022600"/>
    <s v="Denied"/>
    <x v="1"/>
    <d v="2018-05-15T00:00:00"/>
    <s v="Tue"/>
    <x v="1"/>
    <n v="14"/>
    <n v="73"/>
    <x v="3"/>
  </r>
  <r>
    <n v="26141203013300"/>
    <s v="Denied"/>
    <x v="0"/>
    <d v="2018-05-15T00:00:00"/>
    <s v="Tue"/>
    <x v="1"/>
    <n v="14"/>
    <n v="83.32"/>
    <x v="4"/>
  </r>
  <r>
    <n v="26141198343500"/>
    <s v="Denied"/>
    <x v="2"/>
    <d v="2018-05-15T00:00:00"/>
    <s v="Tue"/>
    <x v="1"/>
    <n v="14"/>
    <n v="70.069999999999993"/>
    <x v="0"/>
  </r>
  <r>
    <n v="27141190582700"/>
    <s v="Denied"/>
    <x v="0"/>
    <d v="2018-05-15T00:00:00"/>
    <s v="Tue"/>
    <x v="1"/>
    <n v="14"/>
    <n v="70.069999999999993"/>
    <x v="0"/>
  </r>
  <r>
    <n v="26141155305700"/>
    <s v="Denied"/>
    <x v="0"/>
    <d v="2018-05-16T00:00:00"/>
    <s v="Wed"/>
    <x v="1"/>
    <n v="19"/>
    <n v="126.41"/>
    <x v="4"/>
  </r>
  <r>
    <n v="26141212158800"/>
    <s v="Denied"/>
    <x v="2"/>
    <d v="2018-05-16T00:00:00"/>
    <s v="Wed"/>
    <x v="1"/>
    <n v="14"/>
    <n v="83.32"/>
    <x v="4"/>
  </r>
  <r>
    <n v="26141211764900"/>
    <s v="Denied"/>
    <x v="1"/>
    <d v="2018-05-16T00:00:00"/>
    <s v="Wed"/>
    <x v="1"/>
    <n v="14"/>
    <n v="73"/>
    <x v="3"/>
  </r>
  <r>
    <n v="27141201333400"/>
    <s v="Denied"/>
    <x v="0"/>
    <d v="2018-05-16T00:00:00"/>
    <s v="Wed"/>
    <x v="1"/>
    <n v="14"/>
    <n v="66.099999999999994"/>
    <x v="1"/>
  </r>
  <r>
    <n v="26141213772000"/>
    <s v="Denied"/>
    <x v="2"/>
    <d v="2018-05-16T00:00:00"/>
    <s v="Wed"/>
    <x v="1"/>
    <n v="14"/>
    <n v="72.45"/>
    <x v="3"/>
  </r>
  <r>
    <n v="26141213777800"/>
    <s v="Denied"/>
    <x v="1"/>
    <d v="2018-05-16T00:00:00"/>
    <s v="Wed"/>
    <x v="1"/>
    <n v="14"/>
    <n v="72.45"/>
    <x v="3"/>
  </r>
  <r>
    <n v="27141200543600"/>
    <s v="Denied"/>
    <x v="0"/>
    <d v="2018-05-16T00:00:00"/>
    <s v="Wed"/>
    <x v="1"/>
    <n v="14"/>
    <n v="1175.08"/>
    <x v="0"/>
  </r>
  <r>
    <n v="27141200543600"/>
    <s v="Denied"/>
    <x v="2"/>
    <d v="2018-05-16T00:00:00"/>
    <s v="Wed"/>
    <x v="1"/>
    <n v="14"/>
    <n v="1175.08"/>
    <x v="0"/>
  </r>
  <r>
    <n v="27141200543600"/>
    <s v="Denied"/>
    <x v="1"/>
    <d v="2018-05-16T00:00:00"/>
    <s v="Wed"/>
    <x v="1"/>
    <n v="14"/>
    <n v="1175.08"/>
    <x v="0"/>
  </r>
  <r>
    <n v="27141200543600"/>
    <s v="Denied"/>
    <x v="0"/>
    <d v="2018-05-16T00:00:00"/>
    <s v="Wed"/>
    <x v="1"/>
    <n v="14"/>
    <n v="1175.08"/>
    <x v="0"/>
  </r>
  <r>
    <n v="27141200543600"/>
    <s v="Denied"/>
    <x v="2"/>
    <d v="2018-05-16T00:00:00"/>
    <s v="Wed"/>
    <x v="1"/>
    <n v="14"/>
    <n v="1175.08"/>
    <x v="0"/>
  </r>
  <r>
    <n v="27141200543600"/>
    <s v="Denied"/>
    <x v="1"/>
    <d v="2018-05-16T00:00:00"/>
    <s v="Wed"/>
    <x v="1"/>
    <n v="14"/>
    <n v="1175.08"/>
    <x v="0"/>
  </r>
  <r>
    <n v="27141201181100"/>
    <s v="Denied"/>
    <x v="0"/>
    <d v="2018-05-16T00:00:00"/>
    <s v="Wed"/>
    <x v="1"/>
    <n v="14"/>
    <n v="88.21"/>
    <x v="1"/>
  </r>
  <r>
    <n v="26141156969000"/>
    <s v="Denied"/>
    <x v="1"/>
    <d v="2018-05-16T00:00:00"/>
    <s v="Wed"/>
    <x v="1"/>
    <n v="19"/>
    <n v="72.45"/>
    <x v="1"/>
  </r>
  <r>
    <n v="27141148242800"/>
    <s v="Denied"/>
    <x v="0"/>
    <d v="2018-05-16T00:00:00"/>
    <s v="Wed"/>
    <x v="1"/>
    <n v="20"/>
    <n v="66.099999999999994"/>
    <x v="1"/>
  </r>
  <r>
    <n v="27141200411600"/>
    <s v="Denied"/>
    <x v="2"/>
    <d v="2018-05-16T00:00:00"/>
    <s v="Wed"/>
    <x v="1"/>
    <n v="14"/>
    <n v="311.01"/>
    <x v="0"/>
  </r>
  <r>
    <n v="27141200411600"/>
    <s v="Denied"/>
    <x v="1"/>
    <d v="2018-05-16T00:00:00"/>
    <s v="Wed"/>
    <x v="1"/>
    <n v="14"/>
    <n v="311.01"/>
    <x v="0"/>
  </r>
  <r>
    <n v="26141208161400"/>
    <s v="Denied"/>
    <x v="0"/>
    <d v="2018-05-16T00:00:00"/>
    <s v="Wed"/>
    <x v="1"/>
    <n v="14"/>
    <n v="88.21"/>
    <x v="1"/>
  </r>
  <r>
    <n v="26141211188100"/>
    <s v="Denied"/>
    <x v="2"/>
    <d v="2018-05-16T00:00:00"/>
    <s v="Wed"/>
    <x v="1"/>
    <n v="14"/>
    <n v="73"/>
    <x v="3"/>
  </r>
  <r>
    <n v="27141200411700"/>
    <s v="Denied"/>
    <x v="1"/>
    <d v="2018-05-16T00:00:00"/>
    <s v="Wed"/>
    <x v="1"/>
    <n v="14"/>
    <n v="143.62"/>
    <x v="0"/>
  </r>
  <r>
    <n v="26141213795800"/>
    <s v="Denied"/>
    <x v="0"/>
    <d v="2018-05-16T00:00:00"/>
    <s v="Wed"/>
    <x v="1"/>
    <n v="14"/>
    <n v="72.45"/>
    <x v="3"/>
  </r>
  <r>
    <n v="27141201229900"/>
    <s v="Denied"/>
    <x v="2"/>
    <d v="2018-05-16T00:00:00"/>
    <s v="Wed"/>
    <x v="1"/>
    <n v="14"/>
    <n v="66.099999999999994"/>
    <x v="1"/>
  </r>
  <r>
    <n v="26141212167100"/>
    <s v="Denied"/>
    <x v="1"/>
    <d v="2018-05-16T00:00:00"/>
    <s v="Wed"/>
    <x v="1"/>
    <n v="14"/>
    <n v="130.54"/>
    <x v="4"/>
  </r>
  <r>
    <n v="26141148784100"/>
    <s v="Denied"/>
    <x v="0"/>
    <d v="2018-05-16T00:00:00"/>
    <s v="Wed"/>
    <x v="1"/>
    <n v="20"/>
    <n v="110.38"/>
    <x v="1"/>
  </r>
  <r>
    <n v="26141148784100"/>
    <s v="Denied"/>
    <x v="2"/>
    <d v="2018-05-16T00:00:00"/>
    <s v="Wed"/>
    <x v="1"/>
    <n v="20"/>
    <n v="110.38"/>
    <x v="1"/>
  </r>
  <r>
    <n v="26141157819800"/>
    <s v="Denied"/>
    <x v="1"/>
    <d v="2018-05-16T00:00:00"/>
    <s v="Wed"/>
    <x v="1"/>
    <n v="19"/>
    <n v="66.099999999999994"/>
    <x v="1"/>
  </r>
  <r>
    <n v="27141152699800"/>
    <s v="Paid"/>
    <x v="2"/>
    <d v="2018-05-16T09:10:49"/>
    <s v="Wed"/>
    <x v="1"/>
    <n v="22"/>
    <n v="83.32"/>
    <x v="2"/>
  </r>
  <r>
    <n v="27141190588500"/>
    <s v="Denied"/>
    <x v="2"/>
    <d v="2018-05-19T00:00:00"/>
    <s v="Sat"/>
    <x v="2"/>
    <n v="17"/>
    <n v="70.069999999999993"/>
    <x v="0"/>
  </r>
  <r>
    <n v="26141198390000"/>
    <s v="Denied"/>
    <x v="1"/>
    <d v="2018-05-19T00:00:00"/>
    <s v="Sat"/>
    <x v="2"/>
    <n v="17"/>
    <n v="112.66"/>
    <x v="0"/>
  </r>
  <r>
    <n v="26141198390200"/>
    <s v="Denied"/>
    <x v="0"/>
    <d v="2018-05-19T00:00:00"/>
    <s v="Sat"/>
    <x v="2"/>
    <n v="17"/>
    <n v="112.66"/>
    <x v="0"/>
  </r>
  <r>
    <n v="27141190681100"/>
    <s v="Denied"/>
    <x v="2"/>
    <d v="2018-05-19T00:00:00"/>
    <s v="Sat"/>
    <x v="2"/>
    <n v="17"/>
    <n v="112.66"/>
    <x v="0"/>
  </r>
  <r>
    <n v="26141225705200"/>
    <s v="Denied"/>
    <x v="1"/>
    <d v="2018-05-19T00:00:00"/>
    <s v="Sat"/>
    <x v="2"/>
    <n v="15"/>
    <n v="72.45"/>
    <x v="3"/>
  </r>
  <r>
    <n v="26141225212300"/>
    <s v="Denied"/>
    <x v="0"/>
    <d v="2018-05-19T00:00:00"/>
    <s v="Sat"/>
    <x v="2"/>
    <n v="15"/>
    <n v="72.45"/>
    <x v="2"/>
  </r>
  <r>
    <n v="26141225633800"/>
    <s v="Denied"/>
    <x v="2"/>
    <d v="2018-05-19T00:00:00"/>
    <s v="Sat"/>
    <x v="2"/>
    <n v="15"/>
    <n v="72.45"/>
    <x v="3"/>
  </r>
  <r>
    <n v="26141234725300"/>
    <s v="Denied"/>
    <x v="1"/>
    <d v="2018-05-19T00:00:00"/>
    <s v="Sat"/>
    <x v="2"/>
    <n v="14"/>
    <n v="204.92"/>
    <x v="0"/>
  </r>
  <r>
    <n v="26141234725300"/>
    <s v="Denied"/>
    <x v="0"/>
    <d v="2018-05-19T00:00:00"/>
    <s v="Sat"/>
    <x v="2"/>
    <n v="14"/>
    <n v="204.92"/>
    <x v="0"/>
  </r>
  <r>
    <n v="26141234860100"/>
    <s v="Denied"/>
    <x v="2"/>
    <d v="2018-05-19T00:00:00"/>
    <s v="Sat"/>
    <x v="2"/>
    <n v="14"/>
    <n v="76.8"/>
    <x v="0"/>
  </r>
  <r>
    <n v="26141233585300"/>
    <s v="Denied"/>
    <x v="1"/>
    <d v="2018-05-19T00:00:00"/>
    <s v="Sat"/>
    <x v="2"/>
    <n v="14"/>
    <n v="108.04"/>
    <x v="0"/>
  </r>
  <r>
    <n v="26141233818500"/>
    <s v="Denied"/>
    <x v="0"/>
    <d v="2018-05-19T00:00:00"/>
    <s v="Sat"/>
    <x v="2"/>
    <n v="14"/>
    <n v="112.66"/>
    <x v="0"/>
  </r>
  <r>
    <n v="26141234788700"/>
    <s v="Denied"/>
    <x v="2"/>
    <d v="2018-05-19T00:00:00"/>
    <s v="Sat"/>
    <x v="2"/>
    <n v="14"/>
    <n v="166.42"/>
    <x v="0"/>
  </r>
  <r>
    <n v="26141234788700"/>
    <s v="Denied"/>
    <x v="1"/>
    <d v="2018-05-19T00:00:00"/>
    <s v="Sat"/>
    <x v="2"/>
    <n v="14"/>
    <n v="166.42"/>
    <x v="0"/>
  </r>
  <r>
    <n v="26141233809000"/>
    <s v="Denied"/>
    <x v="0"/>
    <d v="2018-05-19T00:00:00"/>
    <s v="Sat"/>
    <x v="2"/>
    <n v="14"/>
    <n v="76.8"/>
    <x v="0"/>
  </r>
  <r>
    <n v="26141233808700"/>
    <s v="Denied"/>
    <x v="2"/>
    <d v="2018-05-19T00:00:00"/>
    <s v="Sat"/>
    <x v="2"/>
    <n v="14"/>
    <n v="76.8"/>
    <x v="0"/>
  </r>
  <r>
    <n v="27141132951500"/>
    <s v="Denied"/>
    <x v="1"/>
    <d v="2018-05-19T00:00:00"/>
    <s v="Sat"/>
    <x v="2"/>
    <n v="23"/>
    <n v="112.66"/>
    <x v="0"/>
  </r>
  <r>
    <n v="27141132951900"/>
    <s v="Denied"/>
    <x v="0"/>
    <d v="2018-05-19T00:00:00"/>
    <s v="Sat"/>
    <x v="2"/>
    <n v="23"/>
    <n v="189.54"/>
    <x v="0"/>
  </r>
  <r>
    <n v="27141133982000"/>
    <s v="Denied"/>
    <x v="2"/>
    <d v="2018-05-19T00:00:00"/>
    <s v="Sat"/>
    <x v="2"/>
    <n v="23"/>
    <n v="123.05"/>
    <x v="0"/>
  </r>
  <r>
    <n v="27141132952300"/>
    <s v="Denied"/>
    <x v="1"/>
    <d v="2018-05-19T00:00:00"/>
    <s v="Sat"/>
    <x v="2"/>
    <n v="23"/>
    <n v="76.8"/>
    <x v="0"/>
  </r>
  <r>
    <n v="26141205040100"/>
    <s v="Denied"/>
    <x v="0"/>
    <d v="2018-05-19T00:00:00"/>
    <s v="Sat"/>
    <x v="2"/>
    <n v="17"/>
    <n v="83.32"/>
    <x v="4"/>
  </r>
  <r>
    <n v="27141200832600"/>
    <s v="Denied"/>
    <x v="2"/>
    <d v="2018-05-19T00:00:00"/>
    <s v="Sat"/>
    <x v="2"/>
    <n v="16"/>
    <n v="66.099999999999994"/>
    <x v="1"/>
  </r>
  <r>
    <n v="26141218292800"/>
    <s v="Denied"/>
    <x v="1"/>
    <d v="2018-05-19T00:00:00"/>
    <s v="Sat"/>
    <x v="2"/>
    <n v="15"/>
    <n v="88.21"/>
    <x v="1"/>
  </r>
  <r>
    <n v="26141218726500"/>
    <s v="Denied"/>
    <x v="0"/>
    <d v="2018-05-19T00:00:00"/>
    <s v="Sat"/>
    <x v="2"/>
    <n v="15"/>
    <n v="76.8"/>
    <x v="0"/>
  </r>
  <r>
    <n v="26141216895700"/>
    <s v="Denied"/>
    <x v="2"/>
    <d v="2018-05-19T00:00:00"/>
    <s v="Sat"/>
    <x v="2"/>
    <n v="15"/>
    <n v="118.82"/>
    <x v="0"/>
  </r>
  <r>
    <n v="26141216895900"/>
    <s v="Denied"/>
    <x v="1"/>
    <d v="2018-05-19T00:00:00"/>
    <s v="Sat"/>
    <x v="2"/>
    <n v="15"/>
    <n v="76.8"/>
    <x v="0"/>
  </r>
  <r>
    <n v="26141216896100"/>
    <s v="Denied"/>
    <x v="0"/>
    <d v="2018-05-19T00:00:00"/>
    <s v="Sat"/>
    <x v="2"/>
    <n v="15"/>
    <n v="70.069999999999993"/>
    <x v="0"/>
  </r>
  <r>
    <n v="26141225432700"/>
    <s v="Denied"/>
    <x v="2"/>
    <d v="2018-05-19T00:00:00"/>
    <s v="Sat"/>
    <x v="2"/>
    <n v="15"/>
    <n v="75"/>
    <x v="4"/>
  </r>
  <r>
    <n v="26141222845400"/>
    <s v="Denied"/>
    <x v="1"/>
    <d v="2018-05-19T00:00:00"/>
    <s v="Sat"/>
    <x v="2"/>
    <n v="15"/>
    <n v="83.32"/>
    <x v="4"/>
  </r>
  <r>
    <n v="26141216896500"/>
    <s v="Denied"/>
    <x v="0"/>
    <d v="2018-05-19T00:00:00"/>
    <s v="Sat"/>
    <x v="2"/>
    <n v="15"/>
    <n v="112.66"/>
    <x v="0"/>
  </r>
  <r>
    <n v="26141217164500"/>
    <s v="Denied"/>
    <x v="2"/>
    <d v="2018-05-19T00:00:00"/>
    <s v="Sat"/>
    <x v="2"/>
    <n v="15"/>
    <n v="204.92"/>
    <x v="0"/>
  </r>
  <r>
    <n v="26141217164500"/>
    <s v="Denied"/>
    <x v="1"/>
    <d v="2018-05-19T00:00:00"/>
    <s v="Sat"/>
    <x v="2"/>
    <n v="15"/>
    <n v="204.92"/>
    <x v="0"/>
  </r>
  <r>
    <n v="26141225713200"/>
    <s v="Denied"/>
    <x v="0"/>
    <d v="2018-05-19T00:00:00"/>
    <s v="Sat"/>
    <x v="2"/>
    <n v="15"/>
    <n v="72.45"/>
    <x v="3"/>
  </r>
  <r>
    <n v="26141222939800"/>
    <s v="Denied"/>
    <x v="2"/>
    <d v="2018-05-19T00:00:00"/>
    <s v="Sat"/>
    <x v="2"/>
    <n v="15"/>
    <n v="122.22"/>
    <x v="4"/>
  </r>
  <r>
    <n v="26141218726000"/>
    <s v="Denied"/>
    <x v="1"/>
    <d v="2018-05-19T00:00:00"/>
    <s v="Sat"/>
    <x v="2"/>
    <n v="15"/>
    <n v="76.8"/>
    <x v="0"/>
  </r>
  <r>
    <n v="26141218293700"/>
    <s v="Denied"/>
    <x v="0"/>
    <d v="2018-05-19T00:00:00"/>
    <s v="Sat"/>
    <x v="2"/>
    <n v="15"/>
    <n v="66.099999999999994"/>
    <x v="1"/>
  </r>
  <r>
    <n v="26141218726200"/>
    <s v="Denied"/>
    <x v="2"/>
    <d v="2018-05-19T00:00:00"/>
    <s v="Sat"/>
    <x v="2"/>
    <n v="15"/>
    <n v="722.48"/>
    <x v="0"/>
  </r>
  <r>
    <n v="26141218726200"/>
    <s v="Denied"/>
    <x v="1"/>
    <d v="2018-05-19T00:00:00"/>
    <s v="Sat"/>
    <x v="2"/>
    <n v="15"/>
    <n v="722.48"/>
    <x v="0"/>
  </r>
  <r>
    <n v="26141218764300"/>
    <s v="Denied"/>
    <x v="0"/>
    <d v="2018-05-19T00:00:00"/>
    <s v="Sat"/>
    <x v="2"/>
    <n v="15"/>
    <n v="112.66"/>
    <x v="0"/>
  </r>
  <r>
    <n v="26141217196600"/>
    <s v="Denied"/>
    <x v="2"/>
    <d v="2018-05-19T00:00:00"/>
    <s v="Sat"/>
    <x v="2"/>
    <n v="15"/>
    <n v="76.8"/>
    <x v="0"/>
  </r>
  <r>
    <n v="26141233818600"/>
    <s v="Denied"/>
    <x v="1"/>
    <d v="2018-05-19T00:00:00"/>
    <s v="Sat"/>
    <x v="2"/>
    <n v="14"/>
    <n v="143.9"/>
    <x v="0"/>
  </r>
  <r>
    <n v="26141233587900"/>
    <s v="Denied"/>
    <x v="0"/>
    <d v="2018-05-19T00:00:00"/>
    <s v="Sat"/>
    <x v="2"/>
    <n v="14"/>
    <n v="112.66"/>
    <x v="0"/>
  </r>
  <r>
    <n v="26141234789200"/>
    <s v="Denied"/>
    <x v="2"/>
    <d v="2018-05-19T00:00:00"/>
    <s v="Sat"/>
    <x v="2"/>
    <n v="14"/>
    <n v="166.42"/>
    <x v="0"/>
  </r>
  <r>
    <n v="26141234789200"/>
    <s v="Denied"/>
    <x v="1"/>
    <d v="2018-05-19T00:00:00"/>
    <s v="Sat"/>
    <x v="2"/>
    <n v="14"/>
    <n v="166.42"/>
    <x v="0"/>
  </r>
  <r>
    <n v="27141195139600"/>
    <s v="Paid"/>
    <x v="2"/>
    <d v="2018-05-19T09:39:01"/>
    <s v="Sat"/>
    <x v="2"/>
    <n v="22"/>
    <n v="72.45"/>
    <x v="1"/>
  </r>
  <r>
    <n v="27141194533600"/>
    <s v="Denied"/>
    <x v="1"/>
    <d v="2018-05-19T10:30:23"/>
    <s v="Sat"/>
    <x v="2"/>
    <n v="22"/>
    <n v="113.48"/>
    <x v="1"/>
  </r>
  <r>
    <n v="26141252686200"/>
    <s v="Paid"/>
    <x v="0"/>
    <d v="2018-05-19T10:58:26"/>
    <s v="Sat"/>
    <x v="2"/>
    <n v="22"/>
    <n v="66.099999999999994"/>
    <x v="1"/>
  </r>
  <r>
    <n v="27141195166700"/>
    <s v="Paid"/>
    <x v="2"/>
    <d v="2018-05-19T11:26:16"/>
    <s v="Sat"/>
    <x v="2"/>
    <n v="22"/>
    <n v="66.099999999999994"/>
    <x v="1"/>
  </r>
  <r>
    <n v="27141194511600"/>
    <s v="Denied"/>
    <x v="1"/>
    <d v="2018-05-19T13:33:16"/>
    <s v="Sat"/>
    <x v="2"/>
    <n v="22"/>
    <n v="66.099999999999994"/>
    <x v="1"/>
  </r>
  <r>
    <n v="27141195127600"/>
    <s v="Paid"/>
    <x v="0"/>
    <d v="2018-05-19T13:54:50"/>
    <s v="Sat"/>
    <x v="2"/>
    <n v="22"/>
    <n v="88.21"/>
    <x v="1"/>
  </r>
  <r>
    <n v="27141195127300"/>
    <s v="Paid"/>
    <x v="2"/>
    <d v="2018-05-19T14:20:49"/>
    <s v="Sat"/>
    <x v="2"/>
    <n v="22"/>
    <n v="66.099999999999994"/>
    <x v="1"/>
  </r>
  <r>
    <n v="27141194533800"/>
    <s v="Paid"/>
    <x v="1"/>
    <d v="2018-05-19T14:56:04"/>
    <s v="Sat"/>
    <x v="2"/>
    <n v="22"/>
    <n v="66.099999999999994"/>
    <x v="1"/>
  </r>
  <r>
    <n v="27141195125900"/>
    <s v="Denied"/>
    <x v="0"/>
    <d v="2018-05-19T15:05:16"/>
    <s v="Sat"/>
    <x v="2"/>
    <n v="22"/>
    <n v="66.099999999999994"/>
    <x v="1"/>
  </r>
  <r>
    <n v="27141195152000"/>
    <s v="Paid"/>
    <x v="1"/>
    <d v="2018-05-19T15:08:11"/>
    <s v="Sat"/>
    <x v="2"/>
    <n v="22"/>
    <n v="66.099999999999994"/>
    <x v="1"/>
  </r>
  <r>
    <n v="27141194511300"/>
    <s v="Paid"/>
    <x v="2"/>
    <d v="2018-05-19T15:08:12"/>
    <s v="Sat"/>
    <x v="2"/>
    <n v="22"/>
    <n v="66.099999999999994"/>
    <x v="1"/>
  </r>
  <r>
    <n v="27141194535000"/>
    <s v="Paid"/>
    <x v="0"/>
    <d v="2018-05-19T15:17:17"/>
    <s v="Sat"/>
    <x v="2"/>
    <n v="22"/>
    <n v="66.099999999999994"/>
    <x v="1"/>
  </r>
  <r>
    <n v="26141202944400"/>
    <s v="Denied"/>
    <x v="1"/>
    <d v="2018-05-20T00:00:00"/>
    <s v="Sun"/>
    <x v="2"/>
    <n v="17"/>
    <n v="405.42"/>
    <x v="4"/>
  </r>
  <r>
    <n v="26141202944400"/>
    <s v="Denied"/>
    <x v="0"/>
    <d v="2018-05-20T00:00:00"/>
    <s v="Sun"/>
    <x v="2"/>
    <n v="17"/>
    <n v="405.42"/>
    <x v="4"/>
  </r>
  <r>
    <n v="26141225037700"/>
    <s v="Denied"/>
    <x v="0"/>
    <d v="2018-05-20T00:00:00"/>
    <s v="Sun"/>
    <x v="2"/>
    <n v="15"/>
    <n v="72.45"/>
    <x v="2"/>
  </r>
  <r>
    <n v="27141194534700"/>
    <s v="Paid"/>
    <x v="0"/>
    <d v="2018-05-20T07:43:31"/>
    <s v="Sun"/>
    <x v="2"/>
    <n v="22"/>
    <n v="132.19999999999999"/>
    <x v="1"/>
  </r>
  <r>
    <n v="27141194534700"/>
    <s v="Paid"/>
    <x v="1"/>
    <d v="2018-05-20T08:03:06"/>
    <s v="Sun"/>
    <x v="2"/>
    <n v="22"/>
    <n v="132.19999999999999"/>
    <x v="1"/>
  </r>
  <r>
    <n v="27141195151900"/>
    <s v="Paid"/>
    <x v="2"/>
    <d v="2018-05-20T08:14:05"/>
    <s v="Sun"/>
    <x v="2"/>
    <n v="22"/>
    <n v="66.099999999999994"/>
    <x v="1"/>
  </r>
  <r>
    <n v="27141194724000"/>
    <s v="Paid"/>
    <x v="1"/>
    <d v="2018-05-20T08:48:58"/>
    <s v="Sun"/>
    <x v="2"/>
    <n v="22"/>
    <n v="88.21"/>
    <x v="1"/>
  </r>
  <r>
    <n v="27141195127100"/>
    <s v="Denied"/>
    <x v="0"/>
    <d v="2018-05-20T08:53:24"/>
    <s v="Sun"/>
    <x v="2"/>
    <n v="22"/>
    <n v="66.099999999999994"/>
    <x v="1"/>
  </r>
  <r>
    <n v="27141194511500"/>
    <s v="Paid"/>
    <x v="1"/>
    <d v="2018-05-20T08:55:03"/>
    <s v="Sun"/>
    <x v="2"/>
    <n v="22"/>
    <n v="66.099999999999994"/>
    <x v="1"/>
  </r>
  <r>
    <n v="27141195166600"/>
    <s v="Paid"/>
    <x v="2"/>
    <d v="2018-05-20T09:03:56"/>
    <s v="Sun"/>
    <x v="2"/>
    <n v="22"/>
    <n v="72.45"/>
    <x v="1"/>
  </r>
  <r>
    <n v="27141203522900"/>
    <s v="Denied"/>
    <x v="2"/>
    <d v="2018-05-20T10:36:54"/>
    <s v="Sun"/>
    <x v="2"/>
    <n v="21"/>
    <n v="182.73"/>
    <x v="0"/>
  </r>
  <r>
    <n v="26141203816000"/>
    <s v="Paid"/>
    <x v="0"/>
    <d v="2018-05-20T14:38:06"/>
    <s v="Sun"/>
    <x v="2"/>
    <n v="21"/>
    <n v="70.069999999999993"/>
    <x v="0"/>
  </r>
  <r>
    <n v="26141264623000"/>
    <s v="Denied"/>
    <x v="1"/>
    <d v="2018-05-21T00:00:00"/>
    <s v="Mon"/>
    <x v="2"/>
    <n v="14"/>
    <n v="72.45"/>
    <x v="3"/>
  </r>
  <r>
    <n v="26141262112500"/>
    <s v="Denied"/>
    <x v="0"/>
    <d v="2018-05-21T00:00:00"/>
    <s v="Mon"/>
    <x v="2"/>
    <n v="14"/>
    <n v="72.45"/>
    <x v="3"/>
  </r>
  <r>
    <n v="26141261927100"/>
    <s v="Denied"/>
    <x v="2"/>
    <d v="2018-05-21T00:00:00"/>
    <s v="Mon"/>
    <x v="2"/>
    <n v="14"/>
    <n v="85.1"/>
    <x v="3"/>
  </r>
  <r>
    <n v="26141251531600"/>
    <s v="Denied"/>
    <x v="1"/>
    <d v="2018-05-21T00:00:00"/>
    <s v="Mon"/>
    <x v="2"/>
    <n v="14"/>
    <n v="88.21"/>
    <x v="1"/>
  </r>
  <r>
    <n v="26141262112400"/>
    <s v="Denied"/>
    <x v="0"/>
    <d v="2018-05-21T00:00:00"/>
    <s v="Mon"/>
    <x v="2"/>
    <n v="14"/>
    <n v="72.45"/>
    <x v="3"/>
  </r>
  <r>
    <n v="26141261851700"/>
    <s v="Denied"/>
    <x v="2"/>
    <d v="2018-05-21T00:00:00"/>
    <s v="Mon"/>
    <x v="2"/>
    <n v="14"/>
    <n v="72.45"/>
    <x v="3"/>
  </r>
  <r>
    <n v="26141251531800"/>
    <s v="Denied"/>
    <x v="1"/>
    <d v="2018-05-21T00:00:00"/>
    <s v="Mon"/>
    <x v="2"/>
    <n v="14"/>
    <n v="88.21"/>
    <x v="1"/>
  </r>
  <r>
    <n v="26141156632900"/>
    <s v="Denied"/>
    <x v="1"/>
    <d v="2018-05-21T00:00:00"/>
    <s v="Mon"/>
    <x v="2"/>
    <n v="24"/>
    <n v="66.099999999999994"/>
    <x v="1"/>
  </r>
  <r>
    <n v="26141182020400"/>
    <s v="Denied"/>
    <x v="0"/>
    <d v="2018-05-21T00:00:00"/>
    <s v="Mon"/>
    <x v="2"/>
    <n v="21"/>
    <n v="88.21"/>
    <x v="1"/>
  </r>
  <r>
    <n v="27141212292100"/>
    <s v="Denied"/>
    <x v="2"/>
    <d v="2018-05-21T00:00:00"/>
    <s v="Mon"/>
    <x v="2"/>
    <n v="18"/>
    <n v="47.38"/>
    <x v="1"/>
  </r>
  <r>
    <n v="27141212292100"/>
    <s v="Denied"/>
    <x v="1"/>
    <d v="2018-05-21T00:00:00"/>
    <s v="Mon"/>
    <x v="2"/>
    <n v="18"/>
    <n v="47.38"/>
    <x v="1"/>
  </r>
  <r>
    <n v="26141217127900"/>
    <s v="Denied"/>
    <x v="0"/>
    <d v="2018-05-21T00:00:00"/>
    <s v="Mon"/>
    <x v="2"/>
    <n v="18"/>
    <n v="97.86"/>
    <x v="1"/>
  </r>
  <r>
    <n v="26141217127900"/>
    <s v="Denied"/>
    <x v="2"/>
    <d v="2018-05-21T00:00:00"/>
    <s v="Mon"/>
    <x v="2"/>
    <n v="18"/>
    <n v="97.86"/>
    <x v="1"/>
  </r>
  <r>
    <n v="26141236157700"/>
    <s v="Denied"/>
    <x v="1"/>
    <d v="2018-05-21T00:00:00"/>
    <s v="Mon"/>
    <x v="2"/>
    <n v="16"/>
    <n v="83.32"/>
    <x v="4"/>
  </r>
  <r>
    <n v="26141236151800"/>
    <s v="Denied"/>
    <x v="0"/>
    <d v="2018-05-21T00:00:00"/>
    <s v="Mon"/>
    <x v="2"/>
    <n v="16"/>
    <n v="83.32"/>
    <x v="4"/>
  </r>
  <r>
    <n v="26141262135600"/>
    <s v="Denied"/>
    <x v="2"/>
    <d v="2018-05-21T00:00:00"/>
    <s v="Mon"/>
    <x v="2"/>
    <n v="14"/>
    <n v="72.45"/>
    <x v="3"/>
  </r>
  <r>
    <n v="26141264526400"/>
    <s v="Denied"/>
    <x v="1"/>
    <d v="2018-05-21T00:00:00"/>
    <s v="Mon"/>
    <x v="2"/>
    <n v="14"/>
    <n v="72.45"/>
    <x v="3"/>
  </r>
  <r>
    <n v="26141251531900"/>
    <s v="Denied"/>
    <x v="0"/>
    <d v="2018-05-21T00:00:00"/>
    <s v="Mon"/>
    <x v="2"/>
    <n v="14"/>
    <n v="88.21"/>
    <x v="1"/>
  </r>
  <r>
    <n v="26141264746200"/>
    <s v="Denied"/>
    <x v="2"/>
    <d v="2018-05-21T00:00:00"/>
    <s v="Mon"/>
    <x v="2"/>
    <n v="14"/>
    <n v="72.45"/>
    <x v="3"/>
  </r>
  <r>
    <n v="26141251260100"/>
    <s v="Denied"/>
    <x v="1"/>
    <d v="2018-05-21T00:00:00"/>
    <s v="Mon"/>
    <x v="2"/>
    <n v="14"/>
    <n v="66.099999999999994"/>
    <x v="1"/>
  </r>
  <r>
    <n v="26141264464800"/>
    <s v="Denied"/>
    <x v="0"/>
    <d v="2018-05-21T00:00:00"/>
    <s v="Mon"/>
    <x v="2"/>
    <n v="14"/>
    <n v="72.45"/>
    <x v="3"/>
  </r>
  <r>
    <n v="26141251813300"/>
    <s v="Denied"/>
    <x v="2"/>
    <d v="2018-05-21T00:00:00"/>
    <s v="Mon"/>
    <x v="2"/>
    <n v="14"/>
    <n v="66.099999999999994"/>
    <x v="1"/>
  </r>
  <r>
    <n v="26141262970400"/>
    <s v="Denied"/>
    <x v="1"/>
    <d v="2018-05-21T00:00:00"/>
    <s v="Mon"/>
    <x v="2"/>
    <n v="14"/>
    <n v="83.32"/>
    <x v="4"/>
  </r>
  <r>
    <n v="26141261851300"/>
    <s v="Denied"/>
    <x v="0"/>
    <d v="2018-05-21T00:00:00"/>
    <s v="Mon"/>
    <x v="2"/>
    <n v="14"/>
    <n v="72.45"/>
    <x v="3"/>
  </r>
  <r>
    <n v="26141203482400"/>
    <s v="Denied"/>
    <x v="0"/>
    <d v="2018-05-21T07:49:28"/>
    <s v="Mon"/>
    <x v="2"/>
    <n v="24"/>
    <n v="116.63"/>
    <x v="0"/>
  </r>
  <r>
    <n v="27141195379500"/>
    <s v="Paid"/>
    <x v="2"/>
    <d v="2018-05-21T10:14:35"/>
    <s v="Mon"/>
    <x v="2"/>
    <n v="21"/>
    <n v="66.099999999999994"/>
    <x v="1"/>
  </r>
  <r>
    <n v="27141203536100"/>
    <s v="Paid"/>
    <x v="2"/>
    <d v="2018-05-21T12:05:02"/>
    <s v="Mon"/>
    <x v="2"/>
    <n v="21"/>
    <n v="70.069999999999993"/>
    <x v="0"/>
  </r>
  <r>
    <n v="27141203917000"/>
    <s v="Denied"/>
    <x v="1"/>
    <d v="2018-05-21T12:11:53"/>
    <s v="Mon"/>
    <x v="2"/>
    <n v="21"/>
    <n v="70.069999999999993"/>
    <x v="0"/>
  </r>
  <r>
    <n v="27141203800900"/>
    <s v="Paid"/>
    <x v="2"/>
    <d v="2018-05-21T12:44:57"/>
    <s v="Mon"/>
    <x v="2"/>
    <n v="24"/>
    <n v="76.8"/>
    <x v="0"/>
  </r>
  <r>
    <n v="27141203523900"/>
    <s v="Paid"/>
    <x v="0"/>
    <d v="2018-05-21T13:29:04"/>
    <s v="Mon"/>
    <x v="2"/>
    <n v="24"/>
    <n v="166.42"/>
    <x v="0"/>
  </r>
  <r>
    <n v="27141203521100"/>
    <s v="Paid"/>
    <x v="2"/>
    <d v="2018-05-21T14:10:19"/>
    <s v="Mon"/>
    <x v="2"/>
    <n v="24"/>
    <n v="93.59"/>
    <x v="0"/>
  </r>
  <r>
    <n v="27141203524200"/>
    <s v="Paid"/>
    <x v="2"/>
    <d v="2018-05-21T15:17:19"/>
    <s v="Mon"/>
    <x v="2"/>
    <n v="24"/>
    <n v="186.85"/>
    <x v="0"/>
  </r>
  <r>
    <n v="26141224527700"/>
    <s v="Denied"/>
    <x v="1"/>
    <d v="2018-05-22T00:00:00"/>
    <s v="Tue"/>
    <x v="2"/>
    <n v="19"/>
    <n v="70.069999999999993"/>
    <x v="0"/>
  </r>
  <r>
    <n v="26141224513900"/>
    <s v="Denied"/>
    <x v="0"/>
    <d v="2018-05-22T00:00:00"/>
    <s v="Tue"/>
    <x v="2"/>
    <n v="19"/>
    <n v="112.66"/>
    <x v="0"/>
  </r>
  <r>
    <n v="26141270169300"/>
    <s v="Denied"/>
    <x v="1"/>
    <d v="2018-05-22T00:00:00"/>
    <s v="Tue"/>
    <x v="2"/>
    <n v="14"/>
    <n v="189.54"/>
    <x v="0"/>
  </r>
  <r>
    <n v="27141261479100"/>
    <s v="Denied"/>
    <x v="0"/>
    <d v="2018-05-22T00:00:00"/>
    <s v="Tue"/>
    <x v="2"/>
    <n v="14"/>
    <n v="88.21"/>
    <x v="1"/>
  </r>
  <r>
    <n v="26141270166700"/>
    <s v="Denied"/>
    <x v="2"/>
    <d v="2018-05-22T00:00:00"/>
    <s v="Tue"/>
    <x v="2"/>
    <n v="14"/>
    <n v="76.8"/>
    <x v="0"/>
  </r>
  <r>
    <n v="26141270803800"/>
    <s v="Denied"/>
    <x v="1"/>
    <d v="2018-05-22T00:00:00"/>
    <s v="Tue"/>
    <x v="2"/>
    <n v="14"/>
    <n v="186.85"/>
    <x v="0"/>
  </r>
  <r>
    <n v="26141270805300"/>
    <s v="Denied"/>
    <x v="0"/>
    <d v="2018-05-22T00:00:00"/>
    <s v="Tue"/>
    <x v="2"/>
    <n v="14"/>
    <n v="112.66"/>
    <x v="0"/>
  </r>
  <r>
    <n v="26141270168400"/>
    <s v="Denied"/>
    <x v="2"/>
    <d v="2018-05-22T00:00:00"/>
    <s v="Tue"/>
    <x v="2"/>
    <n v="14"/>
    <n v="204.92"/>
    <x v="0"/>
  </r>
  <r>
    <n v="26141270168400"/>
    <s v="Denied"/>
    <x v="1"/>
    <d v="2018-05-22T00:00:00"/>
    <s v="Tue"/>
    <x v="2"/>
    <n v="14"/>
    <n v="204.92"/>
    <x v="0"/>
  </r>
  <r>
    <n v="26141270168900"/>
    <s v="Denied"/>
    <x v="0"/>
    <d v="2018-05-22T00:00:00"/>
    <s v="Tue"/>
    <x v="2"/>
    <n v="14"/>
    <n v="93.59"/>
    <x v="0"/>
  </r>
  <r>
    <n v="26141270805800"/>
    <s v="Denied"/>
    <x v="2"/>
    <d v="2018-05-22T00:00:00"/>
    <s v="Tue"/>
    <x v="2"/>
    <n v="14"/>
    <n v="112.66"/>
    <x v="0"/>
  </r>
  <r>
    <n v="26141270831300"/>
    <s v="Denied"/>
    <x v="1"/>
    <d v="2018-05-22T00:00:00"/>
    <s v="Tue"/>
    <x v="2"/>
    <n v="14"/>
    <n v="76.8"/>
    <x v="0"/>
  </r>
  <r>
    <n v="26141270830100"/>
    <s v="Denied"/>
    <x v="0"/>
    <d v="2018-05-22T00:00:00"/>
    <s v="Tue"/>
    <x v="2"/>
    <n v="14"/>
    <n v="246.1"/>
    <x v="0"/>
  </r>
  <r>
    <n v="26141270830100"/>
    <s v="Denied"/>
    <x v="2"/>
    <d v="2018-05-22T00:00:00"/>
    <s v="Tue"/>
    <x v="2"/>
    <n v="14"/>
    <n v="246.1"/>
    <x v="0"/>
  </r>
  <r>
    <n v="26141203758500"/>
    <s v="Paid"/>
    <x v="2"/>
    <d v="2018-05-22T07:29:38"/>
    <s v="Tue"/>
    <x v="2"/>
    <n v="25"/>
    <n v="116.63"/>
    <x v="0"/>
  </r>
  <r>
    <n v="27141203819600"/>
    <s v="Paid"/>
    <x v="1"/>
    <d v="2018-05-22T07:39:05"/>
    <s v="Tue"/>
    <x v="2"/>
    <n v="25"/>
    <n v="76.8"/>
    <x v="0"/>
  </r>
  <r>
    <n v="27141203819400"/>
    <s v="Denied"/>
    <x v="0"/>
    <d v="2018-05-22T08:05:00"/>
    <s v="Tue"/>
    <x v="2"/>
    <n v="25"/>
    <n v="76.8"/>
    <x v="0"/>
  </r>
  <r>
    <n v="26141203483300"/>
    <s v="Paid"/>
    <x v="2"/>
    <d v="2018-05-22T08:10:08"/>
    <s v="Tue"/>
    <x v="2"/>
    <n v="25"/>
    <n v="70.069999999999993"/>
    <x v="0"/>
  </r>
  <r>
    <n v="27141203523600"/>
    <s v="Denied"/>
    <x v="1"/>
    <d v="2018-05-22T08:22:01"/>
    <s v="Tue"/>
    <x v="2"/>
    <n v="25"/>
    <n v="116.52"/>
    <x v="0"/>
  </r>
  <r>
    <n v="27141203607300"/>
    <s v="Paid"/>
    <x v="0"/>
    <d v="2018-05-22T09:49:22"/>
    <s v="Tue"/>
    <x v="2"/>
    <n v="22"/>
    <n v="76.8"/>
    <x v="0"/>
  </r>
  <r>
    <n v="27141203871100"/>
    <s v="Paid"/>
    <x v="2"/>
    <d v="2018-05-22T09:55:56"/>
    <s v="Tue"/>
    <x v="2"/>
    <n v="22"/>
    <n v="70.069999999999993"/>
    <x v="0"/>
  </r>
  <r>
    <n v="27141203900600"/>
    <s v="Denied"/>
    <x v="1"/>
    <d v="2018-05-22T10:07:58"/>
    <s v="Tue"/>
    <x v="2"/>
    <n v="22"/>
    <n v="182.73"/>
    <x v="0"/>
  </r>
  <r>
    <n v="27141203861700"/>
    <s v="Paid"/>
    <x v="0"/>
    <d v="2018-05-22T12:26:44"/>
    <s v="Tue"/>
    <x v="2"/>
    <n v="22"/>
    <n v="70.069999999999993"/>
    <x v="0"/>
  </r>
  <r>
    <n v="27141203900800"/>
    <s v="Paid"/>
    <x v="2"/>
    <d v="2018-05-22T12:37:21"/>
    <s v="Tue"/>
    <x v="2"/>
    <n v="22"/>
    <n v="204.92"/>
    <x v="0"/>
  </r>
  <r>
    <n v="27141203908200"/>
    <s v="Paid"/>
    <x v="1"/>
    <d v="2018-05-22T12:40:26"/>
    <s v="Tue"/>
    <x v="2"/>
    <n v="22"/>
    <n v="83.21"/>
    <x v="0"/>
  </r>
  <r>
    <n v="27141203907900"/>
    <s v="Denied"/>
    <x v="0"/>
    <d v="2018-05-22T13:24:54"/>
    <s v="Tue"/>
    <x v="2"/>
    <n v="22"/>
    <n v="112.66"/>
    <x v="0"/>
  </r>
  <r>
    <n v="27141203596700"/>
    <s v="Paid"/>
    <x v="1"/>
    <d v="2018-05-22T13:58:27"/>
    <s v="Tue"/>
    <x v="2"/>
    <n v="22"/>
    <n v="70.069999999999993"/>
    <x v="0"/>
  </r>
  <r>
    <n v="27141203882800"/>
    <s v="Paid"/>
    <x v="2"/>
    <d v="2018-05-22T14:00:35"/>
    <s v="Tue"/>
    <x v="2"/>
    <n v="22"/>
    <n v="170.53"/>
    <x v="0"/>
  </r>
  <r>
    <n v="27141203916300"/>
    <s v="Denied"/>
    <x v="0"/>
    <d v="2018-05-22T14:04:04"/>
    <s v="Tue"/>
    <x v="2"/>
    <n v="22"/>
    <n v="112.66"/>
    <x v="0"/>
  </r>
  <r>
    <n v="27141203871800"/>
    <s v="Denied"/>
    <x v="2"/>
    <d v="2018-05-22T14:19:28"/>
    <s v="Tue"/>
    <x v="2"/>
    <n v="22"/>
    <n v="116.52"/>
    <x v="0"/>
  </r>
  <r>
    <n v="27141203803300"/>
    <s v="Paid"/>
    <x v="1"/>
    <d v="2018-05-22T14:39:40"/>
    <s v="Tue"/>
    <x v="2"/>
    <n v="22"/>
    <n v="76.8"/>
    <x v="0"/>
  </r>
  <r>
    <n v="27141203537900"/>
    <s v="Denied"/>
    <x v="0"/>
    <d v="2018-05-22T14:47:52"/>
    <s v="Tue"/>
    <x v="2"/>
    <n v="22"/>
    <n v="70.069999999999993"/>
    <x v="0"/>
  </r>
  <r>
    <n v="27141203512100"/>
    <s v="Paid"/>
    <x v="2"/>
    <d v="2018-05-22T15:25:25"/>
    <s v="Tue"/>
    <x v="2"/>
    <n v="22"/>
    <n v="70.069999999999993"/>
    <x v="0"/>
  </r>
  <r>
    <n v="26141274223400"/>
    <s v="Denied"/>
    <x v="2"/>
    <d v="2018-05-23T00:00:00"/>
    <s v="Wed"/>
    <x v="2"/>
    <n v="14"/>
    <n v="72.45"/>
    <x v="3"/>
  </r>
  <r>
    <n v="26141284691400"/>
    <s v="Denied"/>
    <x v="1"/>
    <d v="2018-05-23T00:00:00"/>
    <s v="Wed"/>
    <x v="2"/>
    <n v="14"/>
    <n v="79.67"/>
    <x v="0"/>
  </r>
  <r>
    <n v="26141272691900"/>
    <s v="Denied"/>
    <x v="0"/>
    <d v="2018-05-23T00:00:00"/>
    <s v="Wed"/>
    <x v="2"/>
    <n v="14"/>
    <n v="75"/>
    <x v="4"/>
  </r>
  <r>
    <n v="26141283235600"/>
    <s v="Denied"/>
    <x v="2"/>
    <d v="2018-05-23T00:00:00"/>
    <s v="Wed"/>
    <x v="2"/>
    <n v="14"/>
    <n v="83.32"/>
    <x v="4"/>
  </r>
  <r>
    <n v="26141276192500"/>
    <s v="Denied"/>
    <x v="2"/>
    <d v="2018-05-23T00:00:00"/>
    <s v="Wed"/>
    <x v="2"/>
    <n v="14"/>
    <n v="66.099999999999994"/>
    <x v="1"/>
  </r>
  <r>
    <n v="26141282138300"/>
    <s v="Denied"/>
    <x v="1"/>
    <d v="2018-05-23T00:00:00"/>
    <s v="Wed"/>
    <x v="2"/>
    <n v="14"/>
    <n v="72.45"/>
    <x v="3"/>
  </r>
  <r>
    <n v="27141280588200"/>
    <s v="Denied"/>
    <x v="0"/>
    <d v="2018-05-23T00:00:00"/>
    <s v="Wed"/>
    <x v="2"/>
    <n v="14"/>
    <n v="76.8"/>
    <x v="0"/>
  </r>
  <r>
    <n v="26141274222900"/>
    <s v="Denied"/>
    <x v="2"/>
    <d v="2018-05-23T00:00:00"/>
    <s v="Wed"/>
    <x v="2"/>
    <n v="14"/>
    <n v="72.45"/>
    <x v="3"/>
  </r>
  <r>
    <n v="26141275306000"/>
    <s v="Denied"/>
    <x v="1"/>
    <d v="2018-05-23T00:00:00"/>
    <s v="Wed"/>
    <x v="2"/>
    <n v="14"/>
    <n v="130.54"/>
    <x v="4"/>
  </r>
  <r>
    <n v="26141274873200"/>
    <s v="Denied"/>
    <x v="0"/>
    <d v="2018-05-23T00:00:00"/>
    <s v="Wed"/>
    <x v="2"/>
    <n v="14"/>
    <n v="101.44"/>
    <x v="4"/>
  </r>
  <r>
    <n v="26141283272400"/>
    <s v="Denied"/>
    <x v="2"/>
    <d v="2018-05-23T00:00:00"/>
    <s v="Wed"/>
    <x v="2"/>
    <n v="14"/>
    <n v="83.32"/>
    <x v="4"/>
  </r>
  <r>
    <n v="27141280541400"/>
    <s v="Denied"/>
    <x v="1"/>
    <d v="2018-05-23T00:00:00"/>
    <s v="Wed"/>
    <x v="2"/>
    <n v="14"/>
    <n v="70.069999999999993"/>
    <x v="0"/>
  </r>
  <r>
    <n v="26141273905200"/>
    <s v="Denied"/>
    <x v="0"/>
    <d v="2018-05-23T00:00:00"/>
    <s v="Wed"/>
    <x v="2"/>
    <n v="14"/>
    <n v="72.45"/>
    <x v="3"/>
  </r>
  <r>
    <n v="26141281633700"/>
    <s v="Denied"/>
    <x v="2"/>
    <d v="2018-05-23T00:00:00"/>
    <s v="Wed"/>
    <x v="2"/>
    <n v="14"/>
    <n v="83.32"/>
    <x v="4"/>
  </r>
  <r>
    <n v="26141282063700"/>
    <s v="Denied"/>
    <x v="1"/>
    <d v="2018-05-23T00:00:00"/>
    <s v="Wed"/>
    <x v="2"/>
    <n v="14"/>
    <n v="72.45"/>
    <x v="3"/>
  </r>
  <r>
    <n v="26141283271300"/>
    <s v="Denied"/>
    <x v="0"/>
    <d v="2018-05-23T00:00:00"/>
    <s v="Wed"/>
    <x v="2"/>
    <n v="14"/>
    <n v="83.32"/>
    <x v="4"/>
  </r>
  <r>
    <n v="26141185011300"/>
    <s v="Denied"/>
    <x v="2"/>
    <d v="2018-05-23T00:00:00"/>
    <s v="Wed"/>
    <x v="2"/>
    <n v="23"/>
    <n v="66.099999999999994"/>
    <x v="1"/>
  </r>
  <r>
    <n v="26141255285700"/>
    <s v="Denied"/>
    <x v="1"/>
    <d v="2018-05-23T00:00:00"/>
    <s v="Wed"/>
    <x v="2"/>
    <n v="16"/>
    <n v="72.45"/>
    <x v="1"/>
  </r>
  <r>
    <n v="26141273982800"/>
    <s v="Denied"/>
    <x v="0"/>
    <d v="2018-05-23T00:00:00"/>
    <s v="Wed"/>
    <x v="2"/>
    <n v="14"/>
    <n v="72.45"/>
    <x v="3"/>
  </r>
  <r>
    <n v="26141284691200"/>
    <s v="Denied"/>
    <x v="2"/>
    <d v="2018-05-23T00:00:00"/>
    <s v="Wed"/>
    <x v="2"/>
    <n v="14"/>
    <n v="118.82"/>
    <x v="0"/>
  </r>
  <r>
    <n v="26141273819700"/>
    <s v="Denied"/>
    <x v="1"/>
    <d v="2018-05-23T00:00:00"/>
    <s v="Wed"/>
    <x v="2"/>
    <n v="14"/>
    <n v="72.45"/>
    <x v="3"/>
  </r>
  <r>
    <n v="27141203510500"/>
    <s v="Denied"/>
    <x v="1"/>
    <d v="2018-05-23T13:36:00"/>
    <s v="Wed"/>
    <x v="2"/>
    <n v="23"/>
    <n v="186.85"/>
    <x v="0"/>
  </r>
  <r>
    <n v="27141203891600"/>
    <s v="Denied"/>
    <x v="2"/>
    <d v="2018-05-23T13:46:00"/>
    <s v="Wed"/>
    <x v="2"/>
    <n v="23"/>
    <n v="112.66"/>
    <x v="0"/>
  </r>
  <r>
    <n v="27141195380100"/>
    <s v="Denied"/>
    <x v="0"/>
    <d v="2018-05-23T14:12:00"/>
    <s v="Wed"/>
    <x v="2"/>
    <n v="23"/>
    <n v="104.03"/>
    <x v="1"/>
  </r>
  <r>
    <n v="27141195379800"/>
    <s v="Paid"/>
    <x v="1"/>
    <d v="2018-05-23T14:15:00"/>
    <s v="Wed"/>
    <x v="2"/>
    <n v="23"/>
    <n v="182.27"/>
    <x v="1"/>
  </r>
  <r>
    <n v="27141194766500"/>
    <s v="Paid"/>
    <x v="0"/>
    <d v="2018-05-23T14:17:00"/>
    <s v="Wed"/>
    <x v="2"/>
    <n v="23"/>
    <n v="66.099999999999994"/>
    <x v="1"/>
  </r>
  <r>
    <n v="27141194780900"/>
    <s v="Paid"/>
    <x v="2"/>
    <d v="2018-05-23T14:19:00"/>
    <s v="Wed"/>
    <x v="2"/>
    <n v="23"/>
    <n v="88.21"/>
    <x v="1"/>
  </r>
  <r>
    <n v="27141281548200"/>
    <s v="Denied"/>
    <x v="1"/>
    <d v="2018-05-26T00:00:00"/>
    <s v="Sat"/>
    <x v="3"/>
    <n v="13"/>
    <n v="148.35"/>
    <x v="1"/>
  </r>
  <r>
    <n v="27141281548200"/>
    <s v="Denied"/>
    <x v="0"/>
    <d v="2018-05-26T00:00:00"/>
    <s v="Sat"/>
    <x v="3"/>
    <n v="13"/>
    <n v="148.35"/>
    <x v="1"/>
  </r>
  <r>
    <n v="27141282014800"/>
    <s v="Denied"/>
    <x v="2"/>
    <d v="2018-05-26T00:00:00"/>
    <s v="Sat"/>
    <x v="3"/>
    <n v="13"/>
    <n v="66.099999999999994"/>
    <x v="1"/>
  </r>
  <r>
    <n v="27141282438000"/>
    <s v="Denied"/>
    <x v="1"/>
    <d v="2018-05-26T00:00:00"/>
    <s v="Sat"/>
    <x v="3"/>
    <n v="13"/>
    <n v="66.099999999999994"/>
    <x v="1"/>
  </r>
  <r>
    <n v="26141292518200"/>
    <s v="Denied"/>
    <x v="0"/>
    <d v="2018-05-26T00:00:00"/>
    <s v="Sat"/>
    <x v="3"/>
    <n v="13"/>
    <n v="72.45"/>
    <x v="3"/>
  </r>
  <r>
    <n v="27141282011600"/>
    <s v="Denied"/>
    <x v="2"/>
    <d v="2018-05-26T00:00:00"/>
    <s v="Sat"/>
    <x v="3"/>
    <n v="13"/>
    <n v="66.099999999999994"/>
    <x v="1"/>
  </r>
  <r>
    <n v="27141286704500"/>
    <s v="Denied"/>
    <x v="1"/>
    <d v="2018-05-26T00:00:00"/>
    <s v="Sat"/>
    <x v="3"/>
    <n v="13"/>
    <n v="361.24"/>
    <x v="0"/>
  </r>
  <r>
    <n v="27141286704500"/>
    <s v="Denied"/>
    <x v="0"/>
    <d v="2018-05-26T00:00:00"/>
    <s v="Sat"/>
    <x v="3"/>
    <n v="13"/>
    <n v="361.24"/>
    <x v="0"/>
  </r>
  <r>
    <n v="26141292986900"/>
    <s v="Denied"/>
    <x v="2"/>
    <d v="2018-05-26T00:00:00"/>
    <s v="Sat"/>
    <x v="3"/>
    <n v="13"/>
    <n v="83.32"/>
    <x v="4"/>
  </r>
  <r>
    <n v="26141291489400"/>
    <s v="Denied"/>
    <x v="1"/>
    <d v="2018-05-26T00:00:00"/>
    <s v="Sat"/>
    <x v="3"/>
    <n v="13"/>
    <n v="72.45"/>
    <x v="3"/>
  </r>
  <r>
    <n v="27141282444500"/>
    <s v="Denied"/>
    <x v="0"/>
    <d v="2018-05-26T00:00:00"/>
    <s v="Sat"/>
    <x v="3"/>
    <n v="13"/>
    <n v="88.21"/>
    <x v="1"/>
  </r>
  <r>
    <n v="27141281615700"/>
    <s v="Denied"/>
    <x v="2"/>
    <d v="2018-05-26T00:00:00"/>
    <s v="Sat"/>
    <x v="3"/>
    <n v="13"/>
    <n v="113.48"/>
    <x v="1"/>
  </r>
  <r>
    <n v="27141281615700"/>
    <s v="Denied"/>
    <x v="1"/>
    <d v="2018-05-26T00:00:00"/>
    <s v="Sat"/>
    <x v="3"/>
    <n v="13"/>
    <n v="113.48"/>
    <x v="1"/>
  </r>
  <r>
    <n v="26141292586200"/>
    <s v="Denied"/>
    <x v="0"/>
    <d v="2018-05-26T00:00:00"/>
    <s v="Sat"/>
    <x v="3"/>
    <n v="13"/>
    <n v="67"/>
    <x v="3"/>
  </r>
  <r>
    <n v="27141286703500"/>
    <s v="Denied"/>
    <x v="2"/>
    <d v="2018-05-26T00:00:00"/>
    <s v="Sat"/>
    <x v="3"/>
    <n v="13"/>
    <n v="204.92"/>
    <x v="0"/>
  </r>
  <r>
    <n v="27141286703500"/>
    <s v="Denied"/>
    <x v="1"/>
    <d v="2018-05-26T00:00:00"/>
    <s v="Sat"/>
    <x v="3"/>
    <n v="13"/>
    <n v="204.92"/>
    <x v="0"/>
  </r>
  <r>
    <n v="26141291530200"/>
    <s v="Denied"/>
    <x v="0"/>
    <d v="2018-05-26T00:00:00"/>
    <s v="Sat"/>
    <x v="3"/>
    <n v="13"/>
    <n v="72.45"/>
    <x v="3"/>
  </r>
  <r>
    <n v="27141282013700"/>
    <s v="Denied"/>
    <x v="2"/>
    <d v="2018-05-26T00:00:00"/>
    <s v="Sat"/>
    <x v="3"/>
    <n v="13"/>
    <n v="88.21"/>
    <x v="1"/>
  </r>
  <r>
    <n v="26141293089100"/>
    <s v="Denied"/>
    <x v="1"/>
    <d v="2018-05-26T00:00:00"/>
    <s v="Sat"/>
    <x v="3"/>
    <n v="13"/>
    <n v="130.54"/>
    <x v="4"/>
  </r>
  <r>
    <n v="26141291530800"/>
    <s v="Denied"/>
    <x v="0"/>
    <d v="2018-05-26T00:00:00"/>
    <s v="Sat"/>
    <x v="3"/>
    <n v="13"/>
    <n v="72.45"/>
    <x v="3"/>
  </r>
  <r>
    <n v="26141224691600"/>
    <s v="Paid"/>
    <x v="0"/>
    <d v="2018-05-26T10:01:00"/>
    <s v="Sat"/>
    <x v="3"/>
    <n v="22"/>
    <n v="72.45"/>
    <x v="2"/>
  </r>
  <r>
    <n v="26141224677200"/>
    <s v="Paid"/>
    <x v="1"/>
    <d v="2018-05-26T10:13:00"/>
    <s v="Sat"/>
    <x v="3"/>
    <n v="22"/>
    <n v="66.099999999999994"/>
    <x v="2"/>
  </r>
  <r>
    <n v="27141281403200"/>
    <s v="Paid"/>
    <x v="2"/>
    <d v="2018-05-26T14:12:00"/>
    <s v="Sat"/>
    <x v="3"/>
    <n v="21"/>
    <n v="116.52"/>
    <x v="0"/>
  </r>
  <r>
    <n v="26141233433700"/>
    <s v="Paid"/>
    <x v="1"/>
    <d v="2018-05-26T14:44:00"/>
    <s v="Sat"/>
    <x v="3"/>
    <n v="21"/>
    <n v="144.9"/>
    <x v="2"/>
  </r>
  <r>
    <n v="26141238135500"/>
    <s v="Paid"/>
    <x v="0"/>
    <d v="2018-05-26T14:45:00"/>
    <s v="Sat"/>
    <x v="3"/>
    <n v="21"/>
    <n v="72.45"/>
    <x v="2"/>
  </r>
  <r>
    <n v="26141238261800"/>
    <s v="Paid"/>
    <x v="2"/>
    <d v="2018-05-26T14:47:00"/>
    <s v="Sat"/>
    <x v="3"/>
    <n v="21"/>
    <n v="72.45"/>
    <x v="2"/>
  </r>
  <r>
    <n v="26141300591600"/>
    <s v="Denied"/>
    <x v="0"/>
    <d v="2018-05-27T00:00:00"/>
    <s v="Sun"/>
    <x v="3"/>
    <n v="14"/>
    <n v="70.069999999999993"/>
    <x v="0"/>
  </r>
  <r>
    <n v="26141302522700"/>
    <s v="Denied"/>
    <x v="2"/>
    <d v="2018-05-27T00:00:00"/>
    <s v="Sun"/>
    <x v="3"/>
    <n v="14"/>
    <n v="75"/>
    <x v="4"/>
  </r>
  <r>
    <n v="26141238118000"/>
    <s v="Denied"/>
    <x v="2"/>
    <d v="2018-05-27T09:11:49"/>
    <s v="Sun"/>
    <x v="3"/>
    <n v="22"/>
    <n v="83.32"/>
    <x v="2"/>
  </r>
  <r>
    <n v="27141212292000"/>
    <s v="Paid"/>
    <x v="1"/>
    <d v="2018-05-27T14:14:19"/>
    <s v="Sun"/>
    <x v="3"/>
    <n v="22"/>
    <n v="66.099999999999994"/>
    <x v="1"/>
  </r>
  <r>
    <n v="27141342610600"/>
    <s v="Denied"/>
    <x v="1"/>
    <d v="2018-05-28T00:00:00"/>
    <s v="Mon"/>
    <x v="3"/>
    <n v="14"/>
    <n v="70.069999999999993"/>
    <x v="0"/>
  </r>
  <r>
    <n v="27141342736300"/>
    <s v="Denied"/>
    <x v="0"/>
    <d v="2018-05-28T00:00:00"/>
    <s v="Mon"/>
    <x v="3"/>
    <n v="14"/>
    <n v="112.66"/>
    <x v="0"/>
  </r>
  <r>
    <n v="26141321520200"/>
    <s v="Denied"/>
    <x v="0"/>
    <d v="2018-05-28T00:00:00"/>
    <s v="Mon"/>
    <x v="3"/>
    <n v="14"/>
    <n v="66.099999999999994"/>
    <x v="1"/>
  </r>
  <r>
    <n v="26141320778900"/>
    <s v="Denied"/>
    <x v="2"/>
    <d v="2018-05-28T00:00:00"/>
    <s v="Mon"/>
    <x v="3"/>
    <n v="14"/>
    <n v="72.45"/>
    <x v="1"/>
  </r>
  <r>
    <n v="26141332893000"/>
    <s v="Denied"/>
    <x v="1"/>
    <d v="2018-05-28T00:00:00"/>
    <s v="Mon"/>
    <x v="3"/>
    <n v="14"/>
    <n v="286.14"/>
    <x v="4"/>
  </r>
  <r>
    <n v="27141342747700"/>
    <s v="Denied"/>
    <x v="0"/>
    <d v="2018-05-28T00:00:00"/>
    <s v="Mon"/>
    <x v="3"/>
    <n v="14"/>
    <n v="112.66"/>
    <x v="0"/>
  </r>
  <r>
    <n v="26141343632400"/>
    <s v="Denied"/>
    <x v="2"/>
    <d v="2018-05-28T00:00:00"/>
    <s v="Mon"/>
    <x v="3"/>
    <n v="14"/>
    <n v="70.069999999999993"/>
    <x v="0"/>
  </r>
  <r>
    <n v="26141343642100"/>
    <s v="Denied"/>
    <x v="1"/>
    <d v="2018-05-28T00:00:00"/>
    <s v="Mon"/>
    <x v="3"/>
    <n v="14"/>
    <n v="112.66"/>
    <x v="0"/>
  </r>
  <r>
    <n v="26141335120900"/>
    <s v="Denied"/>
    <x v="0"/>
    <d v="2018-05-28T00:00:00"/>
    <s v="Mon"/>
    <x v="3"/>
    <n v="14"/>
    <n v="72.45"/>
    <x v="3"/>
  </r>
  <r>
    <n v="26141320795400"/>
    <s v="Denied"/>
    <x v="2"/>
    <d v="2018-05-28T00:00:00"/>
    <s v="Mon"/>
    <x v="3"/>
    <n v="14"/>
    <n v="88.21"/>
    <x v="1"/>
  </r>
  <r>
    <n v="26141334624900"/>
    <s v="Denied"/>
    <x v="1"/>
    <d v="2018-05-28T00:00:00"/>
    <s v="Mon"/>
    <x v="3"/>
    <n v="14"/>
    <n v="72.45"/>
    <x v="3"/>
  </r>
  <r>
    <n v="26141334224900"/>
    <s v="Denied"/>
    <x v="0"/>
    <d v="2018-05-28T00:00:00"/>
    <s v="Mon"/>
    <x v="3"/>
    <n v="14"/>
    <n v="72.45"/>
    <x v="3"/>
  </r>
  <r>
    <n v="26141343632900"/>
    <s v="Denied"/>
    <x v="2"/>
    <d v="2018-05-28T00:00:00"/>
    <s v="Mon"/>
    <x v="3"/>
    <n v="14"/>
    <n v="112.66"/>
    <x v="0"/>
  </r>
  <r>
    <n v="27141342650400"/>
    <s v="Denied"/>
    <x v="1"/>
    <d v="2018-05-28T00:00:00"/>
    <s v="Mon"/>
    <x v="3"/>
    <n v="14"/>
    <n v="112.66"/>
    <x v="0"/>
  </r>
  <r>
    <n v="26141343632100"/>
    <s v="Denied"/>
    <x v="0"/>
    <d v="2018-05-28T00:00:00"/>
    <s v="Mon"/>
    <x v="3"/>
    <n v="14"/>
    <n v="76.8"/>
    <x v="0"/>
  </r>
  <r>
    <n v="27141342650100"/>
    <s v="Denied"/>
    <x v="2"/>
    <d v="2018-05-28T00:00:00"/>
    <s v="Mon"/>
    <x v="3"/>
    <n v="14"/>
    <n v="70.069999999999993"/>
    <x v="0"/>
  </r>
  <r>
    <n v="27141342753400"/>
    <s v="Denied"/>
    <x v="1"/>
    <d v="2018-05-28T00:00:00"/>
    <s v="Mon"/>
    <x v="3"/>
    <n v="14"/>
    <n v="70.069999999999993"/>
    <x v="0"/>
  </r>
  <r>
    <n v="27141342824700"/>
    <s v="Denied"/>
    <x v="0"/>
    <d v="2018-05-28T00:00:00"/>
    <s v="Mon"/>
    <x v="3"/>
    <n v="14"/>
    <n v="166.42"/>
    <x v="0"/>
  </r>
  <r>
    <n v="27141342798700"/>
    <s v="Denied"/>
    <x v="2"/>
    <d v="2018-05-28T00:00:00"/>
    <s v="Mon"/>
    <x v="3"/>
    <n v="14"/>
    <n v="112.66"/>
    <x v="0"/>
  </r>
  <r>
    <n v="26141343634800"/>
    <s v="Denied"/>
    <x v="1"/>
    <d v="2018-05-28T00:00:00"/>
    <s v="Mon"/>
    <x v="3"/>
    <n v="14"/>
    <n v="76.8"/>
    <x v="0"/>
  </r>
  <r>
    <n v="26141343641800"/>
    <s v="Denied"/>
    <x v="0"/>
    <d v="2018-05-28T00:00:00"/>
    <s v="Mon"/>
    <x v="3"/>
    <n v="14"/>
    <n v="112.66"/>
    <x v="0"/>
  </r>
  <r>
    <n v="26141331559800"/>
    <s v="Denied"/>
    <x v="2"/>
    <d v="2018-05-28T00:00:00"/>
    <s v="Mon"/>
    <x v="3"/>
    <n v="14"/>
    <n v="65"/>
    <x v="3"/>
  </r>
  <r>
    <n v="26141321441500"/>
    <s v="Denied"/>
    <x v="1"/>
    <d v="2018-05-28T00:00:00"/>
    <s v="Mon"/>
    <x v="3"/>
    <n v="14"/>
    <n v="88.21"/>
    <x v="1"/>
  </r>
  <r>
    <n v="26141331570800"/>
    <s v="Denied"/>
    <x v="0"/>
    <d v="2018-05-28T00:00:00"/>
    <s v="Mon"/>
    <x v="3"/>
    <n v="14"/>
    <n v="65"/>
    <x v="3"/>
  </r>
  <r>
    <n v="27141342681800"/>
    <s v="Denied"/>
    <x v="2"/>
    <d v="2018-05-28T00:00:00"/>
    <s v="Mon"/>
    <x v="3"/>
    <n v="14"/>
    <n v="70.069999999999993"/>
    <x v="0"/>
  </r>
  <r>
    <n v="26141331560100"/>
    <s v="Denied"/>
    <x v="1"/>
    <d v="2018-05-28T00:00:00"/>
    <s v="Mon"/>
    <x v="3"/>
    <n v="14"/>
    <n v="72.45"/>
    <x v="3"/>
  </r>
  <r>
    <n v="26141343691700"/>
    <s v="Denied"/>
    <x v="0"/>
    <d v="2018-05-28T00:00:00"/>
    <s v="Mon"/>
    <x v="3"/>
    <n v="14"/>
    <n v="70.069999999999993"/>
    <x v="0"/>
  </r>
  <r>
    <n v="27141342754200"/>
    <s v="Denied"/>
    <x v="1"/>
    <d v="2018-05-28T00:00:00"/>
    <s v="Mon"/>
    <x v="3"/>
    <n v="14"/>
    <n v="112.66"/>
    <x v="0"/>
  </r>
  <r>
    <n v="26141343730400"/>
    <s v="Denied"/>
    <x v="0"/>
    <d v="2018-05-28T00:00:00"/>
    <s v="Mon"/>
    <x v="3"/>
    <n v="14"/>
    <n v="189.54"/>
    <x v="0"/>
  </r>
  <r>
    <n v="26141277311200"/>
    <s v="Denied"/>
    <x v="2"/>
    <d v="2018-05-28T00:00:00"/>
    <s v="Mon"/>
    <x v="3"/>
    <n v="19"/>
    <n v="66.099999999999994"/>
    <x v="1"/>
  </r>
  <r>
    <n v="26141277378200"/>
    <s v="Denied"/>
    <x v="1"/>
    <d v="2018-05-28T00:00:00"/>
    <s v="Mon"/>
    <x v="3"/>
    <n v="19"/>
    <n v="66.099999999999994"/>
    <x v="1"/>
  </r>
  <r>
    <n v="26141277203200"/>
    <s v="Denied"/>
    <x v="0"/>
    <d v="2018-05-28T00:00:00"/>
    <s v="Mon"/>
    <x v="3"/>
    <n v="19"/>
    <n v="66.099999999999994"/>
    <x v="1"/>
  </r>
  <r>
    <n v="26141294079500"/>
    <s v="Denied"/>
    <x v="2"/>
    <d v="2018-05-28T00:00:00"/>
    <s v="Mon"/>
    <x v="3"/>
    <n v="18"/>
    <n v="109.92"/>
    <x v="2"/>
  </r>
  <r>
    <n v="26141343643500"/>
    <s v="Denied"/>
    <x v="1"/>
    <d v="2018-05-28T00:00:00"/>
    <s v="Mon"/>
    <x v="3"/>
    <n v="14"/>
    <n v="112.66"/>
    <x v="0"/>
  </r>
  <r>
    <n v="26141343640100"/>
    <s v="Denied"/>
    <x v="0"/>
    <d v="2018-05-28T00:00:00"/>
    <s v="Mon"/>
    <x v="3"/>
    <n v="14"/>
    <n v="379.08"/>
    <x v="0"/>
  </r>
  <r>
    <n v="27141342610200"/>
    <s v="Denied"/>
    <x v="2"/>
    <d v="2018-05-28T00:00:00"/>
    <s v="Mon"/>
    <x v="3"/>
    <n v="14"/>
    <n v="112.66"/>
    <x v="0"/>
  </r>
  <r>
    <n v="26141343699200"/>
    <s v="Denied"/>
    <x v="1"/>
    <d v="2018-05-28T00:00:00"/>
    <s v="Mon"/>
    <x v="3"/>
    <n v="14"/>
    <n v="118.82"/>
    <x v="0"/>
  </r>
  <r>
    <n v="26141343640000"/>
    <s v="Denied"/>
    <x v="0"/>
    <d v="2018-05-28T00:00:00"/>
    <s v="Mon"/>
    <x v="3"/>
    <n v="14"/>
    <n v="76.8"/>
    <x v="0"/>
  </r>
  <r>
    <n v="26141343679700"/>
    <s v="Denied"/>
    <x v="2"/>
    <d v="2018-05-28T00:00:00"/>
    <s v="Mon"/>
    <x v="3"/>
    <n v="14"/>
    <n v="112.66"/>
    <x v="0"/>
  </r>
  <r>
    <n v="26141334447500"/>
    <s v="Denied"/>
    <x v="1"/>
    <d v="2018-05-28T00:00:00"/>
    <s v="Mon"/>
    <x v="3"/>
    <n v="14"/>
    <n v="72.45"/>
    <x v="3"/>
  </r>
  <r>
    <n v="26141343641700"/>
    <s v="Denied"/>
    <x v="0"/>
    <d v="2018-05-28T00:00:00"/>
    <s v="Mon"/>
    <x v="3"/>
    <n v="14"/>
    <n v="112.66"/>
    <x v="0"/>
  </r>
  <r>
    <n v="26141331572000"/>
    <s v="Denied"/>
    <x v="2"/>
    <d v="2018-05-28T00:00:00"/>
    <s v="Mon"/>
    <x v="3"/>
    <n v="14"/>
    <n v="65"/>
    <x v="3"/>
  </r>
  <r>
    <n v="26141320899200"/>
    <s v="Denied"/>
    <x v="1"/>
    <d v="2018-05-28T00:00:00"/>
    <s v="Mon"/>
    <x v="3"/>
    <n v="14"/>
    <n v="66.099999999999994"/>
    <x v="1"/>
  </r>
  <r>
    <n v="27141342754400"/>
    <s v="Denied"/>
    <x v="0"/>
    <d v="2018-05-28T00:00:00"/>
    <s v="Mon"/>
    <x v="3"/>
    <n v="14"/>
    <n v="246.1"/>
    <x v="0"/>
  </r>
  <r>
    <n v="27141342754400"/>
    <s v="Denied"/>
    <x v="2"/>
    <d v="2018-05-28T00:00:00"/>
    <s v="Mon"/>
    <x v="3"/>
    <n v="14"/>
    <n v="246.1"/>
    <x v="0"/>
  </r>
  <r>
    <n v="26141331559500"/>
    <s v="Denied"/>
    <x v="1"/>
    <d v="2018-05-28T00:00:00"/>
    <s v="Mon"/>
    <x v="3"/>
    <n v="14"/>
    <n v="72.45"/>
    <x v="3"/>
  </r>
  <r>
    <n v="26141334897000"/>
    <s v="Denied"/>
    <x v="0"/>
    <d v="2018-05-28T00:00:00"/>
    <s v="Mon"/>
    <x v="3"/>
    <n v="14"/>
    <n v="72.45"/>
    <x v="3"/>
  </r>
  <r>
    <n v="27133326145302"/>
    <s v="Denied"/>
    <x v="1"/>
    <d v="2018-05-28T07:08:50"/>
    <s v="Mon"/>
    <x v="3"/>
    <n v="28"/>
    <n v="182.27"/>
    <x v="1"/>
  </r>
  <r>
    <n v="26132957698402"/>
    <s v="Paid"/>
    <x v="2"/>
    <d v="2018-05-28T08:59:35"/>
    <s v="Mon"/>
    <x v="3"/>
    <n v="28"/>
    <n v="66.099999999999994"/>
    <x v="1"/>
  </r>
  <r>
    <n v="26132731426302"/>
    <s v="Denied"/>
    <x v="0"/>
    <d v="2018-05-28T09:02:50"/>
    <s v="Mon"/>
    <x v="3"/>
    <n v="28"/>
    <n v="79.63"/>
    <x v="1"/>
  </r>
  <r>
    <n v="26141342921000"/>
    <s v="Denied"/>
    <x v="2"/>
    <d v="2018-05-29T00:00:00"/>
    <s v="Tue"/>
    <x v="3"/>
    <n v="14"/>
    <n v="72.45"/>
    <x v="3"/>
  </r>
  <r>
    <n v="26141337523100"/>
    <s v="Denied"/>
    <x v="1"/>
    <d v="2018-05-29T00:00:00"/>
    <s v="Tue"/>
    <x v="3"/>
    <n v="14"/>
    <n v="88.21"/>
    <x v="1"/>
  </r>
  <r>
    <n v="26141336856400"/>
    <s v="Denied"/>
    <x v="0"/>
    <d v="2018-05-29T00:00:00"/>
    <s v="Tue"/>
    <x v="3"/>
    <n v="14"/>
    <n v="66.099999999999994"/>
    <x v="1"/>
  </r>
  <r>
    <n v="27141282079100"/>
    <s v="Denied"/>
    <x v="2"/>
    <d v="2018-05-30T00:00:00"/>
    <s v="Wed"/>
    <x v="3"/>
    <n v="20"/>
    <n v="66.099999999999994"/>
    <x v="1"/>
  </r>
  <r>
    <n v="26141344053300"/>
    <s v="Denied"/>
    <x v="2"/>
    <d v="2018-05-30T00:00:00"/>
    <s v="Wed"/>
    <x v="3"/>
    <n v="14"/>
    <n v="83.32"/>
    <x v="4"/>
  </r>
  <r>
    <n v="26141352985300"/>
    <s v="Denied"/>
    <x v="1"/>
    <d v="2018-05-30T00:00:00"/>
    <s v="Wed"/>
    <x v="3"/>
    <n v="14"/>
    <n v="83.32"/>
    <x v="4"/>
  </r>
  <r>
    <n v="26141353545500"/>
    <s v="Denied"/>
    <x v="0"/>
    <d v="2018-05-30T00:00:00"/>
    <s v="Wed"/>
    <x v="3"/>
    <n v="14"/>
    <n v="72.45"/>
    <x v="3"/>
  </r>
  <r>
    <n v="26141356405100"/>
    <s v="Denied"/>
    <x v="2"/>
    <d v="2018-05-30T00:00:00"/>
    <s v="Wed"/>
    <x v="3"/>
    <n v="14"/>
    <n v="76.8"/>
    <x v="0"/>
  </r>
  <r>
    <n v="26141352687500"/>
    <s v="Denied"/>
    <x v="1"/>
    <d v="2018-05-30T00:00:00"/>
    <s v="Wed"/>
    <x v="3"/>
    <n v="14"/>
    <n v="101.44"/>
    <x v="4"/>
  </r>
  <r>
    <n v="26141353157300"/>
    <s v="Denied"/>
    <x v="0"/>
    <d v="2018-05-30T00:00:00"/>
    <s v="Wed"/>
    <x v="3"/>
    <n v="14"/>
    <n v="72.45"/>
    <x v="3"/>
  </r>
  <r>
    <n v="26141352949400"/>
    <s v="Denied"/>
    <x v="2"/>
    <d v="2018-05-30T00:00:00"/>
    <s v="Wed"/>
    <x v="3"/>
    <n v="14"/>
    <n v="72.45"/>
    <x v="3"/>
  </r>
  <r>
    <n v="26141356582100"/>
    <s v="Denied"/>
    <x v="1"/>
    <d v="2018-05-30T00:00:00"/>
    <s v="Wed"/>
    <x v="3"/>
    <n v="14"/>
    <n v="70.069999999999993"/>
    <x v="0"/>
  </r>
  <r>
    <n v="26141356379200"/>
    <s v="Denied"/>
    <x v="0"/>
    <d v="2018-05-30T00:00:00"/>
    <s v="Wed"/>
    <x v="3"/>
    <n v="14"/>
    <n v="79.67"/>
    <x v="0"/>
  </r>
  <r>
    <n v="26141356379600"/>
    <s v="Denied"/>
    <x v="2"/>
    <d v="2018-05-30T00:00:00"/>
    <s v="Wed"/>
    <x v="3"/>
    <n v="14"/>
    <n v="76.8"/>
    <x v="0"/>
  </r>
  <r>
    <n v="26141352985500"/>
    <s v="Denied"/>
    <x v="1"/>
    <d v="2018-05-30T00:00:00"/>
    <s v="Wed"/>
    <x v="3"/>
    <n v="14"/>
    <n v="83.32"/>
    <x v="4"/>
  </r>
  <r>
    <n v="26141347129400"/>
    <s v="Denied"/>
    <x v="0"/>
    <d v="2018-05-30T00:00:00"/>
    <s v="Wed"/>
    <x v="3"/>
    <n v="14"/>
    <n v="66.099999999999994"/>
    <x v="1"/>
  </r>
  <r>
    <n v="27141343928500"/>
    <s v="Denied"/>
    <x v="2"/>
    <d v="2018-05-30T00:00:00"/>
    <s v="Wed"/>
    <x v="3"/>
    <n v="14"/>
    <n v="185.01"/>
    <x v="4"/>
  </r>
  <r>
    <n v="26141352985400"/>
    <s v="Denied"/>
    <x v="1"/>
    <d v="2018-05-30T00:00:00"/>
    <s v="Wed"/>
    <x v="3"/>
    <n v="14"/>
    <n v="83.32"/>
    <x v="4"/>
  </r>
  <r>
    <n v="27141343927800"/>
    <s v="Denied"/>
    <x v="0"/>
    <d v="2018-05-30T00:00:00"/>
    <s v="Wed"/>
    <x v="3"/>
    <n v="14"/>
    <n v="122.22"/>
    <x v="4"/>
  </r>
  <r>
    <n v="26141353545100"/>
    <s v="Denied"/>
    <x v="2"/>
    <d v="2018-05-30T00:00:00"/>
    <s v="Wed"/>
    <x v="3"/>
    <n v="14"/>
    <n v="72.45"/>
    <x v="3"/>
  </r>
  <r>
    <n v="26141352897900"/>
    <s v="Denied"/>
    <x v="1"/>
    <d v="2018-05-30T00:00:00"/>
    <s v="Wed"/>
    <x v="3"/>
    <n v="14"/>
    <n v="72.45"/>
    <x v="3"/>
  </r>
  <r>
    <n v="26141347034700"/>
    <s v="Denied"/>
    <x v="0"/>
    <d v="2018-05-30T00:00:00"/>
    <s v="Wed"/>
    <x v="3"/>
    <n v="14"/>
    <n v="66.099999999999994"/>
    <x v="1"/>
  </r>
  <r>
    <n v="26141352962400"/>
    <s v="Denied"/>
    <x v="2"/>
    <d v="2018-05-30T00:00:00"/>
    <s v="Wed"/>
    <x v="3"/>
    <n v="14"/>
    <n v="83.32"/>
    <x v="4"/>
  </r>
  <r>
    <n v="26141352929900"/>
    <s v="Denied"/>
    <x v="1"/>
    <d v="2018-05-30T00:00:00"/>
    <s v="Wed"/>
    <x v="3"/>
    <n v="14"/>
    <n v="73"/>
    <x v="3"/>
  </r>
  <r>
    <n v="26141347132800"/>
    <s v="Denied"/>
    <x v="0"/>
    <d v="2018-05-30T00:00:00"/>
    <s v="Wed"/>
    <x v="3"/>
    <n v="14"/>
    <n v="79.63"/>
    <x v="1"/>
  </r>
  <r>
    <n v="26141356379400"/>
    <s v="Denied"/>
    <x v="2"/>
    <d v="2018-05-30T00:00:00"/>
    <s v="Wed"/>
    <x v="3"/>
    <n v="14"/>
    <n v="70.069999999999993"/>
    <x v="0"/>
  </r>
  <r>
    <n v="26141352962600"/>
    <s v="Denied"/>
    <x v="1"/>
    <d v="2018-05-30T00:00:00"/>
    <s v="Wed"/>
    <x v="3"/>
    <n v="14"/>
    <n v="101.44"/>
    <x v="4"/>
  </r>
  <r>
    <n v="27141281548600"/>
    <s v="Denied"/>
    <x v="2"/>
    <d v="2018-05-31T12:44:16"/>
    <s v="Thu"/>
    <x v="3"/>
    <n v="20"/>
    <n v="113.48"/>
    <x v="1"/>
  </r>
  <r>
    <n v="27141282013600"/>
    <s v="Paid"/>
    <x v="1"/>
    <d v="2018-05-31T12:56:29"/>
    <s v="Thu"/>
    <x v="3"/>
    <n v="20"/>
    <n v="66.099999999999994"/>
    <x v="1"/>
  </r>
  <r>
    <n v="26141343679400"/>
    <s v="Paid"/>
    <x v="2"/>
    <d v="2018-05-31T13:11:34"/>
    <s v="Thu"/>
    <x v="3"/>
    <n v="16"/>
    <n v="144.9"/>
    <x v="2"/>
  </r>
  <r>
    <n v="27141282078200"/>
    <s v="Denied"/>
    <x v="0"/>
    <d v="2018-05-31T13:59:06"/>
    <s v="Thu"/>
    <x v="3"/>
    <n v="20"/>
    <n v="66.099999999999994"/>
    <x v="1"/>
  </r>
  <r>
    <n v="27141342609900"/>
    <s v="Paid"/>
    <x v="0"/>
    <d v="2018-05-31T15:24:39"/>
    <s v="Thu"/>
    <x v="3"/>
    <n v="16"/>
    <n v="72.45"/>
    <x v="2"/>
  </r>
  <r>
    <n v="26141343665100"/>
    <s v="Paid"/>
    <x v="2"/>
    <d v="2018-05-31T15:27:32"/>
    <s v="Thu"/>
    <x v="3"/>
    <n v="16"/>
    <n v="70.06999999999999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7">
  <r>
    <n v="52282148659800"/>
    <x v="0"/>
    <x v="0"/>
    <d v="2018-05-03T00:00:00"/>
    <s v="Thu"/>
    <x v="0"/>
    <n v="16"/>
    <n v="93.59"/>
    <x v="0"/>
    <s v="SHORE PULMONARY PA"/>
  </r>
  <r>
    <n v="52266904253604"/>
    <x v="1"/>
    <x v="0"/>
    <d v="2018-05-03T00:00:00"/>
    <s v="Thu"/>
    <x v="0"/>
    <n v="15"/>
    <n v="66.099999999999994"/>
    <x v="0"/>
    <s v="FOOT AND ANKLE CENTER OF NEW JE"/>
  </r>
  <r>
    <n v="52282167534600"/>
    <x v="0"/>
    <x v="1"/>
    <d v="2018-05-03T00:00:00"/>
    <s v="Thu"/>
    <x v="0"/>
    <n v="14"/>
    <n v="70.069999999999993"/>
    <x v="1"/>
    <s v="SHORE PULMONARY PA"/>
  </r>
  <r>
    <n v="52282167482800"/>
    <x v="0"/>
    <x v="2"/>
    <d v="2018-05-03T00:00:00"/>
    <s v="Thu"/>
    <x v="0"/>
    <n v="14"/>
    <n v="70.069999999999993"/>
    <x v="1"/>
    <s v="SHORE PULMONARY PA"/>
  </r>
  <r>
    <n v="52282167108800"/>
    <x v="0"/>
    <x v="1"/>
    <d v="2018-05-03T00:00:00"/>
    <s v="Thu"/>
    <x v="0"/>
    <n v="14"/>
    <n v="86.21"/>
    <x v="1"/>
    <s v="SHORE PULMONARY PA"/>
  </r>
  <r>
    <n v="52282009163400"/>
    <x v="2"/>
    <x v="1"/>
    <d v="2018-05-03T00:00:00"/>
    <s v="Thu"/>
    <x v="0"/>
    <n v="21"/>
    <n v="1709.3"/>
    <x v="0"/>
    <s v="COASTAL UROLOGY ASSOCIATES PA"/>
  </r>
  <r>
    <n v="52282009163400"/>
    <x v="2"/>
    <x v="0"/>
    <d v="2018-05-03T00:00:00"/>
    <s v="Thu"/>
    <x v="0"/>
    <n v="21"/>
    <n v="1709.3"/>
    <x v="0"/>
    <s v="COASTAL UROLOGY ASSOCIATES PA"/>
  </r>
  <r>
    <n v="56282102703600"/>
    <x v="1"/>
    <x v="0"/>
    <d v="2018-05-03T00:00:00"/>
    <s v="Thu"/>
    <x v="0"/>
    <n v="21"/>
    <n v="384.17"/>
    <x v="0"/>
    <s v="SHORE PULMONARY PA"/>
  </r>
  <r>
    <n v="54282146511800"/>
    <x v="0"/>
    <x v="0"/>
    <d v="2018-05-04T00:00:00"/>
    <s v="Fri"/>
    <x v="0"/>
    <n v="16"/>
    <n v="116.52"/>
    <x v="0"/>
    <s v="SHORE PULMONARY PA"/>
  </r>
  <r>
    <n v="52282148662000"/>
    <x v="2"/>
    <x v="2"/>
    <d v="2018-05-04T00:00:00"/>
    <s v="Fri"/>
    <x v="0"/>
    <n v="16"/>
    <n v="116.52"/>
    <x v="0"/>
    <s v="SHORE PULMONARY PA"/>
  </r>
  <r>
    <n v="52282148305400"/>
    <x v="0"/>
    <x v="0"/>
    <d v="2018-05-04T00:00:00"/>
    <s v="Fri"/>
    <x v="0"/>
    <n v="16"/>
    <n v="252.93"/>
    <x v="0"/>
    <s v="SHORE PULMONARY PA"/>
  </r>
  <r>
    <n v="52281997839800"/>
    <x v="2"/>
    <x v="0"/>
    <d v="2018-05-05T00:00:00"/>
    <s v="Sat"/>
    <x v="0"/>
    <n v="23"/>
    <n v="72.45"/>
    <x v="0"/>
    <s v="FOOT AND ANKLE CENTER OF NEW JE"/>
  </r>
  <r>
    <n v="54281992169800"/>
    <x v="2"/>
    <x v="2"/>
    <d v="2018-05-05T00:00:00"/>
    <s v="Sat"/>
    <x v="0"/>
    <n v="23"/>
    <n v="112.66"/>
    <x v="0"/>
    <s v="SHORE PULMONARY PA"/>
  </r>
  <r>
    <n v="54281993068200"/>
    <x v="2"/>
    <x v="1"/>
    <d v="2018-05-05T00:00:00"/>
    <s v="Sat"/>
    <x v="0"/>
    <n v="23"/>
    <n v="112.66"/>
    <x v="0"/>
    <s v="SHORE PULMONARY PA"/>
  </r>
  <r>
    <n v="52282000697800"/>
    <x v="2"/>
    <x v="0"/>
    <d v="2018-05-05T00:00:00"/>
    <s v="Sat"/>
    <x v="0"/>
    <n v="23"/>
    <n v="112.66"/>
    <x v="0"/>
    <s v="SHORE PULMONARY PA"/>
  </r>
  <r>
    <n v="52282088979400"/>
    <x v="2"/>
    <x v="2"/>
    <d v="2018-05-05T00:00:00"/>
    <s v="Sat"/>
    <x v="0"/>
    <n v="18"/>
    <n v="182.27"/>
    <x v="0"/>
    <s v="FOOT AND ANKLE CENTER OF NEW JE"/>
  </r>
  <r>
    <n v="54282104854600"/>
    <x v="2"/>
    <x v="1"/>
    <d v="2018-05-05T00:00:00"/>
    <s v="Sat"/>
    <x v="0"/>
    <n v="17"/>
    <n v="66.099999999999994"/>
    <x v="0"/>
    <s v="FOOT AND ANKLE CENTER OF NEW JE"/>
  </r>
  <r>
    <n v="54282103690600"/>
    <x v="2"/>
    <x v="0"/>
    <d v="2018-05-05T00:00:00"/>
    <s v="Sat"/>
    <x v="0"/>
    <n v="17"/>
    <n v="66.099999999999994"/>
    <x v="0"/>
    <s v="FOOT AND ANKLE CENTER OF NEW JE"/>
  </r>
  <r>
    <n v="52282124531600"/>
    <x v="2"/>
    <x v="2"/>
    <d v="2018-05-05T00:00:00"/>
    <s v="Sat"/>
    <x v="0"/>
    <n v="17"/>
    <n v="73"/>
    <x v="0"/>
    <s v="BRICKTOWN MEDICAL GROUP PA"/>
  </r>
  <r>
    <n v="54282104645600"/>
    <x v="2"/>
    <x v="1"/>
    <d v="2018-05-05T00:00:00"/>
    <s v="Sat"/>
    <x v="0"/>
    <n v="17"/>
    <n v="113.48"/>
    <x v="0"/>
    <s v="FOOT AND ANKLE CENTER OF NEW JE"/>
  </r>
  <r>
    <n v="54282103745800"/>
    <x v="2"/>
    <x v="0"/>
    <d v="2018-05-05T00:00:00"/>
    <s v="Sat"/>
    <x v="0"/>
    <n v="17"/>
    <n v="66.099999999999994"/>
    <x v="0"/>
    <s v="FOOT AND ANKLE CENTER OF NEW JE"/>
  </r>
  <r>
    <n v="54282103690400"/>
    <x v="2"/>
    <x v="2"/>
    <d v="2018-05-05T00:00:00"/>
    <s v="Sat"/>
    <x v="0"/>
    <n v="17"/>
    <n v="72.45"/>
    <x v="0"/>
    <s v="FOOT AND ANKLE CENTER OF NEW JE"/>
  </r>
  <r>
    <n v="54282104956200"/>
    <x v="2"/>
    <x v="1"/>
    <d v="2018-05-05T00:00:00"/>
    <s v="Sat"/>
    <x v="0"/>
    <n v="17"/>
    <n v="66.099999999999994"/>
    <x v="0"/>
    <s v="FOOT AND ANKLE CENTER OF NEW JE"/>
  </r>
  <r>
    <n v="54282103745200"/>
    <x v="2"/>
    <x v="0"/>
    <d v="2018-05-05T00:00:00"/>
    <s v="Sat"/>
    <x v="0"/>
    <n v="17"/>
    <n v="66.099999999999994"/>
    <x v="0"/>
    <s v="FOOT AND ANKLE CENTER OF NEW JE"/>
  </r>
  <r>
    <n v="54282104645200"/>
    <x v="2"/>
    <x v="2"/>
    <d v="2018-05-05T00:00:00"/>
    <s v="Sat"/>
    <x v="0"/>
    <n v="17"/>
    <n v="66.099999999999994"/>
    <x v="0"/>
    <s v="FOOT AND ANKLE CENTER OF NEW JE"/>
  </r>
  <r>
    <n v="54282121176600"/>
    <x v="2"/>
    <x v="1"/>
    <d v="2018-05-05T00:00:00"/>
    <s v="Sat"/>
    <x v="0"/>
    <n v="16"/>
    <n v="66.099999999999994"/>
    <x v="0"/>
    <s v="FOOT AND ANKLE CENTER OF NEW JE"/>
  </r>
  <r>
    <n v="52282137483200"/>
    <x v="2"/>
    <x v="0"/>
    <d v="2018-05-05T00:00:00"/>
    <s v="Sat"/>
    <x v="0"/>
    <n v="16"/>
    <n v="192.77"/>
    <x v="0"/>
    <s v="FOOT AND ANKLE CENTER OF NEW JE"/>
  </r>
  <r>
    <n v="54282120639400"/>
    <x v="2"/>
    <x v="2"/>
    <d v="2018-05-05T00:00:00"/>
    <s v="Sat"/>
    <x v="0"/>
    <n v="16"/>
    <n v="72.45"/>
    <x v="0"/>
    <s v="FOOT AND ANKLE CENTER OF NEW JE"/>
  </r>
  <r>
    <n v="54282121286400"/>
    <x v="2"/>
    <x v="1"/>
    <d v="2018-05-05T00:00:00"/>
    <s v="Sat"/>
    <x v="0"/>
    <n v="16"/>
    <n v="66.099999999999994"/>
    <x v="0"/>
    <s v="FOOT AND ANKLE CENTER OF NEW JE"/>
  </r>
  <r>
    <n v="54282141072600"/>
    <x v="2"/>
    <x v="0"/>
    <d v="2018-05-05T00:00:00"/>
    <s v="Sat"/>
    <x v="0"/>
    <n v="15"/>
    <n v="70.069999999999993"/>
    <x v="0"/>
    <s v="SHORE PULMONARY PA"/>
  </r>
  <r>
    <n v="52282155359800"/>
    <x v="2"/>
    <x v="1"/>
    <d v="2018-05-05T00:00:00"/>
    <s v="Sat"/>
    <x v="0"/>
    <n v="15"/>
    <n v="66.099999999999994"/>
    <x v="0"/>
    <s v="FOOT AND ANKLE CENTER OF NEW JE"/>
  </r>
  <r>
    <n v="52282164100200"/>
    <x v="2"/>
    <x v="0"/>
    <d v="2018-05-05T00:00:00"/>
    <s v="Sat"/>
    <x v="0"/>
    <n v="15"/>
    <n v="72.45"/>
    <x v="0"/>
    <s v="CHANGE OF HEART CARDIOLOGY LLC"/>
  </r>
  <r>
    <n v="54282140940400"/>
    <x v="2"/>
    <x v="2"/>
    <d v="2018-05-05T00:00:00"/>
    <s v="Sat"/>
    <x v="0"/>
    <n v="15"/>
    <n v="70.069999999999993"/>
    <x v="0"/>
    <s v="SHORE PULMONARY PA"/>
  </r>
  <r>
    <n v="54282140939600"/>
    <x v="2"/>
    <x v="1"/>
    <d v="2018-05-05T00:00:00"/>
    <s v="Sat"/>
    <x v="0"/>
    <n v="15"/>
    <n v="70.069999999999993"/>
    <x v="0"/>
    <s v="SHORE PULMONARY PA"/>
  </r>
  <r>
    <n v="54282140888800"/>
    <x v="2"/>
    <x v="0"/>
    <d v="2018-05-05T00:00:00"/>
    <s v="Sat"/>
    <x v="0"/>
    <n v="15"/>
    <n v="118.82"/>
    <x v="0"/>
    <s v="SHORE PULMONARY PA"/>
  </r>
  <r>
    <n v="54282140965400"/>
    <x v="2"/>
    <x v="2"/>
    <d v="2018-05-05T00:00:00"/>
    <s v="Sat"/>
    <x v="0"/>
    <n v="15"/>
    <n v="123.05"/>
    <x v="0"/>
    <s v="SHORE PULMONARY PA"/>
  </r>
  <r>
    <n v="54282140938600"/>
    <x v="2"/>
    <x v="1"/>
    <d v="2018-05-05T00:00:00"/>
    <s v="Sat"/>
    <x v="0"/>
    <n v="15"/>
    <n v="379.08"/>
    <x v="0"/>
    <s v="SHORE PULMONARY PA"/>
  </r>
  <r>
    <n v="54282140938600"/>
    <x v="2"/>
    <x v="0"/>
    <d v="2018-05-05T00:00:00"/>
    <s v="Sat"/>
    <x v="0"/>
    <n v="15"/>
    <n v="379.08"/>
    <x v="0"/>
    <s v="SHORE PULMONARY PA"/>
  </r>
  <r>
    <n v="54282140943400"/>
    <x v="2"/>
    <x v="2"/>
    <d v="2018-05-05T00:00:00"/>
    <s v="Sat"/>
    <x v="0"/>
    <n v="15"/>
    <n v="93.59"/>
    <x v="0"/>
    <s v="SHORE PULMONARY PA"/>
  </r>
  <r>
    <n v="52282162899600"/>
    <x v="2"/>
    <x v="1"/>
    <d v="2018-05-05T00:00:00"/>
    <s v="Sat"/>
    <x v="0"/>
    <n v="15"/>
    <n v="91.45"/>
    <x v="0"/>
    <s v="BRICKTOWN MEDICAL GROUP PA"/>
  </r>
  <r>
    <n v="52282162899600"/>
    <x v="2"/>
    <x v="0"/>
    <d v="2018-05-05T00:00:00"/>
    <s v="Sat"/>
    <x v="0"/>
    <n v="15"/>
    <n v="91.45"/>
    <x v="0"/>
    <s v="BRICKTOWN MEDICAL GROUP PA"/>
  </r>
  <r>
    <n v="52282160093200"/>
    <x v="2"/>
    <x v="2"/>
    <d v="2018-05-05T00:00:00"/>
    <s v="Sat"/>
    <x v="0"/>
    <n v="15"/>
    <n v="166.42"/>
    <x v="0"/>
    <s v="SHORE PULMONARY PA"/>
  </r>
  <r>
    <n v="52282160093200"/>
    <x v="2"/>
    <x v="1"/>
    <d v="2018-05-05T00:00:00"/>
    <s v="Sat"/>
    <x v="0"/>
    <n v="15"/>
    <n v="166.42"/>
    <x v="0"/>
    <s v="SHORE PULMONARY PA"/>
  </r>
  <r>
    <n v="52282184246400"/>
    <x v="2"/>
    <x v="0"/>
    <d v="2018-05-05T00:00:00"/>
    <s v="Sat"/>
    <x v="0"/>
    <n v="14"/>
    <n v="66.099999999999994"/>
    <x v="1"/>
    <s v="CHANGE OF HEART CARDIOLOGY LLC"/>
  </r>
  <r>
    <n v="52282184247400"/>
    <x v="2"/>
    <x v="2"/>
    <d v="2018-05-05T00:00:00"/>
    <s v="Sat"/>
    <x v="0"/>
    <n v="14"/>
    <n v="160.88"/>
    <x v="1"/>
    <s v="CHANGE OF HEART CARDIOLOGY LLC"/>
  </r>
  <r>
    <n v="52282177002600"/>
    <x v="2"/>
    <x v="1"/>
    <d v="2018-05-05T00:00:00"/>
    <s v="Sat"/>
    <x v="0"/>
    <n v="14"/>
    <n v="66.099999999999994"/>
    <x v="1"/>
    <s v="FOOT AND ANKLE CENTER OF NEW JE"/>
  </r>
  <r>
    <n v="52282177003000"/>
    <x v="2"/>
    <x v="0"/>
    <d v="2018-05-05T00:00:00"/>
    <s v="Sat"/>
    <x v="0"/>
    <n v="14"/>
    <n v="88.21"/>
    <x v="1"/>
    <s v="FOOT AND ANKLE CENTER OF NEW JE"/>
  </r>
  <r>
    <n v="52282097306200"/>
    <x v="2"/>
    <x v="2"/>
    <d v="2018-05-05T00:00:00"/>
    <s v="Sat"/>
    <x v="0"/>
    <n v="18"/>
    <n v="97.86"/>
    <x v="0"/>
    <s v="FOOT AND ANKLE CENTER OF NEW JE"/>
  </r>
  <r>
    <n v="52282101297000"/>
    <x v="2"/>
    <x v="1"/>
    <d v="2018-05-05T00:00:00"/>
    <s v="Sat"/>
    <x v="0"/>
    <n v="18"/>
    <n v="66.099999999999994"/>
    <x v="0"/>
    <s v="FOOT AND ANKLE CENTER OF NEW JE"/>
  </r>
  <r>
    <n v="52282167086400"/>
    <x v="0"/>
    <x v="2"/>
    <d v="2018-05-06T00:00:00"/>
    <s v="Sun"/>
    <x v="0"/>
    <n v="16"/>
    <n v="70.069999999999993"/>
    <x v="0"/>
    <s v="SHORE PULMONARY PA"/>
  </r>
  <r>
    <n v="54281982081200"/>
    <x v="2"/>
    <x v="1"/>
    <d v="2018-05-06T00:00:00"/>
    <s v="Sun"/>
    <x v="0"/>
    <n v="23"/>
    <n v="112.66"/>
    <x v="0"/>
    <s v="SHORE PULMONARY PA"/>
  </r>
  <r>
    <n v="54281992171800"/>
    <x v="2"/>
    <x v="0"/>
    <d v="2018-05-06T00:00:00"/>
    <s v="Sun"/>
    <x v="0"/>
    <n v="23"/>
    <n v="112.66"/>
    <x v="0"/>
    <s v="SHORE PULMONARY PA"/>
  </r>
  <r>
    <n v="52282000748800"/>
    <x v="2"/>
    <x v="2"/>
    <d v="2018-05-06T00:00:00"/>
    <s v="Sun"/>
    <x v="0"/>
    <n v="23"/>
    <n v="112.66"/>
    <x v="0"/>
    <s v="SHORE PULMONARY PA"/>
  </r>
  <r>
    <n v="52282017753600"/>
    <x v="2"/>
    <x v="1"/>
    <d v="2018-05-06T00:00:00"/>
    <s v="Sun"/>
    <x v="0"/>
    <n v="22"/>
    <n v="66.099999999999994"/>
    <x v="0"/>
    <s v="FOOT AND ANKLE CENTER OF NEW JE"/>
  </r>
  <r>
    <n v="52282101389000"/>
    <x v="2"/>
    <x v="0"/>
    <d v="2018-05-07T00:00:00"/>
    <s v="Mon"/>
    <x v="0"/>
    <n v="21"/>
    <n v="66.099999999999994"/>
    <x v="0"/>
    <s v="FOOT AND ANKLE CENTER OF NEW JE"/>
  </r>
  <r>
    <n v="52282155358800"/>
    <x v="2"/>
    <x v="2"/>
    <d v="2018-05-07T00:00:00"/>
    <s v="Mon"/>
    <x v="0"/>
    <n v="18"/>
    <n v="66.099999999999994"/>
    <x v="0"/>
    <s v="FOOT AND ANKLE CENTER OF NEW JE"/>
  </r>
  <r>
    <n v="52282097608000"/>
    <x v="2"/>
    <x v="1"/>
    <d v="2018-05-07T00:00:00"/>
    <s v="Mon"/>
    <x v="0"/>
    <n v="21"/>
    <n v="123.03"/>
    <x v="0"/>
    <s v="FOOT AND ANKLE CENTER OF NEW JE"/>
  </r>
  <r>
    <n v="52282097608000"/>
    <x v="2"/>
    <x v="0"/>
    <d v="2018-05-07T00:00:00"/>
    <s v="Mon"/>
    <x v="0"/>
    <n v="21"/>
    <n v="123.03"/>
    <x v="0"/>
    <s v="FOOT AND ANKLE CENTER OF NEW JE"/>
  </r>
  <r>
    <n v="52282097608000"/>
    <x v="2"/>
    <x v="2"/>
    <d v="2018-05-07T00:00:00"/>
    <s v="Mon"/>
    <x v="0"/>
    <n v="21"/>
    <n v="123.03"/>
    <x v="0"/>
    <s v="FOOT AND ANKLE CENTER OF NEW JE"/>
  </r>
  <r>
    <n v="52282154806200"/>
    <x v="2"/>
    <x v="1"/>
    <d v="2018-05-07T00:00:00"/>
    <s v="Mon"/>
    <x v="0"/>
    <n v="18"/>
    <n v="197.56"/>
    <x v="0"/>
    <s v="FOOT AND ANKLE CENTER OF NEW JE"/>
  </r>
  <r>
    <n v="52282154806200"/>
    <x v="2"/>
    <x v="0"/>
    <d v="2018-05-07T00:00:00"/>
    <s v="Mon"/>
    <x v="0"/>
    <n v="18"/>
    <n v="197.56"/>
    <x v="0"/>
    <s v="FOOT AND ANKLE CENTER OF NEW JE"/>
  </r>
  <r>
    <n v="52282154806200"/>
    <x v="2"/>
    <x v="2"/>
    <d v="2018-05-07T00:00:00"/>
    <s v="Mon"/>
    <x v="0"/>
    <n v="18"/>
    <n v="197.56"/>
    <x v="0"/>
    <s v="FOOT AND ANKLE CENTER OF NEW JE"/>
  </r>
  <r>
    <n v="52282176018800"/>
    <x v="2"/>
    <x v="1"/>
    <d v="2018-05-07T00:00:00"/>
    <s v="Mon"/>
    <x v="0"/>
    <n v="17"/>
    <n v="182.27"/>
    <x v="0"/>
    <s v="FOOT AND ANKLE CENTER OF NEW JE"/>
  </r>
  <r>
    <n v="52282176018800"/>
    <x v="2"/>
    <x v="0"/>
    <d v="2018-05-07T00:00:00"/>
    <s v="Mon"/>
    <x v="0"/>
    <n v="17"/>
    <n v="182.27"/>
    <x v="0"/>
    <s v="FOOT AND ANKLE CENTER OF NEW JE"/>
  </r>
  <r>
    <n v="52282248020200"/>
    <x v="2"/>
    <x v="0"/>
    <d v="2018-05-07T00:00:00"/>
    <s v="Mon"/>
    <x v="0"/>
    <n v="14"/>
    <n v="72.45"/>
    <x v="1"/>
    <s v="BRICKTOWN MEDICAL GROUP PA"/>
  </r>
  <r>
    <n v="52282241637400"/>
    <x v="2"/>
    <x v="2"/>
    <d v="2018-05-07T00:00:00"/>
    <s v="Mon"/>
    <x v="0"/>
    <n v="14"/>
    <n v="72.45"/>
    <x v="1"/>
    <s v="BRICKTOWN MEDICAL GROUP PA"/>
  </r>
  <r>
    <n v="52282248310200"/>
    <x v="2"/>
    <x v="1"/>
    <d v="2018-05-07T00:00:00"/>
    <s v="Mon"/>
    <x v="0"/>
    <n v="14"/>
    <n v="72.45"/>
    <x v="1"/>
    <s v="BRICKTOWN MEDICAL GROUP PA"/>
  </r>
  <r>
    <n v="52282240457600"/>
    <x v="2"/>
    <x v="0"/>
    <d v="2018-05-07T00:00:00"/>
    <s v="Mon"/>
    <x v="0"/>
    <n v="14"/>
    <n v="72.45"/>
    <x v="1"/>
    <s v="BRICKTOWN MEDICAL GROUP PA"/>
  </r>
  <r>
    <n v="54282146387200"/>
    <x v="0"/>
    <x v="2"/>
    <d v="2018-05-07T00:00:00"/>
    <s v="Mon"/>
    <x v="0"/>
    <n v="21"/>
    <n v="95.62"/>
    <x v="0"/>
    <s v="COASTAL UROLOGY ASSOCIATES PA"/>
  </r>
  <r>
    <n v="52282248084800"/>
    <x v="2"/>
    <x v="1"/>
    <d v="2018-05-07T00:00:00"/>
    <s v="Mon"/>
    <x v="0"/>
    <n v="14"/>
    <n v="73"/>
    <x v="1"/>
    <s v="BRICKTOWN MEDICAL GROUP PA"/>
  </r>
  <r>
    <n v="52282248022400"/>
    <x v="2"/>
    <x v="0"/>
    <d v="2018-05-07T00:00:00"/>
    <s v="Mon"/>
    <x v="0"/>
    <n v="14"/>
    <n v="72.45"/>
    <x v="1"/>
    <s v="BRICKTOWN MEDICAL GROUP PA"/>
  </r>
  <r>
    <n v="52282248066200"/>
    <x v="2"/>
    <x v="2"/>
    <d v="2018-05-07T00:00:00"/>
    <s v="Mon"/>
    <x v="0"/>
    <n v="14"/>
    <n v="72.45"/>
    <x v="1"/>
    <s v="BRICKTOWN MEDICAL GROUP PA"/>
  </r>
  <r>
    <n v="52282244848400"/>
    <x v="2"/>
    <x v="1"/>
    <d v="2018-05-07T00:00:00"/>
    <s v="Mon"/>
    <x v="0"/>
    <n v="14"/>
    <n v="72.45"/>
    <x v="1"/>
    <s v="BRICKTOWN MEDICAL GROUP PA"/>
  </r>
  <r>
    <n v="52282241577200"/>
    <x v="2"/>
    <x v="0"/>
    <d v="2018-05-07T00:00:00"/>
    <s v="Mon"/>
    <x v="0"/>
    <n v="14"/>
    <n v="72.45"/>
    <x v="1"/>
    <s v="BRICKTOWN MEDICAL GROUP PA"/>
  </r>
  <r>
    <n v="52282230130200"/>
    <x v="2"/>
    <x v="2"/>
    <d v="2018-05-07T00:00:00"/>
    <s v="Mon"/>
    <x v="0"/>
    <n v="14"/>
    <n v="66.099999999999994"/>
    <x v="1"/>
    <s v="FOOT AND ANKLE CENTER OF NEW JE"/>
  </r>
  <r>
    <n v="52282241637000"/>
    <x v="2"/>
    <x v="1"/>
    <d v="2018-05-07T00:00:00"/>
    <s v="Mon"/>
    <x v="0"/>
    <n v="14"/>
    <n v="72.45"/>
    <x v="1"/>
    <s v="BRICKTOWN MEDICAL GROUP PA"/>
  </r>
  <r>
    <n v="52282266818600"/>
    <x v="2"/>
    <x v="2"/>
    <d v="2018-05-08T00:00:00"/>
    <s v="Tue"/>
    <x v="0"/>
    <n v="14"/>
    <n v="160.88"/>
    <x v="1"/>
    <s v="CHANGE OF HEART CARDIOLOGY LLC"/>
  </r>
  <r>
    <n v="52282268730200"/>
    <x v="2"/>
    <x v="1"/>
    <d v="2018-05-08T00:00:00"/>
    <s v="Tue"/>
    <x v="0"/>
    <n v="14"/>
    <n v="72.45"/>
    <x v="1"/>
    <s v="BRICKTOWN MEDICAL GROUP PA"/>
  </r>
  <r>
    <n v="52282264332000"/>
    <x v="2"/>
    <x v="0"/>
    <d v="2018-05-08T00:00:00"/>
    <s v="Tue"/>
    <x v="0"/>
    <n v="14"/>
    <n v="72.45"/>
    <x v="1"/>
    <s v="BRICKTOWN MEDICAL GROUP PA"/>
  </r>
  <r>
    <n v="52282264578400"/>
    <x v="2"/>
    <x v="2"/>
    <d v="2018-05-08T00:00:00"/>
    <s v="Tue"/>
    <x v="0"/>
    <n v="14"/>
    <n v="66.099999999999994"/>
    <x v="1"/>
    <s v="CHANGE OF HEART CARDIOLOGY LLC"/>
  </r>
  <r>
    <n v="52282267112400"/>
    <x v="2"/>
    <x v="1"/>
    <d v="2018-05-08T00:00:00"/>
    <s v="Tue"/>
    <x v="0"/>
    <n v="14"/>
    <n v="72.45"/>
    <x v="1"/>
    <s v="BRICKTOWN MEDICAL GROUP PA"/>
  </r>
  <r>
    <n v="52282264283200"/>
    <x v="2"/>
    <x v="0"/>
    <d v="2018-05-08T00:00:00"/>
    <s v="Tue"/>
    <x v="0"/>
    <n v="14"/>
    <n v="72.45"/>
    <x v="1"/>
    <s v="BRICKTOWN MEDICAL GROUP PA"/>
  </r>
  <r>
    <n v="52280715705604"/>
    <x v="0"/>
    <x v="0"/>
    <d v="2018-05-08T00:00:00"/>
    <s v="Tue"/>
    <x v="0"/>
    <n v="22"/>
    <n v="113.48"/>
    <x v="0"/>
    <s v="FOOT AND ANKLE CENTER OF NEW JE"/>
  </r>
  <r>
    <n v="52282129864600"/>
    <x v="0"/>
    <x v="2"/>
    <d v="2018-05-08T00:00:00"/>
    <s v="Tue"/>
    <x v="0"/>
    <n v="22"/>
    <n v="186.85"/>
    <x v="0"/>
    <s v="SHORE PULMONARY PA"/>
  </r>
  <r>
    <n v="52282148661800"/>
    <x v="0"/>
    <x v="1"/>
    <d v="2018-05-08T00:00:00"/>
    <s v="Tue"/>
    <x v="0"/>
    <n v="22"/>
    <n v="76.8"/>
    <x v="0"/>
    <s v="SHORE PULMONARY PA"/>
  </r>
  <r>
    <n v="52282283617800"/>
    <x v="2"/>
    <x v="2"/>
    <d v="2018-05-09T00:00:00"/>
    <s v="Wed"/>
    <x v="0"/>
    <n v="14"/>
    <n v="72.45"/>
    <x v="1"/>
    <s v="BRICKTOWN MEDICAL GROUP PA"/>
  </r>
  <r>
    <n v="52282290094000"/>
    <x v="2"/>
    <x v="1"/>
    <d v="2018-05-09T00:00:00"/>
    <s v="Wed"/>
    <x v="0"/>
    <n v="14"/>
    <n v="72.45"/>
    <x v="1"/>
    <s v="BRICKTOWN MEDICAL GROUP PA"/>
  </r>
  <r>
    <n v="54282268389400"/>
    <x v="2"/>
    <x v="0"/>
    <d v="2018-05-09T00:00:00"/>
    <s v="Wed"/>
    <x v="0"/>
    <n v="14"/>
    <n v="70.069999999999993"/>
    <x v="1"/>
    <s v="SHORE PULMONARY PA"/>
  </r>
  <r>
    <n v="54282268391800"/>
    <x v="2"/>
    <x v="2"/>
    <d v="2018-05-09T00:00:00"/>
    <s v="Wed"/>
    <x v="0"/>
    <n v="14"/>
    <n v="83.21"/>
    <x v="1"/>
    <s v="SHORE PULMONARY PA"/>
  </r>
  <r>
    <n v="52282168382200"/>
    <x v="0"/>
    <x v="1"/>
    <d v="2018-05-09T00:00:00"/>
    <s v="Wed"/>
    <x v="0"/>
    <n v="21"/>
    <n v="70.069999999999993"/>
    <x v="0"/>
    <s v="SHORE PULMONARY PA"/>
  </r>
  <r>
    <n v="52282247511800"/>
    <x v="2"/>
    <x v="0"/>
    <d v="2018-05-09T00:00:00"/>
    <s v="Wed"/>
    <x v="0"/>
    <n v="16"/>
    <n v="72.45"/>
    <x v="0"/>
    <s v="BRICKTOWN MEDICAL GROUP PA"/>
  </r>
  <r>
    <n v="52282168382400"/>
    <x v="0"/>
    <x v="1"/>
    <d v="2018-05-09T00:00:00"/>
    <s v="Wed"/>
    <x v="0"/>
    <n v="21"/>
    <n v="76.8"/>
    <x v="0"/>
    <s v="SHORE PULMONARY PA"/>
  </r>
  <r>
    <n v="52282168382400"/>
    <x v="0"/>
    <x v="0"/>
    <d v="2018-05-09T00:00:00"/>
    <s v="Wed"/>
    <x v="0"/>
    <n v="21"/>
    <n v="76.8"/>
    <x v="0"/>
    <s v="SHORE PULMONARY PA"/>
  </r>
  <r>
    <n v="52282168206400"/>
    <x v="0"/>
    <x v="1"/>
    <d v="2018-05-09T00:00:00"/>
    <s v="Wed"/>
    <x v="0"/>
    <n v="21"/>
    <n v="101.36"/>
    <x v="0"/>
    <s v="SHORE PULMONARY PA"/>
  </r>
  <r>
    <n v="52282168128800"/>
    <x v="2"/>
    <x v="0"/>
    <d v="2018-05-09T00:00:00"/>
    <s v="Wed"/>
    <x v="0"/>
    <n v="21"/>
    <n v="196.19"/>
    <x v="0"/>
    <s v="SHORE PULMONARY PA"/>
  </r>
  <r>
    <n v="52282167086600"/>
    <x v="2"/>
    <x v="1"/>
    <d v="2018-05-09T00:00:00"/>
    <s v="Wed"/>
    <x v="0"/>
    <n v="21"/>
    <n v="83.21"/>
    <x v="0"/>
    <s v="SHORE PULMONARY PA"/>
  </r>
  <r>
    <n v="52282167694000"/>
    <x v="2"/>
    <x v="0"/>
    <d v="2018-05-09T00:00:00"/>
    <s v="Wed"/>
    <x v="0"/>
    <n v="21"/>
    <n v="186.85"/>
    <x v="0"/>
    <s v="SHORE PULMONARY PA"/>
  </r>
  <r>
    <n v="52282167087000"/>
    <x v="0"/>
    <x v="2"/>
    <d v="2018-05-09T00:00:00"/>
    <s v="Wed"/>
    <x v="0"/>
    <n v="21"/>
    <n v="70.069999999999993"/>
    <x v="0"/>
    <s v="SHORE PULMONARY PA"/>
  </r>
  <r>
    <n v="54282268108400"/>
    <x v="2"/>
    <x v="0"/>
    <d v="2018-05-09T00:00:00"/>
    <s v="Wed"/>
    <x v="0"/>
    <n v="14"/>
    <n v="246.1"/>
    <x v="1"/>
    <s v="SHORE PULMONARY PA"/>
  </r>
  <r>
    <n v="54282268108400"/>
    <x v="2"/>
    <x v="2"/>
    <d v="2018-05-09T00:00:00"/>
    <s v="Wed"/>
    <x v="0"/>
    <n v="14"/>
    <n v="246.1"/>
    <x v="1"/>
    <s v="SHORE PULMONARY PA"/>
  </r>
  <r>
    <n v="52282289586800"/>
    <x v="2"/>
    <x v="1"/>
    <d v="2018-05-09T00:00:00"/>
    <s v="Wed"/>
    <x v="0"/>
    <n v="14"/>
    <n v="72.45"/>
    <x v="1"/>
    <s v="BRICKTOWN MEDICAL GROUP PA"/>
  </r>
  <r>
    <n v="52282283386600"/>
    <x v="2"/>
    <x v="0"/>
    <d v="2018-05-09T00:00:00"/>
    <s v="Wed"/>
    <x v="0"/>
    <n v="14"/>
    <n v="72.45"/>
    <x v="1"/>
    <s v="CHANGE OF HEART CARDIOLOGY LLC"/>
  </r>
  <r>
    <n v="52282283532400"/>
    <x v="2"/>
    <x v="2"/>
    <d v="2018-05-09T00:00:00"/>
    <s v="Wed"/>
    <x v="0"/>
    <n v="14"/>
    <n v="72.45"/>
    <x v="1"/>
    <s v="BRICKTOWN MEDICAL GROUP PA"/>
  </r>
  <r>
    <n v="54282146213200"/>
    <x v="0"/>
    <x v="1"/>
    <d v="2018-05-09T00:00:00"/>
    <s v="Wed"/>
    <x v="0"/>
    <n v="23"/>
    <n v="76.8"/>
    <x v="0"/>
    <s v="SHORE PULMONARY PA"/>
  </r>
  <r>
    <n v="54280748593604"/>
    <x v="0"/>
    <x v="1"/>
    <d v="2018-05-09T00:00:00"/>
    <s v="Wed"/>
    <x v="0"/>
    <n v="22"/>
    <n v="66.099999999999994"/>
    <x v="0"/>
    <s v="FOOT AND ANKLE CENTER OF NEW JE"/>
  </r>
  <r>
    <n v="52282167425800"/>
    <x v="0"/>
    <x v="0"/>
    <d v="2018-05-09T00:00:00"/>
    <s v="Wed"/>
    <x v="0"/>
    <n v="21"/>
    <n v="70.069999999999993"/>
    <x v="0"/>
    <s v="SHORE PULMONARY PA"/>
  </r>
  <r>
    <n v="52282167698000"/>
    <x v="0"/>
    <x v="2"/>
    <d v="2018-05-09T00:00:00"/>
    <s v="Wed"/>
    <x v="0"/>
    <n v="21"/>
    <n v="70.069999999999993"/>
    <x v="0"/>
    <s v="SHORE PULMONARY PA"/>
  </r>
  <r>
    <n v="52282248068400"/>
    <x v="2"/>
    <x v="1"/>
    <d v="2018-05-09T00:00:00"/>
    <s v="Wed"/>
    <x v="0"/>
    <n v="16"/>
    <n v="72.45"/>
    <x v="0"/>
    <s v="BRICKTOWN MEDICAL GROUP PA"/>
  </r>
  <r>
    <n v="52282167426000"/>
    <x v="0"/>
    <x v="2"/>
    <d v="2018-05-09T00:00:00"/>
    <s v="Wed"/>
    <x v="0"/>
    <n v="21"/>
    <n v="93.59"/>
    <x v="0"/>
    <s v="SHORE PULMONARY PA"/>
  </r>
  <r>
    <n v="52282167482400"/>
    <x v="0"/>
    <x v="2"/>
    <d v="2018-05-11T00:00:00"/>
    <s v="Fri"/>
    <x v="1"/>
    <n v="21"/>
    <n v="76.8"/>
    <x v="0"/>
    <s v="SHORE PULMONARY PA"/>
  </r>
  <r>
    <n v="52282167480800"/>
    <x v="0"/>
    <x v="2"/>
    <d v="2018-05-11T00:00:00"/>
    <s v="Fri"/>
    <x v="1"/>
    <n v="21"/>
    <n v="70.069999999999993"/>
    <x v="0"/>
    <s v="SHORE PULMONARY PA"/>
  </r>
  <r>
    <n v="52282167425600"/>
    <x v="0"/>
    <x v="2"/>
    <d v="2018-05-11T00:00:00"/>
    <s v="Fri"/>
    <x v="1"/>
    <n v="21"/>
    <n v="70.069999999999993"/>
    <x v="0"/>
    <s v="SHORE PULMONARY PA"/>
  </r>
  <r>
    <n v="54282146512400"/>
    <x v="2"/>
    <x v="0"/>
    <d v="2018-05-11T00:00:00"/>
    <s v="Fri"/>
    <x v="1"/>
    <n v="23"/>
    <n v="116.52"/>
    <x v="0"/>
    <s v="SHORE PULMONARY PA"/>
  </r>
  <r>
    <n v="52282155376400"/>
    <x v="2"/>
    <x v="2"/>
    <d v="2018-05-11T00:00:00"/>
    <s v="Fri"/>
    <x v="1"/>
    <n v="20"/>
    <n v="66.099999999999994"/>
    <x v="0"/>
    <s v="FOOT AND ANKLE CENTER OF NEW JE"/>
  </r>
  <r>
    <n v="52282307864800"/>
    <x v="2"/>
    <x v="0"/>
    <d v="2018-05-12T00:00:00"/>
    <s v="Sat"/>
    <x v="1"/>
    <n v="15"/>
    <n v="72.45"/>
    <x v="0"/>
    <s v="BRICKTOWN MEDICAL GROUP PA"/>
  </r>
  <r>
    <n v="54282389068600"/>
    <x v="2"/>
    <x v="2"/>
    <d v="2018-05-12T00:00:00"/>
    <s v="Sat"/>
    <x v="1"/>
    <n v="15"/>
    <n v="88.21"/>
    <x v="0"/>
    <s v="FOOT AND ANKLE CENTER OF NEW JE"/>
  </r>
  <r>
    <n v="54282390333000"/>
    <x v="0"/>
    <x v="1"/>
    <d v="2018-05-12T00:00:00"/>
    <s v="Sat"/>
    <x v="1"/>
    <n v="15"/>
    <n v="88.21"/>
    <x v="0"/>
    <s v="FOOT AND ANKLE CENTER OF NEW JE"/>
  </r>
  <r>
    <n v="52282302033000"/>
    <x v="2"/>
    <x v="0"/>
    <d v="2018-05-12T00:00:00"/>
    <s v="Sat"/>
    <x v="1"/>
    <n v="15"/>
    <n v="72.45"/>
    <x v="0"/>
    <s v="BRICKTOWN MEDICAL GROUP PA"/>
  </r>
  <r>
    <n v="52282302309800"/>
    <x v="2"/>
    <x v="2"/>
    <d v="2018-05-12T00:00:00"/>
    <s v="Sat"/>
    <x v="1"/>
    <n v="15"/>
    <n v="72.45"/>
    <x v="0"/>
    <s v="BRICKTOWN MEDICAL GROUP PA"/>
  </r>
  <r>
    <n v="52282305602600"/>
    <x v="2"/>
    <x v="1"/>
    <d v="2018-05-12T00:00:00"/>
    <s v="Sat"/>
    <x v="1"/>
    <n v="15"/>
    <n v="72.45"/>
    <x v="0"/>
    <s v="BRICKTOWN MEDICAL GROUP PA"/>
  </r>
  <r>
    <n v="54282390253400"/>
    <x v="0"/>
    <x v="0"/>
    <d v="2018-05-12T00:00:00"/>
    <s v="Sat"/>
    <x v="1"/>
    <n v="15"/>
    <n v="66.099999999999994"/>
    <x v="0"/>
    <s v="FOOT AND ANKLE CENTER OF NEW JE"/>
  </r>
  <r>
    <n v="52282302012600"/>
    <x v="2"/>
    <x v="2"/>
    <d v="2018-05-12T00:00:00"/>
    <s v="Sat"/>
    <x v="1"/>
    <n v="15"/>
    <n v="73"/>
    <x v="0"/>
    <s v="BRICKTOWN MEDICAL GROUP PA"/>
  </r>
  <r>
    <n v="52282302062800"/>
    <x v="2"/>
    <x v="1"/>
    <d v="2018-05-12T00:00:00"/>
    <s v="Sat"/>
    <x v="1"/>
    <n v="15"/>
    <n v="72.45"/>
    <x v="0"/>
    <s v="BRICKTOWN MEDICAL GROUP PA"/>
  </r>
  <r>
    <n v="54282389023600"/>
    <x v="0"/>
    <x v="0"/>
    <d v="2018-05-12T00:00:00"/>
    <s v="Sat"/>
    <x v="1"/>
    <n v="15"/>
    <n v="132.19999999999999"/>
    <x v="0"/>
    <s v="FOOT AND ANKLE CENTER OF NEW JE"/>
  </r>
  <r>
    <n v="54282294669000"/>
    <x v="2"/>
    <x v="2"/>
    <d v="2018-05-12T00:00:00"/>
    <s v="Sat"/>
    <x v="1"/>
    <n v="15"/>
    <n v="66.099999999999994"/>
    <x v="0"/>
    <s v="FOOT AND ANKLE CENTER OF NEW JE"/>
  </r>
  <r>
    <n v="52282325236800"/>
    <x v="2"/>
    <x v="1"/>
    <d v="2018-05-12T00:00:00"/>
    <s v="Sat"/>
    <x v="1"/>
    <n v="14"/>
    <n v="66.099999999999994"/>
    <x v="1"/>
    <s v="CHANGE OF HEART CARDIOLOGY LLC"/>
  </r>
  <r>
    <n v="52282309423800"/>
    <x v="2"/>
    <x v="0"/>
    <d v="2018-05-12T00:00:00"/>
    <s v="Sat"/>
    <x v="1"/>
    <n v="14"/>
    <n v="66.099999999999994"/>
    <x v="1"/>
    <s v="CHANGE OF HEART CARDIOLOGY LLC"/>
  </r>
  <r>
    <n v="52282155359600"/>
    <x v="0"/>
    <x v="1"/>
    <d v="2018-05-12T00:00:00"/>
    <s v="Sat"/>
    <x v="1"/>
    <n v="22"/>
    <n v="66.099999999999994"/>
    <x v="0"/>
    <s v="FOOT AND ANKLE CENTER OF NEW JE"/>
  </r>
  <r>
    <n v="54282141036400"/>
    <x v="2"/>
    <x v="0"/>
    <d v="2018-05-12T00:00:00"/>
    <s v="Sat"/>
    <x v="1"/>
    <n v="22"/>
    <n v="261.58"/>
    <x v="0"/>
    <s v="FOOT AND ANKLE CENTER OF NEW JE"/>
  </r>
  <r>
    <n v="52282177074600"/>
    <x v="2"/>
    <x v="2"/>
    <d v="2018-05-12T00:00:00"/>
    <s v="Sat"/>
    <x v="1"/>
    <n v="21"/>
    <n v="88.21"/>
    <x v="0"/>
    <s v="FOOT AND ANKLE CENTER OF NEW JE"/>
  </r>
  <r>
    <n v="54282240359200"/>
    <x v="2"/>
    <x v="1"/>
    <d v="2018-05-12T00:00:00"/>
    <s v="Sat"/>
    <x v="1"/>
    <n v="17"/>
    <n v="66.099999999999994"/>
    <x v="0"/>
    <s v="FOOT AND ANKLE CENTER OF NEW JE"/>
  </r>
  <r>
    <n v="52282257836200"/>
    <x v="2"/>
    <x v="0"/>
    <d v="2018-05-12T00:00:00"/>
    <s v="Sat"/>
    <x v="1"/>
    <n v="17"/>
    <n v="88.21"/>
    <x v="0"/>
    <s v="FOOT AND ANKLE CENTER OF NEW JE"/>
  </r>
  <r>
    <n v="52282264653400"/>
    <x v="2"/>
    <x v="2"/>
    <d v="2018-05-12T00:00:00"/>
    <s v="Sat"/>
    <x v="1"/>
    <n v="17"/>
    <n v="72.45"/>
    <x v="0"/>
    <s v="CHANGE OF HEART CARDIOLOGY LLC"/>
  </r>
  <r>
    <n v="52282312792000"/>
    <x v="2"/>
    <x v="1"/>
    <d v="2018-05-12T00:00:00"/>
    <s v="Sat"/>
    <x v="1"/>
    <n v="14"/>
    <n v="66.099999999999994"/>
    <x v="1"/>
    <s v="CHANGE OF HEART CARDIOLOGY LLC"/>
  </r>
  <r>
    <n v="52282315042000"/>
    <x v="2"/>
    <x v="0"/>
    <d v="2018-05-12T00:00:00"/>
    <s v="Sat"/>
    <x v="1"/>
    <n v="14"/>
    <n v="66.099999999999994"/>
    <x v="1"/>
    <s v="CHANGE OF HEART CARDIOLOGY LLC"/>
  </r>
  <r>
    <n v="52282177004600"/>
    <x v="0"/>
    <x v="2"/>
    <d v="2018-05-12T00:00:00"/>
    <s v="Sat"/>
    <x v="1"/>
    <n v="21"/>
    <n v="88.21"/>
    <x v="0"/>
    <s v="FOOT AND ANKLE CENTER OF NEW JE"/>
  </r>
  <r>
    <n v="52282315679600"/>
    <x v="2"/>
    <x v="1"/>
    <d v="2018-05-12T00:00:00"/>
    <s v="Sat"/>
    <x v="1"/>
    <n v="14"/>
    <n v="66.099999999999994"/>
    <x v="1"/>
    <s v="FOOT AND ANKLE CENTER OF NEW JE"/>
  </r>
  <r>
    <n v="52282177000600"/>
    <x v="2"/>
    <x v="0"/>
    <d v="2018-05-12T00:00:00"/>
    <s v="Sat"/>
    <x v="1"/>
    <n v="21"/>
    <n v="66.099999999999994"/>
    <x v="0"/>
    <s v="FOOT AND ANKLE CENTER OF NEW JE"/>
  </r>
  <r>
    <n v="52282311953800"/>
    <x v="2"/>
    <x v="2"/>
    <d v="2018-05-12T00:00:00"/>
    <s v="Sat"/>
    <x v="1"/>
    <n v="14"/>
    <n v="106.28"/>
    <x v="1"/>
    <s v="CHANGE OF HEART CARDIOLOGY LLC"/>
  </r>
  <r>
    <n v="52282313266600"/>
    <x v="2"/>
    <x v="1"/>
    <d v="2018-05-12T00:00:00"/>
    <s v="Sat"/>
    <x v="1"/>
    <n v="14"/>
    <n v="66.099999999999994"/>
    <x v="1"/>
    <s v="FOOT AND ANKLE CENTER OF NEW JE"/>
  </r>
  <r>
    <n v="52282315639800"/>
    <x v="2"/>
    <x v="0"/>
    <d v="2018-05-12T00:00:00"/>
    <s v="Sat"/>
    <x v="1"/>
    <n v="14"/>
    <n v="66.099999999999994"/>
    <x v="1"/>
    <s v="FOOT AND ANKLE CENTER OF NEW JE"/>
  </r>
  <r>
    <n v="52282325243800"/>
    <x v="2"/>
    <x v="2"/>
    <d v="2018-05-12T00:00:00"/>
    <s v="Sat"/>
    <x v="1"/>
    <n v="14"/>
    <n v="72.45"/>
    <x v="1"/>
    <s v="CHANGE OF HEART CARDIOLOGY LLC"/>
  </r>
  <r>
    <n v="52282325245000"/>
    <x v="2"/>
    <x v="1"/>
    <d v="2018-05-12T00:00:00"/>
    <s v="Sat"/>
    <x v="1"/>
    <n v="14"/>
    <n v="72.45"/>
    <x v="1"/>
    <s v="CHANGE OF HEART CARDIOLOGY LLC"/>
  </r>
  <r>
    <n v="52282315789800"/>
    <x v="2"/>
    <x v="0"/>
    <d v="2018-05-12T00:00:00"/>
    <s v="Sat"/>
    <x v="1"/>
    <n v="14"/>
    <n v="66.099999999999994"/>
    <x v="1"/>
    <s v="FOOT AND ANKLE CENTER OF NEW JE"/>
  </r>
  <r>
    <n v="52282313973000"/>
    <x v="2"/>
    <x v="2"/>
    <d v="2018-05-12T00:00:00"/>
    <s v="Sat"/>
    <x v="1"/>
    <n v="14"/>
    <n v="66.099999999999994"/>
    <x v="1"/>
    <s v="FOOT AND ANKLE CENTER OF NEW JE"/>
  </r>
  <r>
    <n v="52282309424600"/>
    <x v="2"/>
    <x v="1"/>
    <d v="2018-05-12T00:00:00"/>
    <s v="Sat"/>
    <x v="1"/>
    <n v="14"/>
    <n v="72.45"/>
    <x v="1"/>
    <s v="CHANGE OF HEART CARDIOLOGY LLC"/>
  </r>
  <r>
    <n v="54282289366000"/>
    <x v="0"/>
    <x v="1"/>
    <d v="2018-05-13T00:00:00"/>
    <s v="Sun"/>
    <x v="1"/>
    <n v="18"/>
    <n v="66.099999999999994"/>
    <x v="0"/>
    <s v="FOOT AND ANKLE CENTER OF NEW JE"/>
  </r>
  <r>
    <n v="54282304801400"/>
    <x v="0"/>
    <x v="0"/>
    <d v="2018-05-13T00:00:00"/>
    <s v="Sun"/>
    <x v="1"/>
    <n v="17"/>
    <n v="106.95"/>
    <x v="0"/>
    <s v="FOOT AND ANKLE CENTER OF NEW JE"/>
  </r>
  <r>
    <n v="54282290231400"/>
    <x v="2"/>
    <x v="0"/>
    <d v="2018-05-13T00:00:00"/>
    <s v="Sun"/>
    <x v="1"/>
    <n v="18"/>
    <n v="66.099999999999994"/>
    <x v="0"/>
    <s v="FOOT AND ANKLE CENTER OF NEW JE"/>
  </r>
  <r>
    <n v="54282290190400"/>
    <x v="0"/>
    <x v="2"/>
    <d v="2018-05-13T00:00:00"/>
    <s v="Sun"/>
    <x v="1"/>
    <n v="18"/>
    <n v="88.21"/>
    <x v="0"/>
    <s v="FOOT AND ANKLE CENTER OF NEW JE"/>
  </r>
  <r>
    <n v="54282289806600"/>
    <x v="2"/>
    <x v="1"/>
    <d v="2018-05-13T00:00:00"/>
    <s v="Sun"/>
    <x v="1"/>
    <n v="18"/>
    <n v="321.76"/>
    <x v="0"/>
    <s v="COASTAL UROLOGY ASSOCIATES PA"/>
  </r>
  <r>
    <n v="54282290188600"/>
    <x v="0"/>
    <x v="0"/>
    <d v="2018-05-13T00:00:00"/>
    <s v="Sun"/>
    <x v="1"/>
    <n v="18"/>
    <n v="66.099999999999994"/>
    <x v="0"/>
    <s v="FOOT AND ANKLE CENTER OF NEW JE"/>
  </r>
  <r>
    <n v="52282287769200"/>
    <x v="2"/>
    <x v="2"/>
    <d v="2018-05-13T00:00:00"/>
    <s v="Sun"/>
    <x v="1"/>
    <n v="18"/>
    <n v="66.099999999999994"/>
    <x v="0"/>
    <s v="FOOT AND ANKLE CENTER OF NEW JE"/>
  </r>
  <r>
    <n v="52282222057400"/>
    <x v="2"/>
    <x v="1"/>
    <d v="2018-05-13T00:00:00"/>
    <s v="Sun"/>
    <x v="1"/>
    <n v="18"/>
    <n v="88.21"/>
    <x v="0"/>
    <s v="FOOT AND ANKLE CENTER OF NEW JE"/>
  </r>
  <r>
    <n v="52281387170204"/>
    <x v="0"/>
    <x v="2"/>
    <d v="2018-05-14T00:00:00"/>
    <s v="Mon"/>
    <x v="1"/>
    <n v="28"/>
    <n v="66.099999999999994"/>
    <x v="0"/>
    <s v="FOOT AND ANKLE CENTER OF NEW JE"/>
  </r>
  <r>
    <n v="54282289028200"/>
    <x v="0"/>
    <x v="1"/>
    <d v="2018-05-14T00:00:00"/>
    <s v="Mon"/>
    <x v="1"/>
    <n v="21"/>
    <n v="166.64"/>
    <x v="0"/>
    <s v="COASTAL UROLOGY ASSOCIATES PA"/>
  </r>
  <r>
    <n v="54282289088400"/>
    <x v="2"/>
    <x v="0"/>
    <d v="2018-05-14T00:00:00"/>
    <s v="Mon"/>
    <x v="1"/>
    <n v="21"/>
    <n v="160.88"/>
    <x v="0"/>
    <s v="COASTAL UROLOGY ASSOCIATES PA"/>
  </r>
  <r>
    <n v="52282315787000"/>
    <x v="2"/>
    <x v="2"/>
    <d v="2018-05-14T00:00:00"/>
    <s v="Mon"/>
    <x v="1"/>
    <n v="17"/>
    <n v="66.099999999999994"/>
    <x v="0"/>
    <s v="FOOT AND ANKLE CENTER OF NEW JE"/>
  </r>
  <r>
    <n v="52282367484600"/>
    <x v="2"/>
    <x v="1"/>
    <d v="2018-05-14T00:00:00"/>
    <s v="Mon"/>
    <x v="1"/>
    <n v="14"/>
    <n v="66.099999999999994"/>
    <x v="1"/>
    <s v="FOOT AND ANKLE CENTER OF NEW JE"/>
  </r>
  <r>
    <n v="52282387949800"/>
    <x v="2"/>
    <x v="0"/>
    <d v="2018-05-14T00:00:00"/>
    <s v="Mon"/>
    <x v="1"/>
    <n v="14"/>
    <n v="72.45"/>
    <x v="1"/>
    <s v="BRICKTOWN MEDICAL GROUP PA"/>
  </r>
  <r>
    <n v="52282387973200"/>
    <x v="2"/>
    <x v="2"/>
    <d v="2018-05-14T00:00:00"/>
    <s v="Mon"/>
    <x v="1"/>
    <n v="14"/>
    <n v="72.45"/>
    <x v="1"/>
    <s v="BRICKTOWN MEDICAL GROUP PA"/>
  </r>
  <r>
    <n v="52282388019200"/>
    <x v="2"/>
    <x v="1"/>
    <d v="2018-05-14T00:00:00"/>
    <s v="Mon"/>
    <x v="1"/>
    <n v="14"/>
    <n v="72.45"/>
    <x v="1"/>
    <s v="BRICKTOWN MEDICAL GROUP PA"/>
  </r>
  <r>
    <n v="52282388020400"/>
    <x v="2"/>
    <x v="0"/>
    <d v="2018-05-14T00:00:00"/>
    <s v="Mon"/>
    <x v="1"/>
    <n v="14"/>
    <n v="146"/>
    <x v="1"/>
    <s v="BRICKTOWN MEDICAL GROUP PA"/>
  </r>
  <r>
    <n v="52282388020400"/>
    <x v="2"/>
    <x v="2"/>
    <d v="2018-05-14T00:00:00"/>
    <s v="Mon"/>
    <x v="1"/>
    <n v="14"/>
    <n v="146"/>
    <x v="1"/>
    <s v="BRICKTOWN MEDICAL GROUP PA"/>
  </r>
  <r>
    <n v="52282388164600"/>
    <x v="2"/>
    <x v="1"/>
    <d v="2018-05-14T00:00:00"/>
    <s v="Mon"/>
    <x v="1"/>
    <n v="14"/>
    <n v="72.45"/>
    <x v="1"/>
    <s v="BRICKTOWN MEDICAL GROUP PA"/>
  </r>
  <r>
    <n v="52282388166600"/>
    <x v="2"/>
    <x v="0"/>
    <d v="2018-05-14T00:00:00"/>
    <s v="Mon"/>
    <x v="1"/>
    <n v="14"/>
    <n v="72.45"/>
    <x v="1"/>
    <s v="BRICKTOWN MEDICAL GROUP PA"/>
  </r>
  <r>
    <n v="52282388168400"/>
    <x v="2"/>
    <x v="2"/>
    <d v="2018-05-14T00:00:00"/>
    <s v="Mon"/>
    <x v="1"/>
    <n v="14"/>
    <n v="72.45"/>
    <x v="1"/>
    <s v="BRICKTOWN MEDICAL GROUP PA"/>
  </r>
  <r>
    <n v="52282388198200"/>
    <x v="2"/>
    <x v="1"/>
    <d v="2018-05-14T00:00:00"/>
    <s v="Mon"/>
    <x v="1"/>
    <n v="14"/>
    <n v="72.45"/>
    <x v="1"/>
    <s v="BRICKTOWN MEDICAL GROUP PA"/>
  </r>
  <r>
    <n v="52282388198800"/>
    <x v="2"/>
    <x v="0"/>
    <d v="2018-05-14T00:00:00"/>
    <s v="Mon"/>
    <x v="1"/>
    <n v="14"/>
    <n v="72.45"/>
    <x v="1"/>
    <s v="BRICKTOWN MEDICAL GROUP PA"/>
  </r>
  <r>
    <n v="52282388391200"/>
    <x v="2"/>
    <x v="2"/>
    <d v="2018-05-14T00:00:00"/>
    <s v="Mon"/>
    <x v="1"/>
    <n v="14"/>
    <n v="72.45"/>
    <x v="1"/>
    <s v="BRICKTOWN MEDICAL GROUP PA"/>
  </r>
  <r>
    <n v="52282388392200"/>
    <x v="2"/>
    <x v="1"/>
    <d v="2018-05-14T00:00:00"/>
    <s v="Mon"/>
    <x v="1"/>
    <n v="14"/>
    <n v="72.45"/>
    <x v="1"/>
    <s v="BRICKTOWN MEDICAL GROUP PA"/>
  </r>
  <r>
    <n v="52282388396200"/>
    <x v="2"/>
    <x v="0"/>
    <d v="2018-05-14T00:00:00"/>
    <s v="Mon"/>
    <x v="1"/>
    <n v="14"/>
    <n v="72.45"/>
    <x v="1"/>
    <s v="BRICKTOWN MEDICAL GROUP PA"/>
  </r>
  <r>
    <n v="52282388401600"/>
    <x v="2"/>
    <x v="2"/>
    <d v="2018-05-14T00:00:00"/>
    <s v="Mon"/>
    <x v="1"/>
    <n v="14"/>
    <n v="126.41"/>
    <x v="1"/>
    <s v="CHANGE OF HEART CARDIOLOGY LLC"/>
  </r>
  <r>
    <n v="52282388416800"/>
    <x v="2"/>
    <x v="1"/>
    <d v="2018-05-14T00:00:00"/>
    <s v="Mon"/>
    <x v="1"/>
    <n v="14"/>
    <n v="72.45"/>
    <x v="1"/>
    <s v="BRICKTOWN MEDICAL GROUP PA"/>
  </r>
  <r>
    <n v="52282388652200"/>
    <x v="2"/>
    <x v="0"/>
    <d v="2018-05-14T00:00:00"/>
    <s v="Mon"/>
    <x v="1"/>
    <n v="14"/>
    <n v="107.21"/>
    <x v="1"/>
    <s v="BRICKTOWN MEDICAL GROUP PA"/>
  </r>
  <r>
    <n v="52282388690600"/>
    <x v="2"/>
    <x v="2"/>
    <d v="2018-05-14T00:00:00"/>
    <s v="Mon"/>
    <x v="1"/>
    <n v="14"/>
    <n v="72.45"/>
    <x v="1"/>
    <s v="BRICKTOWN MEDICAL GROUP PA"/>
  </r>
  <r>
    <n v="52282388693000"/>
    <x v="2"/>
    <x v="1"/>
    <d v="2018-05-14T00:00:00"/>
    <s v="Mon"/>
    <x v="1"/>
    <n v="14"/>
    <n v="95.62"/>
    <x v="1"/>
    <s v="BRICKTOWN MEDICAL GROUP PA"/>
  </r>
  <r>
    <n v="52282388693200"/>
    <x v="2"/>
    <x v="0"/>
    <d v="2018-05-14T00:00:00"/>
    <s v="Mon"/>
    <x v="1"/>
    <n v="14"/>
    <n v="72.45"/>
    <x v="1"/>
    <s v="BRICKTOWN MEDICAL GROUP PA"/>
  </r>
  <r>
    <n v="54282289364200"/>
    <x v="2"/>
    <x v="0"/>
    <d v="2018-05-14T00:00:00"/>
    <s v="Mon"/>
    <x v="1"/>
    <n v="21"/>
    <n v="66.099999999999994"/>
    <x v="0"/>
    <s v="FOOT AND ANKLE CENTER OF NEW JE"/>
  </r>
  <r>
    <n v="54282289365400"/>
    <x v="2"/>
    <x v="2"/>
    <d v="2018-05-14T00:00:00"/>
    <s v="Mon"/>
    <x v="1"/>
    <n v="21"/>
    <n v="66.099999999999994"/>
    <x v="0"/>
    <s v="FOOT AND ANKLE CENTER OF NEW JE"/>
  </r>
  <r>
    <n v="54282289365600"/>
    <x v="0"/>
    <x v="1"/>
    <d v="2018-05-14T00:00:00"/>
    <s v="Mon"/>
    <x v="1"/>
    <n v="21"/>
    <n v="66.099999999999994"/>
    <x v="0"/>
    <s v="FOOT AND ANKLE CENTER OF NEW JE"/>
  </r>
  <r>
    <n v="54282290230600"/>
    <x v="0"/>
    <x v="0"/>
    <d v="2018-05-14T00:00:00"/>
    <s v="Mon"/>
    <x v="1"/>
    <n v="21"/>
    <n v="79.63"/>
    <x v="0"/>
    <s v="FOOT AND ANKLE CENTER OF NEW JE"/>
  </r>
  <r>
    <n v="54282290652200"/>
    <x v="2"/>
    <x v="2"/>
    <d v="2018-05-14T00:00:00"/>
    <s v="Mon"/>
    <x v="1"/>
    <n v="21"/>
    <n v="169.76"/>
    <x v="0"/>
    <s v="FOOT AND ANKLE CENTER OF NEW JE"/>
  </r>
  <r>
    <n v="54282290652400"/>
    <x v="2"/>
    <x v="1"/>
    <d v="2018-05-14T00:00:00"/>
    <s v="Mon"/>
    <x v="1"/>
    <n v="21"/>
    <n v="66.099999999999994"/>
    <x v="0"/>
    <s v="FOOT AND ANKLE CENTER OF NEW JE"/>
  </r>
  <r>
    <n v="54282290865800"/>
    <x v="2"/>
    <x v="0"/>
    <d v="2018-05-14T00:00:00"/>
    <s v="Mon"/>
    <x v="1"/>
    <n v="21"/>
    <n v="66.099999999999994"/>
    <x v="0"/>
    <s v="FOOT AND ANKLE CENTER OF NEW JE"/>
  </r>
  <r>
    <n v="54282249265800"/>
    <x v="2"/>
    <x v="2"/>
    <d v="2018-05-14T00:00:00"/>
    <s v="Mon"/>
    <x v="1"/>
    <n v="20"/>
    <n v="66.099999999999994"/>
    <x v="0"/>
    <s v="FOOT AND ANKLE CENTER OF NEW JE"/>
  </r>
  <r>
    <n v="54282304812400"/>
    <x v="2"/>
    <x v="1"/>
    <d v="2018-05-14T00:00:00"/>
    <s v="Mon"/>
    <x v="1"/>
    <n v="20"/>
    <n v="219.92"/>
    <x v="0"/>
    <s v="COASTAL UROLOGY ASSOCIATES PA"/>
  </r>
  <r>
    <n v="54282294666200"/>
    <x v="2"/>
    <x v="0"/>
    <d v="2018-05-14T00:00:00"/>
    <s v="Mon"/>
    <x v="1"/>
    <n v="18"/>
    <n v="66.099999999999994"/>
    <x v="0"/>
    <s v="FOOT AND ANKLE CENTER OF NEW JE"/>
  </r>
  <r>
    <n v="54282296483200"/>
    <x v="2"/>
    <x v="2"/>
    <d v="2018-05-14T00:00:00"/>
    <s v="Mon"/>
    <x v="1"/>
    <n v="18"/>
    <n v="113.48"/>
    <x v="0"/>
    <s v="FOOT AND ANKLE CENTER OF NEW JE"/>
  </r>
  <r>
    <n v="54282268393600"/>
    <x v="2"/>
    <x v="2"/>
    <d v="2018-05-15T00:00:00"/>
    <s v="Tue"/>
    <x v="1"/>
    <n v="20"/>
    <n v="280.77"/>
    <x v="0"/>
    <s v="SHORE PULMONARY PA"/>
  </r>
  <r>
    <n v="54282268393600"/>
    <x v="2"/>
    <x v="1"/>
    <d v="2018-05-15T00:00:00"/>
    <s v="Tue"/>
    <x v="1"/>
    <n v="20"/>
    <n v="280.77"/>
    <x v="0"/>
    <s v="SHORE PULMONARY PA"/>
  </r>
  <r>
    <n v="52282305502200"/>
    <x v="2"/>
    <x v="0"/>
    <d v="2018-05-15T00:00:00"/>
    <s v="Tue"/>
    <x v="1"/>
    <n v="19"/>
    <n v="73"/>
    <x v="0"/>
    <s v="BRICKTOWN MEDICAL GROUP PA"/>
  </r>
  <r>
    <n v="52282302815600"/>
    <x v="2"/>
    <x v="2"/>
    <d v="2018-05-15T00:00:00"/>
    <s v="Tue"/>
    <x v="1"/>
    <n v="19"/>
    <n v="72.45"/>
    <x v="0"/>
    <s v="COASTAL UROLOGY ASSOCIATES PA"/>
  </r>
  <r>
    <n v="52282297100200"/>
    <x v="2"/>
    <x v="1"/>
    <d v="2018-05-15T00:00:00"/>
    <s v="Tue"/>
    <x v="1"/>
    <n v="19"/>
    <n v="192.77"/>
    <x v="0"/>
    <s v="FOOT AND ANKLE CENTER OF NEW JE"/>
  </r>
  <r>
    <n v="52282297100200"/>
    <x v="2"/>
    <x v="0"/>
    <d v="2018-05-15T00:00:00"/>
    <s v="Tue"/>
    <x v="1"/>
    <n v="19"/>
    <n v="192.77"/>
    <x v="0"/>
    <s v="FOOT AND ANKLE CENTER OF NEW JE"/>
  </r>
  <r>
    <n v="54282282965000"/>
    <x v="2"/>
    <x v="2"/>
    <d v="2018-05-15T00:00:00"/>
    <s v="Tue"/>
    <x v="1"/>
    <n v="19"/>
    <n v="72.45"/>
    <x v="0"/>
    <s v="FOOT AND ANKLE CENTER OF NEW JE"/>
  </r>
  <r>
    <n v="52282396780200"/>
    <x v="2"/>
    <x v="1"/>
    <d v="2018-05-15T00:00:00"/>
    <s v="Tue"/>
    <x v="1"/>
    <n v="14"/>
    <n v="70.069999999999993"/>
    <x v="1"/>
    <s v="SHORE PULMONARY PA"/>
  </r>
  <r>
    <n v="52282396686400"/>
    <x v="2"/>
    <x v="0"/>
    <d v="2018-05-15T00:00:00"/>
    <s v="Tue"/>
    <x v="1"/>
    <n v="14"/>
    <n v="70.069999999999993"/>
    <x v="1"/>
    <s v="SHORE PULMONARY PA"/>
  </r>
  <r>
    <n v="54282381359800"/>
    <x v="2"/>
    <x v="2"/>
    <d v="2018-05-15T00:00:00"/>
    <s v="Tue"/>
    <x v="1"/>
    <n v="14"/>
    <n v="186.85"/>
    <x v="1"/>
    <s v="SHORE PULMONARY PA"/>
  </r>
  <r>
    <n v="52282396874600"/>
    <x v="2"/>
    <x v="1"/>
    <d v="2018-05-15T00:00:00"/>
    <s v="Tue"/>
    <x v="1"/>
    <n v="14"/>
    <n v="70.069999999999993"/>
    <x v="1"/>
    <s v="SHORE PULMONARY PA"/>
  </r>
  <r>
    <n v="54282381361200"/>
    <x v="2"/>
    <x v="0"/>
    <d v="2018-05-15T00:00:00"/>
    <s v="Tue"/>
    <x v="1"/>
    <n v="14"/>
    <n v="112.66"/>
    <x v="1"/>
    <s v="SHORE PULMONARY PA"/>
  </r>
  <r>
    <n v="54282381175800"/>
    <x v="2"/>
    <x v="2"/>
    <d v="2018-05-15T00:00:00"/>
    <s v="Tue"/>
    <x v="1"/>
    <n v="14"/>
    <n v="70.069999999999993"/>
    <x v="1"/>
    <s v="SHORE PULMONARY PA"/>
  </r>
  <r>
    <n v="54282381522600"/>
    <x v="2"/>
    <x v="1"/>
    <d v="2018-05-15T00:00:00"/>
    <s v="Tue"/>
    <x v="1"/>
    <n v="14"/>
    <n v="186.85"/>
    <x v="1"/>
    <s v="SHORE PULMONARY PA"/>
  </r>
  <r>
    <n v="52282396689600"/>
    <x v="2"/>
    <x v="0"/>
    <d v="2018-05-15T00:00:00"/>
    <s v="Tue"/>
    <x v="1"/>
    <n v="14"/>
    <n v="70.069999999999993"/>
    <x v="1"/>
    <s v="SHORE PULMONARY PA"/>
  </r>
  <r>
    <n v="52282396777000"/>
    <x v="2"/>
    <x v="2"/>
    <d v="2018-05-15T00:00:00"/>
    <s v="Tue"/>
    <x v="1"/>
    <n v="14"/>
    <n v="70.069999999999993"/>
    <x v="1"/>
    <s v="SHORE PULMONARY PA"/>
  </r>
  <r>
    <n v="52282410376800"/>
    <x v="2"/>
    <x v="1"/>
    <d v="2018-05-15T00:00:00"/>
    <s v="Tue"/>
    <x v="1"/>
    <n v="14"/>
    <n v="72.45"/>
    <x v="1"/>
    <s v="BRICKTOWN MEDICAL GROUP PA"/>
  </r>
  <r>
    <n v="52282396874200"/>
    <x v="2"/>
    <x v="0"/>
    <d v="2018-05-15T00:00:00"/>
    <s v="Tue"/>
    <x v="1"/>
    <n v="14"/>
    <n v="70.069999999999993"/>
    <x v="1"/>
    <s v="SHORE PULMONARY PA"/>
  </r>
  <r>
    <n v="54282381173400"/>
    <x v="2"/>
    <x v="2"/>
    <d v="2018-05-15T00:00:00"/>
    <s v="Tue"/>
    <x v="1"/>
    <n v="14"/>
    <n v="70.069999999999993"/>
    <x v="1"/>
    <s v="SHORE PULMONARY PA"/>
  </r>
  <r>
    <n v="52282396869000"/>
    <x v="2"/>
    <x v="1"/>
    <d v="2018-05-15T00:00:00"/>
    <s v="Tue"/>
    <x v="1"/>
    <n v="14"/>
    <n v="76.8"/>
    <x v="1"/>
    <s v="SHORE PULMONARY PA"/>
  </r>
  <r>
    <n v="54282381003400"/>
    <x v="2"/>
    <x v="0"/>
    <d v="2018-05-15T00:00:00"/>
    <s v="Tue"/>
    <x v="1"/>
    <n v="14"/>
    <n v="70.069999999999993"/>
    <x v="1"/>
    <s v="SHORE PULMONARY PA"/>
  </r>
  <r>
    <n v="52282396779800"/>
    <x v="2"/>
    <x v="2"/>
    <d v="2018-05-15T00:00:00"/>
    <s v="Tue"/>
    <x v="1"/>
    <n v="14"/>
    <n v="76.8"/>
    <x v="1"/>
    <s v="SHORE PULMONARY PA"/>
  </r>
  <r>
    <n v="52282396686000"/>
    <x v="2"/>
    <x v="1"/>
    <d v="2018-05-15T00:00:00"/>
    <s v="Tue"/>
    <x v="1"/>
    <n v="14"/>
    <n v="112.66"/>
    <x v="1"/>
    <s v="SHORE PULMONARY PA"/>
  </r>
  <r>
    <n v="52282404046000"/>
    <x v="2"/>
    <x v="0"/>
    <d v="2018-05-15T00:00:00"/>
    <s v="Tue"/>
    <x v="1"/>
    <n v="14"/>
    <n v="95.62"/>
    <x v="1"/>
    <s v="BRICKTOWN MEDICAL GROUP PA"/>
  </r>
  <r>
    <n v="54282381176600"/>
    <x v="2"/>
    <x v="2"/>
    <d v="2018-05-15T00:00:00"/>
    <s v="Tue"/>
    <x v="1"/>
    <n v="14"/>
    <n v="112.66"/>
    <x v="1"/>
    <s v="SHORE PULMONARY PA"/>
  </r>
  <r>
    <n v="54282381177800"/>
    <x v="2"/>
    <x v="1"/>
    <d v="2018-05-15T00:00:00"/>
    <s v="Tue"/>
    <x v="1"/>
    <n v="14"/>
    <n v="93.59"/>
    <x v="1"/>
    <s v="SHORE PULMONARY PA"/>
  </r>
  <r>
    <n v="54282395887600"/>
    <x v="2"/>
    <x v="0"/>
    <d v="2018-05-15T00:00:00"/>
    <s v="Tue"/>
    <x v="1"/>
    <n v="14"/>
    <n v="88.21"/>
    <x v="1"/>
    <s v="FOOT AND ANKLE CENTER OF NEW JE"/>
  </r>
  <r>
    <n v="52282404177600"/>
    <x v="2"/>
    <x v="2"/>
    <d v="2018-05-15T00:00:00"/>
    <s v="Tue"/>
    <x v="1"/>
    <n v="14"/>
    <n v="72.45"/>
    <x v="1"/>
    <s v="BRICKTOWN MEDICAL GROUP PA"/>
  </r>
  <r>
    <n v="52282403971200"/>
    <x v="2"/>
    <x v="1"/>
    <d v="2018-05-15T00:00:00"/>
    <s v="Tue"/>
    <x v="1"/>
    <n v="14"/>
    <n v="72.45"/>
    <x v="1"/>
    <s v="BRICKTOWN MEDICAL GROUP PA"/>
  </r>
  <r>
    <n v="52282396873200"/>
    <x v="2"/>
    <x v="0"/>
    <d v="2018-05-15T00:00:00"/>
    <s v="Tue"/>
    <x v="1"/>
    <n v="14"/>
    <n v="76.8"/>
    <x v="1"/>
    <s v="SHORE PULMONARY PA"/>
  </r>
  <r>
    <n v="54282381165800"/>
    <x v="2"/>
    <x v="2"/>
    <d v="2018-05-15T00:00:00"/>
    <s v="Tue"/>
    <x v="1"/>
    <n v="14"/>
    <n v="70.069999999999993"/>
    <x v="1"/>
    <s v="SHORE PULMONARY PA"/>
  </r>
  <r>
    <n v="54282381178600"/>
    <x v="2"/>
    <x v="1"/>
    <d v="2018-05-15T00:00:00"/>
    <s v="Tue"/>
    <x v="1"/>
    <n v="14"/>
    <n v="112.66"/>
    <x v="1"/>
    <s v="SHORE PULMONARY PA"/>
  </r>
  <r>
    <n v="54282240360600"/>
    <x v="2"/>
    <x v="1"/>
    <d v="2018-05-15T00:00:00"/>
    <s v="Tue"/>
    <x v="1"/>
    <n v="21"/>
    <n v="106.28"/>
    <x v="0"/>
    <s v="FOOT AND ANKLE CENTER OF NEW JE"/>
  </r>
  <r>
    <n v="54282268275200"/>
    <x v="2"/>
    <x v="0"/>
    <d v="2018-05-15T00:00:00"/>
    <s v="Tue"/>
    <x v="1"/>
    <n v="20"/>
    <n v="186.85"/>
    <x v="0"/>
    <s v="SHORE PULMONARY PA"/>
  </r>
  <r>
    <n v="52282275322000"/>
    <x v="2"/>
    <x v="2"/>
    <d v="2018-05-15T00:00:00"/>
    <s v="Tue"/>
    <x v="1"/>
    <n v="20"/>
    <n v="66.099999999999994"/>
    <x v="0"/>
    <s v="FOOT AND ANKLE CENTER OF NEW JE"/>
  </r>
  <r>
    <n v="56282240407800"/>
    <x v="2"/>
    <x v="1"/>
    <d v="2018-05-15T00:00:00"/>
    <s v="Tue"/>
    <x v="1"/>
    <n v="21"/>
    <n v="66.099999999999994"/>
    <x v="0"/>
    <s v="FOOT AND ANKLE CENTER OF NEW JE"/>
  </r>
  <r>
    <n v="52282505280400"/>
    <x v="0"/>
    <x v="0"/>
    <d v="2018-05-15T00:00:00"/>
    <s v="Tue"/>
    <x v="1"/>
    <n v="21"/>
    <n v="1709.3"/>
    <x v="0"/>
    <s v="COASTAL UROLOGY ASSOCIATES PA"/>
  </r>
  <r>
    <n v="52282388164800"/>
    <x v="2"/>
    <x v="2"/>
    <d v="2018-05-15T00:00:00"/>
    <s v="Tue"/>
    <x v="1"/>
    <n v="15"/>
    <n v="72.45"/>
    <x v="0"/>
    <s v="BRICKTOWN MEDICAL GROUP PA"/>
  </r>
  <r>
    <n v="52282366056400"/>
    <x v="2"/>
    <x v="1"/>
    <d v="2018-05-15T00:00:00"/>
    <s v="Tue"/>
    <x v="1"/>
    <n v="15"/>
    <n v="88.21"/>
    <x v="0"/>
    <s v="FOOT AND ANKLE CENTER OF NEW JE"/>
  </r>
  <r>
    <n v="52282360702600"/>
    <x v="2"/>
    <x v="0"/>
    <d v="2018-05-15T00:00:00"/>
    <s v="Tue"/>
    <x v="1"/>
    <n v="15"/>
    <n v="66.099999999999994"/>
    <x v="0"/>
    <s v="FOOT AND ANKLE CENTER OF NEW JE"/>
  </r>
  <r>
    <n v="52282360790600"/>
    <x v="2"/>
    <x v="2"/>
    <d v="2018-05-15T00:00:00"/>
    <s v="Tue"/>
    <x v="1"/>
    <n v="15"/>
    <n v="66.099999999999994"/>
    <x v="0"/>
    <s v="FOOT AND ANKLE CENTER OF NEW JE"/>
  </r>
  <r>
    <n v="52282396688000"/>
    <x v="2"/>
    <x v="1"/>
    <d v="2018-05-15T00:00:00"/>
    <s v="Tue"/>
    <x v="1"/>
    <n v="14"/>
    <n v="70.069999999999993"/>
    <x v="1"/>
    <s v="SHORE PULMONARY PA"/>
  </r>
  <r>
    <n v="54282381360600"/>
    <x v="2"/>
    <x v="0"/>
    <d v="2018-05-15T00:00:00"/>
    <s v="Tue"/>
    <x v="1"/>
    <n v="14"/>
    <n v="112.66"/>
    <x v="1"/>
    <s v="SHORE PULMONARY PA"/>
  </r>
  <r>
    <n v="52282410218800"/>
    <x v="2"/>
    <x v="2"/>
    <d v="2018-05-15T00:00:00"/>
    <s v="Tue"/>
    <x v="1"/>
    <n v="14"/>
    <n v="83.32"/>
    <x v="1"/>
    <s v="CHANGE OF HEART CARDIOLOGY LLC"/>
  </r>
  <r>
    <n v="52282404045200"/>
    <x v="2"/>
    <x v="1"/>
    <d v="2018-05-15T00:00:00"/>
    <s v="Tue"/>
    <x v="1"/>
    <n v="14"/>
    <n v="73"/>
    <x v="1"/>
    <s v="BRICKTOWN MEDICAL GROUP PA"/>
  </r>
  <r>
    <n v="52282406026600"/>
    <x v="2"/>
    <x v="0"/>
    <d v="2018-05-15T00:00:00"/>
    <s v="Tue"/>
    <x v="1"/>
    <n v="14"/>
    <n v="83.32"/>
    <x v="1"/>
    <s v="CHANGE OF HEART CARDIOLOGY LLC"/>
  </r>
  <r>
    <n v="52282396687000"/>
    <x v="2"/>
    <x v="2"/>
    <d v="2018-05-15T00:00:00"/>
    <s v="Tue"/>
    <x v="1"/>
    <n v="14"/>
    <n v="70.069999999999993"/>
    <x v="1"/>
    <s v="SHORE PULMONARY PA"/>
  </r>
  <r>
    <n v="54282381165400"/>
    <x v="2"/>
    <x v="0"/>
    <d v="2018-05-15T00:00:00"/>
    <s v="Tue"/>
    <x v="1"/>
    <n v="14"/>
    <n v="70.069999999999993"/>
    <x v="1"/>
    <s v="SHORE PULMONARY PA"/>
  </r>
  <r>
    <n v="52282310611400"/>
    <x v="2"/>
    <x v="0"/>
    <d v="2018-05-16T00:00:00"/>
    <s v="Wed"/>
    <x v="1"/>
    <n v="19"/>
    <n v="126.41"/>
    <x v="0"/>
    <s v="CHANGE OF HEART CARDIOLOGY LLC"/>
  </r>
  <r>
    <n v="52282424317600"/>
    <x v="2"/>
    <x v="2"/>
    <d v="2018-05-16T00:00:00"/>
    <s v="Wed"/>
    <x v="1"/>
    <n v="14"/>
    <n v="83.32"/>
    <x v="1"/>
    <s v="CHANGE OF HEART CARDIOLOGY LLC"/>
  </r>
  <r>
    <n v="52282423529800"/>
    <x v="2"/>
    <x v="1"/>
    <d v="2018-05-16T00:00:00"/>
    <s v="Wed"/>
    <x v="1"/>
    <n v="14"/>
    <n v="73"/>
    <x v="1"/>
    <s v="BRICKTOWN MEDICAL GROUP PA"/>
  </r>
  <r>
    <n v="54282402666800"/>
    <x v="2"/>
    <x v="0"/>
    <d v="2018-05-16T00:00:00"/>
    <s v="Wed"/>
    <x v="1"/>
    <n v="14"/>
    <n v="66.099999999999994"/>
    <x v="1"/>
    <s v="FOOT AND ANKLE CENTER OF NEW JE"/>
  </r>
  <r>
    <n v="52282427544000"/>
    <x v="2"/>
    <x v="2"/>
    <d v="2018-05-16T00:00:00"/>
    <s v="Wed"/>
    <x v="1"/>
    <n v="14"/>
    <n v="72.45"/>
    <x v="1"/>
    <s v="BRICKTOWN MEDICAL GROUP PA"/>
  </r>
  <r>
    <n v="52282427555600"/>
    <x v="2"/>
    <x v="1"/>
    <d v="2018-05-16T00:00:00"/>
    <s v="Wed"/>
    <x v="1"/>
    <n v="14"/>
    <n v="72.45"/>
    <x v="1"/>
    <s v="BRICKTOWN MEDICAL GROUP PA"/>
  </r>
  <r>
    <n v="54282401087200"/>
    <x v="2"/>
    <x v="0"/>
    <d v="2018-05-16T00:00:00"/>
    <s v="Wed"/>
    <x v="1"/>
    <n v="14"/>
    <n v="1175.08"/>
    <x v="1"/>
    <s v="SHORE PULMONARY PA"/>
  </r>
  <r>
    <n v="54282401087200"/>
    <x v="2"/>
    <x v="2"/>
    <d v="2018-05-16T00:00:00"/>
    <s v="Wed"/>
    <x v="1"/>
    <n v="14"/>
    <n v="1175.08"/>
    <x v="1"/>
    <s v="SHORE PULMONARY PA"/>
  </r>
  <r>
    <n v="54282401087200"/>
    <x v="2"/>
    <x v="1"/>
    <d v="2018-05-16T00:00:00"/>
    <s v="Wed"/>
    <x v="1"/>
    <n v="14"/>
    <n v="1175.08"/>
    <x v="1"/>
    <s v="SHORE PULMONARY PA"/>
  </r>
  <r>
    <n v="54282401087200"/>
    <x v="2"/>
    <x v="0"/>
    <d v="2018-05-16T00:00:00"/>
    <s v="Wed"/>
    <x v="1"/>
    <n v="14"/>
    <n v="1175.08"/>
    <x v="1"/>
    <s v="SHORE PULMONARY PA"/>
  </r>
  <r>
    <n v="54282401087200"/>
    <x v="2"/>
    <x v="2"/>
    <d v="2018-05-16T00:00:00"/>
    <s v="Wed"/>
    <x v="1"/>
    <n v="14"/>
    <n v="1175.08"/>
    <x v="1"/>
    <s v="SHORE PULMONARY PA"/>
  </r>
  <r>
    <n v="54282401087200"/>
    <x v="2"/>
    <x v="1"/>
    <d v="2018-05-16T00:00:00"/>
    <s v="Wed"/>
    <x v="1"/>
    <n v="14"/>
    <n v="1175.08"/>
    <x v="1"/>
    <s v="SHORE PULMONARY PA"/>
  </r>
  <r>
    <n v="54282402362200"/>
    <x v="2"/>
    <x v="0"/>
    <d v="2018-05-16T00:00:00"/>
    <s v="Wed"/>
    <x v="1"/>
    <n v="14"/>
    <n v="88.21"/>
    <x v="1"/>
    <s v="FOOT AND ANKLE CENTER OF NEW JE"/>
  </r>
  <r>
    <n v="52282313938000"/>
    <x v="2"/>
    <x v="1"/>
    <d v="2018-05-16T00:00:00"/>
    <s v="Wed"/>
    <x v="1"/>
    <n v="19"/>
    <n v="72.45"/>
    <x v="0"/>
    <s v="FOOT AND ANKLE CENTER OF NEW JE"/>
  </r>
  <r>
    <n v="54282296485600"/>
    <x v="2"/>
    <x v="0"/>
    <d v="2018-05-16T00:00:00"/>
    <s v="Wed"/>
    <x v="1"/>
    <n v="20"/>
    <n v="66.099999999999994"/>
    <x v="0"/>
    <s v="FOOT AND ANKLE CENTER OF NEW JE"/>
  </r>
  <r>
    <n v="54282400823200"/>
    <x v="2"/>
    <x v="2"/>
    <d v="2018-05-16T00:00:00"/>
    <s v="Wed"/>
    <x v="1"/>
    <n v="14"/>
    <n v="311.01"/>
    <x v="1"/>
    <s v="SHORE PULMONARY PA"/>
  </r>
  <r>
    <n v="54282400823200"/>
    <x v="2"/>
    <x v="1"/>
    <d v="2018-05-16T00:00:00"/>
    <s v="Wed"/>
    <x v="1"/>
    <n v="14"/>
    <n v="311.01"/>
    <x v="1"/>
    <s v="SHORE PULMONARY PA"/>
  </r>
  <r>
    <n v="52282416322800"/>
    <x v="2"/>
    <x v="0"/>
    <d v="2018-05-16T00:00:00"/>
    <s v="Wed"/>
    <x v="1"/>
    <n v="14"/>
    <n v="88.21"/>
    <x v="1"/>
    <s v="FOOT AND ANKLE CENTER OF NEW JE"/>
  </r>
  <r>
    <n v="52282422376200"/>
    <x v="2"/>
    <x v="2"/>
    <d v="2018-05-16T00:00:00"/>
    <s v="Wed"/>
    <x v="1"/>
    <n v="14"/>
    <n v="73"/>
    <x v="1"/>
    <s v="BRICKTOWN MEDICAL GROUP PA"/>
  </r>
  <r>
    <n v="54282400823400"/>
    <x v="2"/>
    <x v="1"/>
    <d v="2018-05-16T00:00:00"/>
    <s v="Wed"/>
    <x v="1"/>
    <n v="14"/>
    <n v="143.62"/>
    <x v="1"/>
    <s v="SHORE PULMONARY PA"/>
  </r>
  <r>
    <n v="52282427591600"/>
    <x v="2"/>
    <x v="0"/>
    <d v="2018-05-16T00:00:00"/>
    <s v="Wed"/>
    <x v="1"/>
    <n v="14"/>
    <n v="72.45"/>
    <x v="1"/>
    <s v="BRICKTOWN MEDICAL GROUP PA"/>
  </r>
  <r>
    <n v="54282402459800"/>
    <x v="2"/>
    <x v="2"/>
    <d v="2018-05-16T00:00:00"/>
    <s v="Wed"/>
    <x v="1"/>
    <n v="14"/>
    <n v="66.099999999999994"/>
    <x v="1"/>
    <s v="FOOT AND ANKLE CENTER OF NEW JE"/>
  </r>
  <r>
    <n v="52282424334200"/>
    <x v="2"/>
    <x v="1"/>
    <d v="2018-05-16T00:00:00"/>
    <s v="Wed"/>
    <x v="1"/>
    <n v="14"/>
    <n v="130.54"/>
    <x v="1"/>
    <s v="CHANGE OF HEART CARDIOLOGY LLC"/>
  </r>
  <r>
    <n v="52282297568200"/>
    <x v="2"/>
    <x v="0"/>
    <d v="2018-05-16T00:00:00"/>
    <s v="Wed"/>
    <x v="1"/>
    <n v="20"/>
    <n v="110.38"/>
    <x v="0"/>
    <s v="FOOT AND ANKLE CENTER OF NEW JE"/>
  </r>
  <r>
    <n v="52282297568200"/>
    <x v="2"/>
    <x v="2"/>
    <d v="2018-05-16T00:00:00"/>
    <s v="Wed"/>
    <x v="1"/>
    <n v="20"/>
    <n v="110.38"/>
    <x v="0"/>
    <s v="FOOT AND ANKLE CENTER OF NEW JE"/>
  </r>
  <r>
    <n v="52282315639600"/>
    <x v="2"/>
    <x v="1"/>
    <d v="2018-05-16T00:00:00"/>
    <s v="Wed"/>
    <x v="1"/>
    <n v="19"/>
    <n v="66.099999999999994"/>
    <x v="0"/>
    <s v="FOOT AND ANKLE CENTER OF NEW JE"/>
  </r>
  <r>
    <n v="54282305399600"/>
    <x v="0"/>
    <x v="2"/>
    <d v="2018-05-16T09:10:49"/>
    <s v="Wed"/>
    <x v="1"/>
    <n v="22"/>
    <n v="83.32"/>
    <x v="0"/>
    <s v="COASTAL UROLOGY ASSOCIATES PA"/>
  </r>
  <r>
    <n v="54282381177000"/>
    <x v="2"/>
    <x v="2"/>
    <d v="2018-05-19T00:00:00"/>
    <s v="Sat"/>
    <x v="2"/>
    <n v="17"/>
    <n v="70.069999999999993"/>
    <x v="0"/>
    <s v="SHORE PULMONARY PA"/>
  </r>
  <r>
    <n v="52282396780000"/>
    <x v="2"/>
    <x v="1"/>
    <d v="2018-05-19T00:00:00"/>
    <s v="Sat"/>
    <x v="2"/>
    <n v="17"/>
    <n v="112.66"/>
    <x v="0"/>
    <s v="SHORE PULMONARY PA"/>
  </r>
  <r>
    <n v="52282396780400"/>
    <x v="2"/>
    <x v="0"/>
    <d v="2018-05-19T00:00:00"/>
    <s v="Sat"/>
    <x v="2"/>
    <n v="17"/>
    <n v="112.66"/>
    <x v="0"/>
    <s v="SHORE PULMONARY PA"/>
  </r>
  <r>
    <n v="54282381362200"/>
    <x v="2"/>
    <x v="2"/>
    <d v="2018-05-19T00:00:00"/>
    <s v="Sat"/>
    <x v="2"/>
    <n v="17"/>
    <n v="112.66"/>
    <x v="0"/>
    <s v="SHORE PULMONARY PA"/>
  </r>
  <r>
    <n v="52282451410400"/>
    <x v="2"/>
    <x v="1"/>
    <d v="2018-05-19T00:00:00"/>
    <s v="Sat"/>
    <x v="2"/>
    <n v="15"/>
    <n v="72.45"/>
    <x v="0"/>
    <s v="BRICKTOWN MEDICAL GROUP PA"/>
  </r>
  <r>
    <n v="52282450424600"/>
    <x v="2"/>
    <x v="0"/>
    <d v="2018-05-19T00:00:00"/>
    <s v="Sat"/>
    <x v="2"/>
    <n v="15"/>
    <n v="72.45"/>
    <x v="0"/>
    <s v="COASTAL UROLOGY ASSOCIATES PA"/>
  </r>
  <r>
    <n v="52282451267600"/>
    <x v="2"/>
    <x v="2"/>
    <d v="2018-05-19T00:00:00"/>
    <s v="Sat"/>
    <x v="2"/>
    <n v="15"/>
    <n v="72.45"/>
    <x v="0"/>
    <s v="BRICKTOWN MEDICAL GROUP PA"/>
  </r>
  <r>
    <n v="52282469450600"/>
    <x v="2"/>
    <x v="1"/>
    <d v="2018-05-19T00:00:00"/>
    <s v="Sat"/>
    <x v="2"/>
    <n v="14"/>
    <n v="204.92"/>
    <x v="1"/>
    <s v="SHORE PULMONARY PA"/>
  </r>
  <r>
    <n v="52282469450600"/>
    <x v="2"/>
    <x v="0"/>
    <d v="2018-05-19T00:00:00"/>
    <s v="Sat"/>
    <x v="2"/>
    <n v="14"/>
    <n v="204.92"/>
    <x v="1"/>
    <s v="SHORE PULMONARY PA"/>
  </r>
  <r>
    <n v="52282469720200"/>
    <x v="2"/>
    <x v="2"/>
    <d v="2018-05-19T00:00:00"/>
    <s v="Sat"/>
    <x v="2"/>
    <n v="14"/>
    <n v="76.8"/>
    <x v="1"/>
    <s v="SHORE PULMONARY PA"/>
  </r>
  <r>
    <n v="52282467170600"/>
    <x v="2"/>
    <x v="1"/>
    <d v="2018-05-19T00:00:00"/>
    <s v="Sat"/>
    <x v="2"/>
    <n v="14"/>
    <n v="108.04"/>
    <x v="1"/>
    <s v="SHORE PULMONARY PA"/>
  </r>
  <r>
    <n v="52282467637000"/>
    <x v="2"/>
    <x v="0"/>
    <d v="2018-05-19T00:00:00"/>
    <s v="Sat"/>
    <x v="2"/>
    <n v="14"/>
    <n v="112.66"/>
    <x v="1"/>
    <s v="SHORE PULMONARY PA"/>
  </r>
  <r>
    <n v="52282469577400"/>
    <x v="2"/>
    <x v="2"/>
    <d v="2018-05-19T00:00:00"/>
    <s v="Sat"/>
    <x v="2"/>
    <n v="14"/>
    <n v="166.42"/>
    <x v="1"/>
    <s v="SHORE PULMONARY PA"/>
  </r>
  <r>
    <n v="52282469577400"/>
    <x v="2"/>
    <x v="1"/>
    <d v="2018-05-19T00:00:00"/>
    <s v="Sat"/>
    <x v="2"/>
    <n v="14"/>
    <n v="166.42"/>
    <x v="1"/>
    <s v="SHORE PULMONARY PA"/>
  </r>
  <r>
    <n v="52282467618000"/>
    <x v="2"/>
    <x v="0"/>
    <d v="2018-05-19T00:00:00"/>
    <s v="Sat"/>
    <x v="2"/>
    <n v="14"/>
    <n v="76.8"/>
    <x v="1"/>
    <s v="SHORE PULMONARY PA"/>
  </r>
  <r>
    <n v="52282467617400"/>
    <x v="2"/>
    <x v="2"/>
    <d v="2018-05-19T00:00:00"/>
    <s v="Sat"/>
    <x v="2"/>
    <n v="14"/>
    <n v="76.8"/>
    <x v="1"/>
    <s v="SHORE PULMONARY PA"/>
  </r>
  <r>
    <n v="54282265903000"/>
    <x v="2"/>
    <x v="1"/>
    <d v="2018-05-19T00:00:00"/>
    <s v="Sat"/>
    <x v="2"/>
    <n v="23"/>
    <n v="112.66"/>
    <x v="0"/>
    <s v="SHORE PULMONARY PA"/>
  </r>
  <r>
    <n v="54282265903800"/>
    <x v="2"/>
    <x v="0"/>
    <d v="2018-05-19T00:00:00"/>
    <s v="Sat"/>
    <x v="2"/>
    <n v="23"/>
    <n v="189.54"/>
    <x v="0"/>
    <s v="SHORE PULMONARY PA"/>
  </r>
  <r>
    <n v="54282267964000"/>
    <x v="2"/>
    <x v="2"/>
    <d v="2018-05-19T00:00:00"/>
    <s v="Sat"/>
    <x v="2"/>
    <n v="23"/>
    <n v="123.05"/>
    <x v="0"/>
    <s v="SHORE PULMONARY PA"/>
  </r>
  <r>
    <n v="54282265904600"/>
    <x v="2"/>
    <x v="1"/>
    <d v="2018-05-19T00:00:00"/>
    <s v="Sat"/>
    <x v="2"/>
    <n v="23"/>
    <n v="76.8"/>
    <x v="0"/>
    <s v="SHORE PULMONARY PA"/>
  </r>
  <r>
    <n v="52282410080200"/>
    <x v="2"/>
    <x v="0"/>
    <d v="2018-05-19T00:00:00"/>
    <s v="Sat"/>
    <x v="2"/>
    <n v="17"/>
    <n v="83.32"/>
    <x v="0"/>
    <s v="CHANGE OF HEART CARDIOLOGY LLC"/>
  </r>
  <r>
    <n v="54282401665200"/>
    <x v="2"/>
    <x v="2"/>
    <d v="2018-05-19T00:00:00"/>
    <s v="Sat"/>
    <x v="2"/>
    <n v="16"/>
    <n v="66.099999999999994"/>
    <x v="0"/>
    <s v="FOOT AND ANKLE CENTER OF NEW JE"/>
  </r>
  <r>
    <n v="52282436585600"/>
    <x v="2"/>
    <x v="1"/>
    <d v="2018-05-19T00:00:00"/>
    <s v="Sat"/>
    <x v="2"/>
    <n v="15"/>
    <n v="88.21"/>
    <x v="0"/>
    <s v="FOOT AND ANKLE CENTER OF NEW JE"/>
  </r>
  <r>
    <n v="52282437453000"/>
    <x v="2"/>
    <x v="0"/>
    <d v="2018-05-19T00:00:00"/>
    <s v="Sat"/>
    <x v="2"/>
    <n v="15"/>
    <n v="76.8"/>
    <x v="0"/>
    <s v="SHORE PULMONARY PA"/>
  </r>
  <r>
    <n v="52282433791400"/>
    <x v="2"/>
    <x v="2"/>
    <d v="2018-05-19T00:00:00"/>
    <s v="Sat"/>
    <x v="2"/>
    <n v="15"/>
    <n v="118.82"/>
    <x v="0"/>
    <s v="SHORE PULMONARY PA"/>
  </r>
  <r>
    <n v="52282433791800"/>
    <x v="2"/>
    <x v="1"/>
    <d v="2018-05-19T00:00:00"/>
    <s v="Sat"/>
    <x v="2"/>
    <n v="15"/>
    <n v="76.8"/>
    <x v="0"/>
    <s v="SHORE PULMONARY PA"/>
  </r>
  <r>
    <n v="52282433792200"/>
    <x v="2"/>
    <x v="0"/>
    <d v="2018-05-19T00:00:00"/>
    <s v="Sat"/>
    <x v="2"/>
    <n v="15"/>
    <n v="70.069999999999993"/>
    <x v="0"/>
    <s v="SHORE PULMONARY PA"/>
  </r>
  <r>
    <n v="52282450865400"/>
    <x v="2"/>
    <x v="2"/>
    <d v="2018-05-19T00:00:00"/>
    <s v="Sat"/>
    <x v="2"/>
    <n v="15"/>
    <n v="75"/>
    <x v="0"/>
    <s v="CHANGE OF HEART CARDIOLOGY LLC"/>
  </r>
  <r>
    <n v="52282445690800"/>
    <x v="2"/>
    <x v="1"/>
    <d v="2018-05-19T00:00:00"/>
    <s v="Sat"/>
    <x v="2"/>
    <n v="15"/>
    <n v="83.32"/>
    <x v="0"/>
    <s v="CHANGE OF HEART CARDIOLOGY LLC"/>
  </r>
  <r>
    <n v="52282433793000"/>
    <x v="2"/>
    <x v="0"/>
    <d v="2018-05-19T00:00:00"/>
    <s v="Sat"/>
    <x v="2"/>
    <n v="15"/>
    <n v="112.66"/>
    <x v="0"/>
    <s v="SHORE PULMONARY PA"/>
  </r>
  <r>
    <n v="52282434329000"/>
    <x v="2"/>
    <x v="2"/>
    <d v="2018-05-19T00:00:00"/>
    <s v="Sat"/>
    <x v="2"/>
    <n v="15"/>
    <n v="204.92"/>
    <x v="0"/>
    <s v="SHORE PULMONARY PA"/>
  </r>
  <r>
    <n v="52282434329000"/>
    <x v="2"/>
    <x v="1"/>
    <d v="2018-05-19T00:00:00"/>
    <s v="Sat"/>
    <x v="2"/>
    <n v="15"/>
    <n v="204.92"/>
    <x v="0"/>
    <s v="SHORE PULMONARY PA"/>
  </r>
  <r>
    <n v="52282451426400"/>
    <x v="2"/>
    <x v="0"/>
    <d v="2018-05-19T00:00:00"/>
    <s v="Sat"/>
    <x v="2"/>
    <n v="15"/>
    <n v="72.45"/>
    <x v="0"/>
    <s v="BRICKTOWN MEDICAL GROUP PA"/>
  </r>
  <r>
    <n v="52282445879600"/>
    <x v="2"/>
    <x v="2"/>
    <d v="2018-05-19T00:00:00"/>
    <s v="Sat"/>
    <x v="2"/>
    <n v="15"/>
    <n v="122.22"/>
    <x v="0"/>
    <s v="CHANGE OF HEART CARDIOLOGY LLC"/>
  </r>
  <r>
    <n v="52282437452000"/>
    <x v="2"/>
    <x v="1"/>
    <d v="2018-05-19T00:00:00"/>
    <s v="Sat"/>
    <x v="2"/>
    <n v="15"/>
    <n v="76.8"/>
    <x v="0"/>
    <s v="SHORE PULMONARY PA"/>
  </r>
  <r>
    <n v="52282436587400"/>
    <x v="2"/>
    <x v="0"/>
    <d v="2018-05-19T00:00:00"/>
    <s v="Sat"/>
    <x v="2"/>
    <n v="15"/>
    <n v="66.099999999999994"/>
    <x v="0"/>
    <s v="FOOT AND ANKLE CENTER OF NEW JE"/>
  </r>
  <r>
    <n v="52282437452400"/>
    <x v="2"/>
    <x v="2"/>
    <d v="2018-05-19T00:00:00"/>
    <s v="Sat"/>
    <x v="2"/>
    <n v="15"/>
    <n v="722.48"/>
    <x v="0"/>
    <s v="SHORE PULMONARY PA"/>
  </r>
  <r>
    <n v="52282437452400"/>
    <x v="2"/>
    <x v="1"/>
    <d v="2018-05-19T00:00:00"/>
    <s v="Sat"/>
    <x v="2"/>
    <n v="15"/>
    <n v="722.48"/>
    <x v="0"/>
    <s v="SHORE PULMONARY PA"/>
  </r>
  <r>
    <n v="52282437528600"/>
    <x v="2"/>
    <x v="0"/>
    <d v="2018-05-19T00:00:00"/>
    <s v="Sat"/>
    <x v="2"/>
    <n v="15"/>
    <n v="112.66"/>
    <x v="0"/>
    <s v="SHORE PULMONARY PA"/>
  </r>
  <r>
    <n v="52282434393200"/>
    <x v="2"/>
    <x v="2"/>
    <d v="2018-05-19T00:00:00"/>
    <s v="Sat"/>
    <x v="2"/>
    <n v="15"/>
    <n v="76.8"/>
    <x v="0"/>
    <s v="SHORE PULMONARY PA"/>
  </r>
  <r>
    <n v="52282467637200"/>
    <x v="2"/>
    <x v="1"/>
    <d v="2018-05-19T00:00:00"/>
    <s v="Sat"/>
    <x v="2"/>
    <n v="14"/>
    <n v="143.9"/>
    <x v="1"/>
    <s v="SHORE PULMONARY PA"/>
  </r>
  <r>
    <n v="52282467175800"/>
    <x v="2"/>
    <x v="0"/>
    <d v="2018-05-19T00:00:00"/>
    <s v="Sat"/>
    <x v="2"/>
    <n v="14"/>
    <n v="112.66"/>
    <x v="1"/>
    <s v="SHORE PULMONARY PA"/>
  </r>
  <r>
    <n v="52282469578400"/>
    <x v="2"/>
    <x v="2"/>
    <d v="2018-05-19T00:00:00"/>
    <s v="Sat"/>
    <x v="2"/>
    <n v="14"/>
    <n v="166.42"/>
    <x v="1"/>
    <s v="SHORE PULMONARY PA"/>
  </r>
  <r>
    <n v="52282469578400"/>
    <x v="2"/>
    <x v="1"/>
    <d v="2018-05-19T00:00:00"/>
    <s v="Sat"/>
    <x v="2"/>
    <n v="14"/>
    <n v="166.42"/>
    <x v="1"/>
    <s v="SHORE PULMONARY PA"/>
  </r>
  <r>
    <n v="54282390279200"/>
    <x v="0"/>
    <x v="2"/>
    <d v="2018-05-19T09:39:01"/>
    <s v="Sat"/>
    <x v="2"/>
    <n v="22"/>
    <n v="72.45"/>
    <x v="0"/>
    <s v="FOOT AND ANKLE CENTER OF NEW JE"/>
  </r>
  <r>
    <n v="54282389067200"/>
    <x v="2"/>
    <x v="1"/>
    <d v="2018-05-19T10:30:23"/>
    <s v="Sat"/>
    <x v="2"/>
    <n v="22"/>
    <n v="113.48"/>
    <x v="0"/>
    <s v="FOOT AND ANKLE CENTER OF NEW JE"/>
  </r>
  <r>
    <n v="52282505372400"/>
    <x v="0"/>
    <x v="0"/>
    <d v="2018-05-19T10:58:26"/>
    <s v="Sat"/>
    <x v="2"/>
    <n v="22"/>
    <n v="66.099999999999994"/>
    <x v="0"/>
    <s v="FOOT AND ANKLE CENTER OF NEW JE"/>
  </r>
  <r>
    <n v="54282390333400"/>
    <x v="0"/>
    <x v="2"/>
    <d v="2018-05-19T11:26:16"/>
    <s v="Sat"/>
    <x v="2"/>
    <n v="22"/>
    <n v="66.099999999999994"/>
    <x v="0"/>
    <s v="FOOT AND ANKLE CENTER OF NEW JE"/>
  </r>
  <r>
    <n v="54282389023200"/>
    <x v="2"/>
    <x v="1"/>
    <d v="2018-05-19T13:33:16"/>
    <s v="Sat"/>
    <x v="2"/>
    <n v="22"/>
    <n v="66.099999999999994"/>
    <x v="0"/>
    <s v="FOOT AND ANKLE CENTER OF NEW JE"/>
  </r>
  <r>
    <n v="54282390255200"/>
    <x v="0"/>
    <x v="0"/>
    <d v="2018-05-19T13:54:50"/>
    <s v="Sat"/>
    <x v="2"/>
    <n v="22"/>
    <n v="88.21"/>
    <x v="0"/>
    <s v="FOOT AND ANKLE CENTER OF NEW JE"/>
  </r>
  <r>
    <n v="54282390254600"/>
    <x v="0"/>
    <x v="2"/>
    <d v="2018-05-19T14:20:49"/>
    <s v="Sat"/>
    <x v="2"/>
    <n v="22"/>
    <n v="66.099999999999994"/>
    <x v="0"/>
    <s v="FOOT AND ANKLE CENTER OF NEW JE"/>
  </r>
  <r>
    <n v="54282389067600"/>
    <x v="0"/>
    <x v="1"/>
    <d v="2018-05-19T14:56:04"/>
    <s v="Sat"/>
    <x v="2"/>
    <n v="22"/>
    <n v="66.099999999999994"/>
    <x v="0"/>
    <s v="FOOT AND ANKLE CENTER OF NEW JE"/>
  </r>
  <r>
    <n v="54282390251800"/>
    <x v="2"/>
    <x v="0"/>
    <d v="2018-05-19T15:05:16"/>
    <s v="Sat"/>
    <x v="2"/>
    <n v="22"/>
    <n v="66.099999999999994"/>
    <x v="0"/>
    <s v="FOOT AND ANKLE CENTER OF NEW JE"/>
  </r>
  <r>
    <n v="54282390304000"/>
    <x v="0"/>
    <x v="1"/>
    <d v="2018-05-19T15:08:11"/>
    <s v="Sat"/>
    <x v="2"/>
    <n v="22"/>
    <n v="66.099999999999994"/>
    <x v="0"/>
    <s v="FOOT AND ANKLE CENTER OF NEW JE"/>
  </r>
  <r>
    <n v="54282389022600"/>
    <x v="0"/>
    <x v="2"/>
    <d v="2018-05-19T15:08:12"/>
    <s v="Sat"/>
    <x v="2"/>
    <n v="22"/>
    <n v="66.099999999999994"/>
    <x v="0"/>
    <s v="FOOT AND ANKLE CENTER OF NEW JE"/>
  </r>
  <r>
    <n v="54282389070000"/>
    <x v="0"/>
    <x v="0"/>
    <d v="2018-05-19T15:17:17"/>
    <s v="Sat"/>
    <x v="2"/>
    <n v="22"/>
    <n v="66.099999999999994"/>
    <x v="0"/>
    <s v="FOOT AND ANKLE CENTER OF NEW JE"/>
  </r>
  <r>
    <n v="52282405888800"/>
    <x v="2"/>
    <x v="1"/>
    <d v="2018-05-20T00:00:00"/>
    <s v="Sun"/>
    <x v="2"/>
    <n v="17"/>
    <n v="405.42"/>
    <x v="0"/>
    <s v="CHANGE OF HEART CARDIOLOGY LLC"/>
  </r>
  <r>
    <n v="52282405888800"/>
    <x v="2"/>
    <x v="0"/>
    <d v="2018-05-20T00:00:00"/>
    <s v="Sun"/>
    <x v="2"/>
    <n v="17"/>
    <n v="405.42"/>
    <x v="0"/>
    <s v="CHANGE OF HEART CARDIOLOGY LLC"/>
  </r>
  <r>
    <n v="52282450075400"/>
    <x v="2"/>
    <x v="0"/>
    <d v="2018-05-20T00:00:00"/>
    <s v="Sun"/>
    <x v="2"/>
    <n v="15"/>
    <n v="72.45"/>
    <x v="0"/>
    <s v="COASTAL UROLOGY ASSOCIATES PA"/>
  </r>
  <r>
    <n v="54282389069400"/>
    <x v="0"/>
    <x v="0"/>
    <d v="2018-05-20T07:43:31"/>
    <s v="Sun"/>
    <x v="2"/>
    <n v="22"/>
    <n v="132.19999999999999"/>
    <x v="0"/>
    <s v="FOOT AND ANKLE CENTER OF NEW JE"/>
  </r>
  <r>
    <n v="54282389069400"/>
    <x v="0"/>
    <x v="1"/>
    <d v="2018-05-20T08:03:06"/>
    <s v="Sun"/>
    <x v="2"/>
    <n v="22"/>
    <n v="132.19999999999999"/>
    <x v="0"/>
    <s v="FOOT AND ANKLE CENTER OF NEW JE"/>
  </r>
  <r>
    <n v="54282390303800"/>
    <x v="0"/>
    <x v="2"/>
    <d v="2018-05-20T08:14:05"/>
    <s v="Sun"/>
    <x v="2"/>
    <n v="22"/>
    <n v="66.099999999999994"/>
    <x v="0"/>
    <s v="FOOT AND ANKLE CENTER OF NEW JE"/>
  </r>
  <r>
    <n v="54282389448000"/>
    <x v="0"/>
    <x v="1"/>
    <d v="2018-05-20T08:48:58"/>
    <s v="Sun"/>
    <x v="2"/>
    <n v="22"/>
    <n v="88.21"/>
    <x v="0"/>
    <s v="FOOT AND ANKLE CENTER OF NEW JE"/>
  </r>
  <r>
    <n v="54282390254200"/>
    <x v="2"/>
    <x v="0"/>
    <d v="2018-05-20T08:53:24"/>
    <s v="Sun"/>
    <x v="2"/>
    <n v="22"/>
    <n v="66.099999999999994"/>
    <x v="0"/>
    <s v="FOOT AND ANKLE CENTER OF NEW JE"/>
  </r>
  <r>
    <n v="54282389023000"/>
    <x v="0"/>
    <x v="1"/>
    <d v="2018-05-20T08:55:03"/>
    <s v="Sun"/>
    <x v="2"/>
    <n v="22"/>
    <n v="66.099999999999994"/>
    <x v="0"/>
    <s v="FOOT AND ANKLE CENTER OF NEW JE"/>
  </r>
  <r>
    <n v="54282390333200"/>
    <x v="0"/>
    <x v="2"/>
    <d v="2018-05-20T09:03:56"/>
    <s v="Sun"/>
    <x v="2"/>
    <n v="22"/>
    <n v="72.45"/>
    <x v="0"/>
    <s v="FOOT AND ANKLE CENTER OF NEW JE"/>
  </r>
  <r>
    <n v="54282407045800"/>
    <x v="2"/>
    <x v="2"/>
    <d v="2018-05-20T10:36:54"/>
    <s v="Sun"/>
    <x v="2"/>
    <n v="21"/>
    <n v="182.73"/>
    <x v="0"/>
    <s v="SHORE PULMONARY PA"/>
  </r>
  <r>
    <n v="52282407632000"/>
    <x v="0"/>
    <x v="0"/>
    <d v="2018-05-20T14:38:06"/>
    <s v="Sun"/>
    <x v="2"/>
    <n v="21"/>
    <n v="70.069999999999993"/>
    <x v="0"/>
    <s v="SHORE PULMONARY PA"/>
  </r>
  <r>
    <n v="52282529246000"/>
    <x v="2"/>
    <x v="1"/>
    <d v="2018-05-21T00:00:00"/>
    <s v="Mon"/>
    <x v="2"/>
    <n v="14"/>
    <n v="72.45"/>
    <x v="1"/>
    <s v="BRICKTOWN MEDICAL GROUP PA"/>
  </r>
  <r>
    <n v="52282524225000"/>
    <x v="2"/>
    <x v="0"/>
    <d v="2018-05-21T00:00:00"/>
    <s v="Mon"/>
    <x v="2"/>
    <n v="14"/>
    <n v="72.45"/>
    <x v="1"/>
    <s v="BRICKTOWN MEDICAL GROUP PA"/>
  </r>
  <r>
    <n v="52282523854200"/>
    <x v="2"/>
    <x v="2"/>
    <d v="2018-05-21T00:00:00"/>
    <s v="Mon"/>
    <x v="2"/>
    <n v="14"/>
    <n v="85.1"/>
    <x v="1"/>
    <s v="BRICKTOWN MEDICAL GROUP PA"/>
  </r>
  <r>
    <n v="52282503063200"/>
    <x v="2"/>
    <x v="1"/>
    <d v="2018-05-21T00:00:00"/>
    <s v="Mon"/>
    <x v="2"/>
    <n v="14"/>
    <n v="88.21"/>
    <x v="1"/>
    <s v="FOOT AND ANKLE CENTER OF NEW JE"/>
  </r>
  <r>
    <n v="52282524224800"/>
    <x v="2"/>
    <x v="0"/>
    <d v="2018-05-21T00:00:00"/>
    <s v="Mon"/>
    <x v="2"/>
    <n v="14"/>
    <n v="72.45"/>
    <x v="1"/>
    <s v="BRICKTOWN MEDICAL GROUP PA"/>
  </r>
  <r>
    <n v="52282523703400"/>
    <x v="2"/>
    <x v="2"/>
    <d v="2018-05-21T00:00:00"/>
    <s v="Mon"/>
    <x v="2"/>
    <n v="14"/>
    <n v="72.45"/>
    <x v="1"/>
    <s v="BRICKTOWN MEDICAL GROUP PA"/>
  </r>
  <r>
    <n v="52282503063600"/>
    <x v="2"/>
    <x v="1"/>
    <d v="2018-05-21T00:00:00"/>
    <s v="Mon"/>
    <x v="2"/>
    <n v="14"/>
    <n v="88.21"/>
    <x v="1"/>
    <s v="FOOT AND ANKLE CENTER OF NEW JE"/>
  </r>
  <r>
    <n v="52282313265800"/>
    <x v="2"/>
    <x v="1"/>
    <d v="2018-05-21T00:00:00"/>
    <s v="Mon"/>
    <x v="2"/>
    <n v="24"/>
    <n v="66.099999999999994"/>
    <x v="0"/>
    <s v="FOOT AND ANKLE CENTER OF NEW JE"/>
  </r>
  <r>
    <n v="52282364040800"/>
    <x v="2"/>
    <x v="0"/>
    <d v="2018-05-21T00:00:00"/>
    <s v="Mon"/>
    <x v="2"/>
    <n v="21"/>
    <n v="88.21"/>
    <x v="0"/>
    <s v="FOOT AND ANKLE CENTER OF NEW JE"/>
  </r>
  <r>
    <n v="54282424584200"/>
    <x v="2"/>
    <x v="2"/>
    <d v="2018-05-21T00:00:00"/>
    <s v="Mon"/>
    <x v="2"/>
    <n v="18"/>
    <n v="47.38"/>
    <x v="0"/>
    <s v="FOOT AND ANKLE CENTER OF NEW JE"/>
  </r>
  <r>
    <n v="54282424584200"/>
    <x v="2"/>
    <x v="1"/>
    <d v="2018-05-21T00:00:00"/>
    <s v="Mon"/>
    <x v="2"/>
    <n v="18"/>
    <n v="47.38"/>
    <x v="0"/>
    <s v="FOOT AND ANKLE CENTER OF NEW JE"/>
  </r>
  <r>
    <n v="52282434255800"/>
    <x v="2"/>
    <x v="0"/>
    <d v="2018-05-21T00:00:00"/>
    <s v="Mon"/>
    <x v="2"/>
    <n v="18"/>
    <n v="97.86"/>
    <x v="0"/>
    <s v="FOOT AND ANKLE CENTER OF NEW JE"/>
  </r>
  <r>
    <n v="52282434255800"/>
    <x v="2"/>
    <x v="2"/>
    <d v="2018-05-21T00:00:00"/>
    <s v="Mon"/>
    <x v="2"/>
    <n v="18"/>
    <n v="97.86"/>
    <x v="0"/>
    <s v="FOOT AND ANKLE CENTER OF NEW JE"/>
  </r>
  <r>
    <n v="52282472315400"/>
    <x v="2"/>
    <x v="1"/>
    <d v="2018-05-21T00:00:00"/>
    <s v="Mon"/>
    <x v="2"/>
    <n v="16"/>
    <n v="83.32"/>
    <x v="0"/>
    <s v="CHANGE OF HEART CARDIOLOGY LLC"/>
  </r>
  <r>
    <n v="52282472303600"/>
    <x v="2"/>
    <x v="0"/>
    <d v="2018-05-21T00:00:00"/>
    <s v="Mon"/>
    <x v="2"/>
    <n v="16"/>
    <n v="83.32"/>
    <x v="0"/>
    <s v="CHANGE OF HEART CARDIOLOGY LLC"/>
  </r>
  <r>
    <n v="52282524271200"/>
    <x v="2"/>
    <x v="2"/>
    <d v="2018-05-21T00:00:00"/>
    <s v="Mon"/>
    <x v="2"/>
    <n v="14"/>
    <n v="72.45"/>
    <x v="1"/>
    <s v="BRICKTOWN MEDICAL GROUP PA"/>
  </r>
  <r>
    <n v="52282529052800"/>
    <x v="2"/>
    <x v="1"/>
    <d v="2018-05-21T00:00:00"/>
    <s v="Mon"/>
    <x v="2"/>
    <n v="14"/>
    <n v="72.45"/>
    <x v="1"/>
    <s v="BRICKTOWN MEDICAL GROUP PA"/>
  </r>
  <r>
    <n v="52282503063800"/>
    <x v="2"/>
    <x v="0"/>
    <d v="2018-05-21T00:00:00"/>
    <s v="Mon"/>
    <x v="2"/>
    <n v="14"/>
    <n v="88.21"/>
    <x v="1"/>
    <s v="FOOT AND ANKLE CENTER OF NEW JE"/>
  </r>
  <r>
    <n v="52282529492400"/>
    <x v="2"/>
    <x v="2"/>
    <d v="2018-05-21T00:00:00"/>
    <s v="Mon"/>
    <x v="2"/>
    <n v="14"/>
    <n v="72.45"/>
    <x v="1"/>
    <s v="BRICKTOWN MEDICAL GROUP PA"/>
  </r>
  <r>
    <n v="52282502520200"/>
    <x v="2"/>
    <x v="1"/>
    <d v="2018-05-21T00:00:00"/>
    <s v="Mon"/>
    <x v="2"/>
    <n v="14"/>
    <n v="66.099999999999994"/>
    <x v="1"/>
    <s v="FOOT AND ANKLE CENTER OF NEW JE"/>
  </r>
  <r>
    <n v="52282528929600"/>
    <x v="2"/>
    <x v="0"/>
    <d v="2018-05-21T00:00:00"/>
    <s v="Mon"/>
    <x v="2"/>
    <n v="14"/>
    <n v="72.45"/>
    <x v="1"/>
    <s v="BRICKTOWN MEDICAL GROUP PA"/>
  </r>
  <r>
    <n v="52282503626600"/>
    <x v="2"/>
    <x v="2"/>
    <d v="2018-05-21T00:00:00"/>
    <s v="Mon"/>
    <x v="2"/>
    <n v="14"/>
    <n v="66.099999999999994"/>
    <x v="1"/>
    <s v="FOOT AND ANKLE CENTER OF NEW JE"/>
  </r>
  <r>
    <n v="52282525940800"/>
    <x v="2"/>
    <x v="1"/>
    <d v="2018-05-21T00:00:00"/>
    <s v="Mon"/>
    <x v="2"/>
    <n v="14"/>
    <n v="83.32"/>
    <x v="1"/>
    <s v="CHANGE OF HEART CARDIOLOGY LLC"/>
  </r>
  <r>
    <n v="52282523702600"/>
    <x v="2"/>
    <x v="0"/>
    <d v="2018-05-21T00:00:00"/>
    <s v="Mon"/>
    <x v="2"/>
    <n v="14"/>
    <n v="72.45"/>
    <x v="1"/>
    <s v="BRICKTOWN MEDICAL GROUP PA"/>
  </r>
  <r>
    <n v="52282406964800"/>
    <x v="2"/>
    <x v="0"/>
    <d v="2018-05-21T07:49:28"/>
    <s v="Mon"/>
    <x v="2"/>
    <n v="24"/>
    <n v="116.63"/>
    <x v="0"/>
    <s v="SHORE PULMONARY PA"/>
  </r>
  <r>
    <n v="54282390759000"/>
    <x v="0"/>
    <x v="2"/>
    <d v="2018-05-21T10:14:35"/>
    <s v="Mon"/>
    <x v="2"/>
    <n v="21"/>
    <n v="66.099999999999994"/>
    <x v="0"/>
    <s v="FOOT AND ANKLE CENTER OF NEW JE"/>
  </r>
  <r>
    <n v="54282407072200"/>
    <x v="0"/>
    <x v="2"/>
    <d v="2018-05-21T12:05:02"/>
    <s v="Mon"/>
    <x v="2"/>
    <n v="21"/>
    <n v="70.069999999999993"/>
    <x v="0"/>
    <s v="SHORE PULMONARY PA"/>
  </r>
  <r>
    <n v="54282407834000"/>
    <x v="2"/>
    <x v="1"/>
    <d v="2018-05-21T12:11:53"/>
    <s v="Mon"/>
    <x v="2"/>
    <n v="21"/>
    <n v="70.069999999999993"/>
    <x v="0"/>
    <s v="SHORE PULMONARY PA"/>
  </r>
  <r>
    <n v="54282407601800"/>
    <x v="0"/>
    <x v="2"/>
    <d v="2018-05-21T12:44:57"/>
    <s v="Mon"/>
    <x v="2"/>
    <n v="24"/>
    <n v="76.8"/>
    <x v="0"/>
    <s v="SHORE PULMONARY PA"/>
  </r>
  <r>
    <n v="54282407047800"/>
    <x v="0"/>
    <x v="0"/>
    <d v="2018-05-21T13:29:04"/>
    <s v="Mon"/>
    <x v="2"/>
    <n v="24"/>
    <n v="166.42"/>
    <x v="0"/>
    <s v="SHORE PULMONARY PA"/>
  </r>
  <r>
    <n v="54282407042200"/>
    <x v="0"/>
    <x v="2"/>
    <d v="2018-05-21T14:10:19"/>
    <s v="Mon"/>
    <x v="2"/>
    <n v="24"/>
    <n v="93.59"/>
    <x v="0"/>
    <s v="SHORE PULMONARY PA"/>
  </r>
  <r>
    <n v="54282407048400"/>
    <x v="0"/>
    <x v="2"/>
    <d v="2018-05-21T15:17:19"/>
    <s v="Mon"/>
    <x v="2"/>
    <n v="24"/>
    <n v="186.85"/>
    <x v="0"/>
    <s v="SHORE PULMONARY PA"/>
  </r>
  <r>
    <n v="52282449055400"/>
    <x v="2"/>
    <x v="1"/>
    <d v="2018-05-22T00:00:00"/>
    <s v="Tue"/>
    <x v="2"/>
    <n v="19"/>
    <n v="70.069999999999993"/>
    <x v="0"/>
    <s v="SHORE PULMONARY PA"/>
  </r>
  <r>
    <n v="52282449027800"/>
    <x v="2"/>
    <x v="0"/>
    <d v="2018-05-22T00:00:00"/>
    <s v="Tue"/>
    <x v="2"/>
    <n v="19"/>
    <n v="112.66"/>
    <x v="0"/>
    <s v="SHORE PULMONARY PA"/>
  </r>
  <r>
    <n v="52282540338600"/>
    <x v="2"/>
    <x v="1"/>
    <d v="2018-05-22T00:00:00"/>
    <s v="Tue"/>
    <x v="2"/>
    <n v="14"/>
    <n v="189.54"/>
    <x v="1"/>
    <s v="SHORE PULMONARY PA"/>
  </r>
  <r>
    <n v="54282522958200"/>
    <x v="2"/>
    <x v="0"/>
    <d v="2018-05-22T00:00:00"/>
    <s v="Tue"/>
    <x v="2"/>
    <n v="14"/>
    <n v="88.21"/>
    <x v="1"/>
    <s v="FOOT AND ANKLE CENTER OF NEW JE"/>
  </r>
  <r>
    <n v="52282540333400"/>
    <x v="2"/>
    <x v="2"/>
    <d v="2018-05-22T00:00:00"/>
    <s v="Tue"/>
    <x v="2"/>
    <n v="14"/>
    <n v="76.8"/>
    <x v="1"/>
    <s v="SHORE PULMONARY PA"/>
  </r>
  <r>
    <n v="52282541607600"/>
    <x v="2"/>
    <x v="1"/>
    <d v="2018-05-22T00:00:00"/>
    <s v="Tue"/>
    <x v="2"/>
    <n v="14"/>
    <n v="186.85"/>
    <x v="1"/>
    <s v="SHORE PULMONARY PA"/>
  </r>
  <r>
    <n v="52282541610600"/>
    <x v="2"/>
    <x v="0"/>
    <d v="2018-05-22T00:00:00"/>
    <s v="Tue"/>
    <x v="2"/>
    <n v="14"/>
    <n v="112.66"/>
    <x v="1"/>
    <s v="SHORE PULMONARY PA"/>
  </r>
  <r>
    <n v="52282540336800"/>
    <x v="2"/>
    <x v="2"/>
    <d v="2018-05-22T00:00:00"/>
    <s v="Tue"/>
    <x v="2"/>
    <n v="14"/>
    <n v="204.92"/>
    <x v="1"/>
    <s v="SHORE PULMONARY PA"/>
  </r>
  <r>
    <n v="52282540336800"/>
    <x v="2"/>
    <x v="1"/>
    <d v="2018-05-22T00:00:00"/>
    <s v="Tue"/>
    <x v="2"/>
    <n v="14"/>
    <n v="204.92"/>
    <x v="1"/>
    <s v="SHORE PULMONARY PA"/>
  </r>
  <r>
    <n v="52282540337800"/>
    <x v="2"/>
    <x v="0"/>
    <d v="2018-05-22T00:00:00"/>
    <s v="Tue"/>
    <x v="2"/>
    <n v="14"/>
    <n v="93.59"/>
    <x v="1"/>
    <s v="SHORE PULMONARY PA"/>
  </r>
  <r>
    <n v="52282541611600"/>
    <x v="2"/>
    <x v="2"/>
    <d v="2018-05-22T00:00:00"/>
    <s v="Tue"/>
    <x v="2"/>
    <n v="14"/>
    <n v="112.66"/>
    <x v="1"/>
    <s v="SHORE PULMONARY PA"/>
  </r>
  <r>
    <n v="52282541662600"/>
    <x v="2"/>
    <x v="1"/>
    <d v="2018-05-22T00:00:00"/>
    <s v="Tue"/>
    <x v="2"/>
    <n v="14"/>
    <n v="76.8"/>
    <x v="1"/>
    <s v="SHORE PULMONARY PA"/>
  </r>
  <r>
    <n v="52282541660200"/>
    <x v="2"/>
    <x v="0"/>
    <d v="2018-05-22T00:00:00"/>
    <s v="Tue"/>
    <x v="2"/>
    <n v="14"/>
    <n v="246.1"/>
    <x v="1"/>
    <s v="SHORE PULMONARY PA"/>
  </r>
  <r>
    <n v="52282541660200"/>
    <x v="2"/>
    <x v="2"/>
    <d v="2018-05-22T00:00:00"/>
    <s v="Tue"/>
    <x v="2"/>
    <n v="14"/>
    <n v="246.1"/>
    <x v="1"/>
    <s v="SHORE PULMONARY PA"/>
  </r>
  <r>
    <n v="52282407517000"/>
    <x v="0"/>
    <x v="2"/>
    <d v="2018-05-22T07:29:38"/>
    <s v="Tue"/>
    <x v="2"/>
    <n v="25"/>
    <n v="116.63"/>
    <x v="0"/>
    <s v="SHORE PULMONARY PA"/>
  </r>
  <r>
    <n v="54282407639200"/>
    <x v="0"/>
    <x v="1"/>
    <d v="2018-05-22T07:39:05"/>
    <s v="Tue"/>
    <x v="2"/>
    <n v="25"/>
    <n v="76.8"/>
    <x v="0"/>
    <s v="SHORE PULMONARY PA"/>
  </r>
  <r>
    <n v="54282407638800"/>
    <x v="2"/>
    <x v="0"/>
    <d v="2018-05-22T08:05:00"/>
    <s v="Tue"/>
    <x v="2"/>
    <n v="25"/>
    <n v="76.8"/>
    <x v="0"/>
    <s v="SHORE PULMONARY PA"/>
  </r>
  <r>
    <n v="52282406966600"/>
    <x v="0"/>
    <x v="2"/>
    <d v="2018-05-22T08:10:08"/>
    <s v="Tue"/>
    <x v="2"/>
    <n v="25"/>
    <n v="70.069999999999993"/>
    <x v="0"/>
    <s v="SHORE PULMONARY PA"/>
  </r>
  <r>
    <n v="54282407047200"/>
    <x v="2"/>
    <x v="1"/>
    <d v="2018-05-22T08:22:01"/>
    <s v="Tue"/>
    <x v="2"/>
    <n v="25"/>
    <n v="116.52"/>
    <x v="0"/>
    <s v="SHORE PULMONARY PA"/>
  </r>
  <r>
    <n v="54282407214600"/>
    <x v="0"/>
    <x v="0"/>
    <d v="2018-05-22T09:49:22"/>
    <s v="Tue"/>
    <x v="2"/>
    <n v="22"/>
    <n v="76.8"/>
    <x v="0"/>
    <s v="SHORE PULMONARY PA"/>
  </r>
  <r>
    <n v="54282407742200"/>
    <x v="0"/>
    <x v="2"/>
    <d v="2018-05-22T09:55:56"/>
    <s v="Tue"/>
    <x v="2"/>
    <n v="22"/>
    <n v="70.069999999999993"/>
    <x v="0"/>
    <s v="SHORE PULMONARY PA"/>
  </r>
  <r>
    <n v="54282407801200"/>
    <x v="2"/>
    <x v="1"/>
    <d v="2018-05-22T10:07:58"/>
    <s v="Tue"/>
    <x v="2"/>
    <n v="22"/>
    <n v="182.73"/>
    <x v="0"/>
    <s v="SHORE PULMONARY PA"/>
  </r>
  <r>
    <n v="54282407723400"/>
    <x v="0"/>
    <x v="0"/>
    <d v="2018-05-22T12:26:44"/>
    <s v="Tue"/>
    <x v="2"/>
    <n v="22"/>
    <n v="70.069999999999993"/>
    <x v="0"/>
    <s v="SHORE PULMONARY PA"/>
  </r>
  <r>
    <n v="54282407801600"/>
    <x v="0"/>
    <x v="2"/>
    <d v="2018-05-22T12:37:21"/>
    <s v="Tue"/>
    <x v="2"/>
    <n v="22"/>
    <n v="204.92"/>
    <x v="0"/>
    <s v="SHORE PULMONARY PA"/>
  </r>
  <r>
    <n v="54282407816400"/>
    <x v="0"/>
    <x v="1"/>
    <d v="2018-05-22T12:40:26"/>
    <s v="Tue"/>
    <x v="2"/>
    <n v="22"/>
    <n v="83.21"/>
    <x v="0"/>
    <s v="SHORE PULMONARY PA"/>
  </r>
  <r>
    <n v="54282407815800"/>
    <x v="2"/>
    <x v="0"/>
    <d v="2018-05-22T13:24:54"/>
    <s v="Tue"/>
    <x v="2"/>
    <n v="22"/>
    <n v="112.66"/>
    <x v="0"/>
    <s v="SHORE PULMONARY PA"/>
  </r>
  <r>
    <n v="54282407193400"/>
    <x v="0"/>
    <x v="1"/>
    <d v="2018-05-22T13:58:27"/>
    <s v="Tue"/>
    <x v="2"/>
    <n v="22"/>
    <n v="70.069999999999993"/>
    <x v="0"/>
    <s v="SHORE PULMONARY PA"/>
  </r>
  <r>
    <n v="54282407765600"/>
    <x v="0"/>
    <x v="2"/>
    <d v="2018-05-22T14:00:35"/>
    <s v="Tue"/>
    <x v="2"/>
    <n v="22"/>
    <n v="170.53"/>
    <x v="0"/>
    <s v="SHORE PULMONARY PA"/>
  </r>
  <r>
    <n v="54282407832600"/>
    <x v="2"/>
    <x v="0"/>
    <d v="2018-05-22T14:04:04"/>
    <s v="Tue"/>
    <x v="2"/>
    <n v="22"/>
    <n v="112.66"/>
    <x v="0"/>
    <s v="SHORE PULMONARY PA"/>
  </r>
  <r>
    <n v="54282407743600"/>
    <x v="2"/>
    <x v="2"/>
    <d v="2018-05-22T14:19:28"/>
    <s v="Tue"/>
    <x v="2"/>
    <n v="22"/>
    <n v="116.52"/>
    <x v="0"/>
    <s v="SHORE PULMONARY PA"/>
  </r>
  <r>
    <n v="54282407606600"/>
    <x v="0"/>
    <x v="1"/>
    <d v="2018-05-22T14:39:40"/>
    <s v="Tue"/>
    <x v="2"/>
    <n v="22"/>
    <n v="76.8"/>
    <x v="0"/>
    <s v="SHORE PULMONARY PA"/>
  </r>
  <r>
    <n v="54282407075800"/>
    <x v="2"/>
    <x v="0"/>
    <d v="2018-05-22T14:47:52"/>
    <s v="Tue"/>
    <x v="2"/>
    <n v="22"/>
    <n v="70.069999999999993"/>
    <x v="0"/>
    <s v="SHORE PULMONARY PA"/>
  </r>
  <r>
    <n v="54282407024200"/>
    <x v="0"/>
    <x v="2"/>
    <d v="2018-05-22T15:25:25"/>
    <s v="Tue"/>
    <x v="2"/>
    <n v="22"/>
    <n v="70.069999999999993"/>
    <x v="0"/>
    <s v="SHORE PULMONARY PA"/>
  </r>
  <r>
    <n v="52282548446800"/>
    <x v="2"/>
    <x v="2"/>
    <d v="2018-05-23T00:00:00"/>
    <s v="Wed"/>
    <x v="2"/>
    <n v="14"/>
    <n v="72.45"/>
    <x v="1"/>
    <s v="BRICKTOWN MEDICAL GROUP PA"/>
  </r>
  <r>
    <n v="52282569382800"/>
    <x v="2"/>
    <x v="1"/>
    <d v="2018-05-23T00:00:00"/>
    <s v="Wed"/>
    <x v="2"/>
    <n v="14"/>
    <n v="79.67"/>
    <x v="1"/>
    <s v="SHORE PULMONARY PA"/>
  </r>
  <r>
    <n v="52282545383800"/>
    <x v="2"/>
    <x v="0"/>
    <d v="2018-05-23T00:00:00"/>
    <s v="Wed"/>
    <x v="2"/>
    <n v="14"/>
    <n v="75"/>
    <x v="1"/>
    <s v="CHANGE OF HEART CARDIOLOGY LLC"/>
  </r>
  <r>
    <n v="52282566471200"/>
    <x v="2"/>
    <x v="2"/>
    <d v="2018-05-23T00:00:00"/>
    <s v="Wed"/>
    <x v="2"/>
    <n v="14"/>
    <n v="83.32"/>
    <x v="1"/>
    <s v="CHANGE OF HEART CARDIOLOGY LLC"/>
  </r>
  <r>
    <n v="52282552385000"/>
    <x v="2"/>
    <x v="2"/>
    <d v="2018-05-23T00:00:00"/>
    <s v="Wed"/>
    <x v="2"/>
    <n v="14"/>
    <n v="66.099999999999994"/>
    <x v="1"/>
    <s v="FOOT AND ANKLE CENTER OF NEW JE"/>
  </r>
  <r>
    <n v="52282564276600"/>
    <x v="2"/>
    <x v="1"/>
    <d v="2018-05-23T00:00:00"/>
    <s v="Wed"/>
    <x v="2"/>
    <n v="14"/>
    <n v="72.45"/>
    <x v="1"/>
    <s v="BRICKTOWN MEDICAL GROUP PA"/>
  </r>
  <r>
    <n v="54282561176400"/>
    <x v="2"/>
    <x v="0"/>
    <d v="2018-05-23T00:00:00"/>
    <s v="Wed"/>
    <x v="2"/>
    <n v="14"/>
    <n v="76.8"/>
    <x v="1"/>
    <s v="SHORE PULMONARY PA"/>
  </r>
  <r>
    <n v="52282548445800"/>
    <x v="2"/>
    <x v="2"/>
    <d v="2018-05-23T00:00:00"/>
    <s v="Wed"/>
    <x v="2"/>
    <n v="14"/>
    <n v="72.45"/>
    <x v="1"/>
    <s v="BRICKTOWN MEDICAL GROUP PA"/>
  </r>
  <r>
    <n v="52282550612000"/>
    <x v="2"/>
    <x v="1"/>
    <d v="2018-05-23T00:00:00"/>
    <s v="Wed"/>
    <x v="2"/>
    <n v="14"/>
    <n v="130.54"/>
    <x v="1"/>
    <s v="CHANGE OF HEART CARDIOLOGY LLC"/>
  </r>
  <r>
    <n v="52282549746400"/>
    <x v="2"/>
    <x v="0"/>
    <d v="2018-05-23T00:00:00"/>
    <s v="Wed"/>
    <x v="2"/>
    <n v="14"/>
    <n v="101.44"/>
    <x v="1"/>
    <s v="CHANGE OF HEART CARDIOLOGY LLC"/>
  </r>
  <r>
    <n v="52282566544800"/>
    <x v="2"/>
    <x v="2"/>
    <d v="2018-05-23T00:00:00"/>
    <s v="Wed"/>
    <x v="2"/>
    <n v="14"/>
    <n v="83.32"/>
    <x v="1"/>
    <s v="CHANGE OF HEART CARDIOLOGY LLC"/>
  </r>
  <r>
    <n v="54282561082800"/>
    <x v="2"/>
    <x v="1"/>
    <d v="2018-05-23T00:00:00"/>
    <s v="Wed"/>
    <x v="2"/>
    <n v="14"/>
    <n v="70.069999999999993"/>
    <x v="1"/>
    <s v="SHORE PULMONARY PA"/>
  </r>
  <r>
    <n v="52282547810400"/>
    <x v="2"/>
    <x v="0"/>
    <d v="2018-05-23T00:00:00"/>
    <s v="Wed"/>
    <x v="2"/>
    <n v="14"/>
    <n v="72.45"/>
    <x v="1"/>
    <s v="BRICKTOWN MEDICAL GROUP PA"/>
  </r>
  <r>
    <n v="52282563267400"/>
    <x v="2"/>
    <x v="2"/>
    <d v="2018-05-23T00:00:00"/>
    <s v="Wed"/>
    <x v="2"/>
    <n v="14"/>
    <n v="83.32"/>
    <x v="1"/>
    <s v="CHANGE OF HEART CARDIOLOGY LLC"/>
  </r>
  <r>
    <n v="52282564127400"/>
    <x v="2"/>
    <x v="1"/>
    <d v="2018-05-23T00:00:00"/>
    <s v="Wed"/>
    <x v="2"/>
    <n v="14"/>
    <n v="72.45"/>
    <x v="1"/>
    <s v="BRICKTOWN MEDICAL GROUP PA"/>
  </r>
  <r>
    <n v="52282566542600"/>
    <x v="2"/>
    <x v="0"/>
    <d v="2018-05-23T00:00:00"/>
    <s v="Wed"/>
    <x v="2"/>
    <n v="14"/>
    <n v="83.32"/>
    <x v="1"/>
    <s v="CHANGE OF HEART CARDIOLOGY LLC"/>
  </r>
  <r>
    <n v="52282370022600"/>
    <x v="2"/>
    <x v="2"/>
    <d v="2018-05-23T00:00:00"/>
    <s v="Wed"/>
    <x v="2"/>
    <n v="23"/>
    <n v="66.099999999999994"/>
    <x v="0"/>
    <s v="FOOT AND ANKLE CENTER OF NEW JE"/>
  </r>
  <r>
    <n v="52282510571400"/>
    <x v="2"/>
    <x v="1"/>
    <d v="2018-05-23T00:00:00"/>
    <s v="Wed"/>
    <x v="2"/>
    <n v="16"/>
    <n v="72.45"/>
    <x v="0"/>
    <s v="FOOT AND ANKLE CENTER OF NEW JE"/>
  </r>
  <r>
    <n v="52282547965600"/>
    <x v="2"/>
    <x v="0"/>
    <d v="2018-05-23T00:00:00"/>
    <s v="Wed"/>
    <x v="2"/>
    <n v="14"/>
    <n v="72.45"/>
    <x v="1"/>
    <s v="BRICKTOWN MEDICAL GROUP PA"/>
  </r>
  <r>
    <n v="52282569382400"/>
    <x v="2"/>
    <x v="2"/>
    <d v="2018-05-23T00:00:00"/>
    <s v="Wed"/>
    <x v="2"/>
    <n v="14"/>
    <n v="118.82"/>
    <x v="1"/>
    <s v="SHORE PULMONARY PA"/>
  </r>
  <r>
    <n v="52282547639400"/>
    <x v="2"/>
    <x v="1"/>
    <d v="2018-05-23T00:00:00"/>
    <s v="Wed"/>
    <x v="2"/>
    <n v="14"/>
    <n v="72.45"/>
    <x v="1"/>
    <s v="BRICKTOWN MEDICAL GROUP PA"/>
  </r>
  <r>
    <n v="54282407021000"/>
    <x v="2"/>
    <x v="1"/>
    <d v="2018-05-23T13:36:00"/>
    <s v="Wed"/>
    <x v="2"/>
    <n v="23"/>
    <n v="186.85"/>
    <x v="0"/>
    <s v="SHORE PULMONARY PA"/>
  </r>
  <r>
    <n v="54282407783200"/>
    <x v="2"/>
    <x v="2"/>
    <d v="2018-05-23T13:46:00"/>
    <s v="Wed"/>
    <x v="2"/>
    <n v="23"/>
    <n v="112.66"/>
    <x v="0"/>
    <s v="SHORE PULMONARY PA"/>
  </r>
  <r>
    <n v="54282390760200"/>
    <x v="2"/>
    <x v="0"/>
    <d v="2018-05-23T14:12:00"/>
    <s v="Wed"/>
    <x v="2"/>
    <n v="23"/>
    <n v="104.03"/>
    <x v="0"/>
    <s v="FOOT AND ANKLE CENTER OF NEW JE"/>
  </r>
  <r>
    <n v="54282390759600"/>
    <x v="0"/>
    <x v="1"/>
    <d v="2018-05-23T14:15:00"/>
    <s v="Wed"/>
    <x v="2"/>
    <n v="23"/>
    <n v="182.27"/>
    <x v="0"/>
    <s v="FOOT AND ANKLE CENTER OF NEW JE"/>
  </r>
  <r>
    <n v="54282389533000"/>
    <x v="0"/>
    <x v="0"/>
    <d v="2018-05-23T14:17:00"/>
    <s v="Wed"/>
    <x v="2"/>
    <n v="23"/>
    <n v="66.099999999999994"/>
    <x v="0"/>
    <s v="FOOT AND ANKLE CENTER OF NEW JE"/>
  </r>
  <r>
    <n v="54282389561800"/>
    <x v="0"/>
    <x v="2"/>
    <d v="2018-05-23T14:19:00"/>
    <s v="Wed"/>
    <x v="2"/>
    <n v="23"/>
    <n v="88.21"/>
    <x v="0"/>
    <s v="FOOT AND ANKLE CENTER OF NEW JE"/>
  </r>
  <r>
    <n v="54282563096400"/>
    <x v="2"/>
    <x v="1"/>
    <d v="2018-05-26T00:00:00"/>
    <s v="Sat"/>
    <x v="3"/>
    <n v="13"/>
    <n v="148.35"/>
    <x v="1"/>
    <s v="FOOT AND ANKLE CENTER OF NEW JE"/>
  </r>
  <r>
    <n v="54282563096400"/>
    <x v="2"/>
    <x v="0"/>
    <d v="2018-05-26T00:00:00"/>
    <s v="Sat"/>
    <x v="3"/>
    <n v="13"/>
    <n v="148.35"/>
    <x v="1"/>
    <s v="FOOT AND ANKLE CENTER OF NEW JE"/>
  </r>
  <r>
    <n v="54282564029600"/>
    <x v="2"/>
    <x v="2"/>
    <d v="2018-05-26T00:00:00"/>
    <s v="Sat"/>
    <x v="3"/>
    <n v="13"/>
    <n v="66.099999999999994"/>
    <x v="1"/>
    <s v="FOOT AND ANKLE CENTER OF NEW JE"/>
  </r>
  <r>
    <n v="54282564876000"/>
    <x v="2"/>
    <x v="1"/>
    <d v="2018-05-26T00:00:00"/>
    <s v="Sat"/>
    <x v="3"/>
    <n v="13"/>
    <n v="66.099999999999994"/>
    <x v="1"/>
    <s v="FOOT AND ANKLE CENTER OF NEW JE"/>
  </r>
  <r>
    <n v="52282585036400"/>
    <x v="2"/>
    <x v="0"/>
    <d v="2018-05-26T00:00:00"/>
    <s v="Sat"/>
    <x v="3"/>
    <n v="13"/>
    <n v="72.45"/>
    <x v="1"/>
    <s v="BRICKTOWN MEDICAL GROUP PA"/>
  </r>
  <r>
    <n v="54282564023200"/>
    <x v="2"/>
    <x v="2"/>
    <d v="2018-05-26T00:00:00"/>
    <s v="Sat"/>
    <x v="3"/>
    <n v="13"/>
    <n v="66.099999999999994"/>
    <x v="1"/>
    <s v="FOOT AND ANKLE CENTER OF NEW JE"/>
  </r>
  <r>
    <n v="54282573409000"/>
    <x v="2"/>
    <x v="1"/>
    <d v="2018-05-26T00:00:00"/>
    <s v="Sat"/>
    <x v="3"/>
    <n v="13"/>
    <n v="361.24"/>
    <x v="1"/>
    <s v="SHORE PULMONARY PA"/>
  </r>
  <r>
    <n v="54282573409000"/>
    <x v="2"/>
    <x v="0"/>
    <d v="2018-05-26T00:00:00"/>
    <s v="Sat"/>
    <x v="3"/>
    <n v="13"/>
    <n v="361.24"/>
    <x v="1"/>
    <s v="SHORE PULMONARY PA"/>
  </r>
  <r>
    <n v="52282585973800"/>
    <x v="2"/>
    <x v="2"/>
    <d v="2018-05-26T00:00:00"/>
    <s v="Sat"/>
    <x v="3"/>
    <n v="13"/>
    <n v="83.32"/>
    <x v="1"/>
    <s v="CHANGE OF HEART CARDIOLOGY LLC"/>
  </r>
  <r>
    <n v="52282582978800"/>
    <x v="2"/>
    <x v="1"/>
    <d v="2018-05-26T00:00:00"/>
    <s v="Sat"/>
    <x v="3"/>
    <n v="13"/>
    <n v="72.45"/>
    <x v="1"/>
    <s v="BRICKTOWN MEDICAL GROUP PA"/>
  </r>
  <r>
    <n v="54282564889000"/>
    <x v="2"/>
    <x v="0"/>
    <d v="2018-05-26T00:00:00"/>
    <s v="Sat"/>
    <x v="3"/>
    <n v="13"/>
    <n v="88.21"/>
    <x v="1"/>
    <s v="FOOT AND ANKLE CENTER OF NEW JE"/>
  </r>
  <r>
    <n v="54282563231400"/>
    <x v="2"/>
    <x v="2"/>
    <d v="2018-05-26T00:00:00"/>
    <s v="Sat"/>
    <x v="3"/>
    <n v="13"/>
    <n v="113.48"/>
    <x v="1"/>
    <s v="FOOT AND ANKLE CENTER OF NEW JE"/>
  </r>
  <r>
    <n v="54282563231400"/>
    <x v="2"/>
    <x v="1"/>
    <d v="2018-05-26T00:00:00"/>
    <s v="Sat"/>
    <x v="3"/>
    <n v="13"/>
    <n v="113.48"/>
    <x v="1"/>
    <s v="FOOT AND ANKLE CENTER OF NEW JE"/>
  </r>
  <r>
    <n v="52282585172400"/>
    <x v="2"/>
    <x v="0"/>
    <d v="2018-05-26T00:00:00"/>
    <s v="Sat"/>
    <x v="3"/>
    <n v="13"/>
    <n v="67"/>
    <x v="1"/>
    <s v="BRICKTOWN MEDICAL GROUP PA"/>
  </r>
  <r>
    <n v="54282573407000"/>
    <x v="2"/>
    <x v="2"/>
    <d v="2018-05-26T00:00:00"/>
    <s v="Sat"/>
    <x v="3"/>
    <n v="13"/>
    <n v="204.92"/>
    <x v="1"/>
    <s v="SHORE PULMONARY PA"/>
  </r>
  <r>
    <n v="54282573407000"/>
    <x v="2"/>
    <x v="1"/>
    <d v="2018-05-26T00:00:00"/>
    <s v="Sat"/>
    <x v="3"/>
    <n v="13"/>
    <n v="204.92"/>
    <x v="1"/>
    <s v="SHORE PULMONARY PA"/>
  </r>
  <r>
    <n v="52282583060400"/>
    <x v="2"/>
    <x v="0"/>
    <d v="2018-05-26T00:00:00"/>
    <s v="Sat"/>
    <x v="3"/>
    <n v="13"/>
    <n v="72.45"/>
    <x v="1"/>
    <s v="BRICKTOWN MEDICAL GROUP PA"/>
  </r>
  <r>
    <n v="54282564027400"/>
    <x v="2"/>
    <x v="2"/>
    <d v="2018-05-26T00:00:00"/>
    <s v="Sat"/>
    <x v="3"/>
    <n v="13"/>
    <n v="88.21"/>
    <x v="1"/>
    <s v="FOOT AND ANKLE CENTER OF NEW JE"/>
  </r>
  <r>
    <n v="52282586178200"/>
    <x v="2"/>
    <x v="1"/>
    <d v="2018-05-26T00:00:00"/>
    <s v="Sat"/>
    <x v="3"/>
    <n v="13"/>
    <n v="130.54"/>
    <x v="1"/>
    <s v="CHANGE OF HEART CARDIOLOGY LLC"/>
  </r>
  <r>
    <n v="52282583061600"/>
    <x v="2"/>
    <x v="0"/>
    <d v="2018-05-26T00:00:00"/>
    <s v="Sat"/>
    <x v="3"/>
    <n v="13"/>
    <n v="72.45"/>
    <x v="1"/>
    <s v="BRICKTOWN MEDICAL GROUP PA"/>
  </r>
  <r>
    <n v="52282449383200"/>
    <x v="0"/>
    <x v="0"/>
    <d v="2018-05-26T10:01:00"/>
    <s v="Sat"/>
    <x v="3"/>
    <n v="22"/>
    <n v="72.45"/>
    <x v="0"/>
    <s v="COASTAL UROLOGY ASSOCIATES PA"/>
  </r>
  <r>
    <n v="52282449354400"/>
    <x v="0"/>
    <x v="1"/>
    <d v="2018-05-26T10:13:00"/>
    <s v="Sat"/>
    <x v="3"/>
    <n v="22"/>
    <n v="66.099999999999994"/>
    <x v="0"/>
    <s v="COASTAL UROLOGY ASSOCIATES PA"/>
  </r>
  <r>
    <n v="54282562806400"/>
    <x v="0"/>
    <x v="2"/>
    <d v="2018-05-26T14:12:00"/>
    <s v="Sat"/>
    <x v="3"/>
    <n v="21"/>
    <n v="116.52"/>
    <x v="0"/>
    <s v="SHORE PULMONARY PA"/>
  </r>
  <r>
    <n v="52282466867400"/>
    <x v="0"/>
    <x v="1"/>
    <d v="2018-05-26T14:44:00"/>
    <s v="Sat"/>
    <x v="3"/>
    <n v="21"/>
    <n v="144.9"/>
    <x v="0"/>
    <s v="COASTAL UROLOGY ASSOCIATES PA"/>
  </r>
  <r>
    <n v="52282476271000"/>
    <x v="0"/>
    <x v="0"/>
    <d v="2018-05-26T14:45:00"/>
    <s v="Sat"/>
    <x v="3"/>
    <n v="21"/>
    <n v="72.45"/>
    <x v="0"/>
    <s v="COASTAL UROLOGY ASSOCIATES PA"/>
  </r>
  <r>
    <n v="52282476523600"/>
    <x v="0"/>
    <x v="2"/>
    <d v="2018-05-26T14:47:00"/>
    <s v="Sat"/>
    <x v="3"/>
    <n v="21"/>
    <n v="72.45"/>
    <x v="0"/>
    <s v="COASTAL UROLOGY ASSOCIATES PA"/>
  </r>
  <r>
    <n v="52282601183200"/>
    <x v="2"/>
    <x v="0"/>
    <d v="2018-05-27T00:00:00"/>
    <s v="Sun"/>
    <x v="3"/>
    <n v="14"/>
    <n v="70.069999999999993"/>
    <x v="1"/>
    <s v="SHORE PULMONARY PA"/>
  </r>
  <r>
    <n v="52282605045400"/>
    <x v="2"/>
    <x v="2"/>
    <d v="2018-05-27T00:00:00"/>
    <s v="Sun"/>
    <x v="3"/>
    <n v="14"/>
    <n v="75"/>
    <x v="1"/>
    <s v="CHANGE OF HEART CARDIOLOGY LLC"/>
  </r>
  <r>
    <n v="52282476236000"/>
    <x v="2"/>
    <x v="2"/>
    <d v="2018-05-27T09:11:49"/>
    <s v="Sun"/>
    <x v="3"/>
    <n v="22"/>
    <n v="83.32"/>
    <x v="0"/>
    <s v="COASTAL UROLOGY ASSOCIATES PA"/>
  </r>
  <r>
    <n v="54282424584000"/>
    <x v="0"/>
    <x v="1"/>
    <d v="2018-05-27T14:14:19"/>
    <s v="Sun"/>
    <x v="3"/>
    <n v="22"/>
    <n v="66.099999999999994"/>
    <x v="0"/>
    <s v="FOOT AND ANKLE CENTER OF NEW JE"/>
  </r>
  <r>
    <n v="54282685221200"/>
    <x v="2"/>
    <x v="1"/>
    <d v="2018-05-28T00:00:00"/>
    <s v="Mon"/>
    <x v="3"/>
    <n v="14"/>
    <n v="70.069999999999993"/>
    <x v="1"/>
    <s v="SHORE PULMONARY PA"/>
  </r>
  <r>
    <n v="54282685472600"/>
    <x v="2"/>
    <x v="0"/>
    <d v="2018-05-28T00:00:00"/>
    <s v="Mon"/>
    <x v="3"/>
    <n v="14"/>
    <n v="112.66"/>
    <x v="1"/>
    <s v="SHORE PULMONARY PA"/>
  </r>
  <r>
    <n v="52282643040400"/>
    <x v="2"/>
    <x v="0"/>
    <d v="2018-05-28T00:00:00"/>
    <s v="Mon"/>
    <x v="3"/>
    <n v="14"/>
    <n v="66.099999999999994"/>
    <x v="1"/>
    <s v="FOOT AND ANKLE CENTER OF NEW JE"/>
  </r>
  <r>
    <n v="52282641557800"/>
    <x v="2"/>
    <x v="2"/>
    <d v="2018-05-28T00:00:00"/>
    <s v="Mon"/>
    <x v="3"/>
    <n v="14"/>
    <n v="72.45"/>
    <x v="1"/>
    <s v="FOOT AND ANKLE CENTER OF NEW JE"/>
  </r>
  <r>
    <n v="52282665786000"/>
    <x v="2"/>
    <x v="1"/>
    <d v="2018-05-28T00:00:00"/>
    <s v="Mon"/>
    <x v="3"/>
    <n v="14"/>
    <n v="286.14"/>
    <x v="1"/>
    <s v="CHANGE OF HEART CARDIOLOGY LLC"/>
  </r>
  <r>
    <n v="54282685495400"/>
    <x v="2"/>
    <x v="0"/>
    <d v="2018-05-28T00:00:00"/>
    <s v="Mon"/>
    <x v="3"/>
    <n v="14"/>
    <n v="112.66"/>
    <x v="1"/>
    <s v="SHORE PULMONARY PA"/>
  </r>
  <r>
    <n v="52282687264800"/>
    <x v="2"/>
    <x v="2"/>
    <d v="2018-05-28T00:00:00"/>
    <s v="Mon"/>
    <x v="3"/>
    <n v="14"/>
    <n v="70.069999999999993"/>
    <x v="1"/>
    <s v="SHORE PULMONARY PA"/>
  </r>
  <r>
    <n v="52282687284200"/>
    <x v="2"/>
    <x v="1"/>
    <d v="2018-05-28T00:00:00"/>
    <s v="Mon"/>
    <x v="3"/>
    <n v="14"/>
    <n v="112.66"/>
    <x v="1"/>
    <s v="SHORE PULMONARY PA"/>
  </r>
  <r>
    <n v="52282670241800"/>
    <x v="2"/>
    <x v="0"/>
    <d v="2018-05-28T00:00:00"/>
    <s v="Mon"/>
    <x v="3"/>
    <n v="14"/>
    <n v="72.45"/>
    <x v="1"/>
    <s v="BRICKTOWN MEDICAL GROUP PA"/>
  </r>
  <r>
    <n v="52282641590800"/>
    <x v="2"/>
    <x v="2"/>
    <d v="2018-05-28T00:00:00"/>
    <s v="Mon"/>
    <x v="3"/>
    <n v="14"/>
    <n v="88.21"/>
    <x v="1"/>
    <s v="FOOT AND ANKLE CENTER OF NEW JE"/>
  </r>
  <r>
    <n v="52282669249800"/>
    <x v="2"/>
    <x v="1"/>
    <d v="2018-05-28T00:00:00"/>
    <s v="Mon"/>
    <x v="3"/>
    <n v="14"/>
    <n v="72.45"/>
    <x v="1"/>
    <s v="BRICKTOWN MEDICAL GROUP PA"/>
  </r>
  <r>
    <n v="52282668449800"/>
    <x v="2"/>
    <x v="0"/>
    <d v="2018-05-28T00:00:00"/>
    <s v="Mon"/>
    <x v="3"/>
    <n v="14"/>
    <n v="72.45"/>
    <x v="1"/>
    <s v="BRICKTOWN MEDICAL GROUP PA"/>
  </r>
  <r>
    <n v="52282687265800"/>
    <x v="2"/>
    <x v="2"/>
    <d v="2018-05-28T00:00:00"/>
    <s v="Mon"/>
    <x v="3"/>
    <n v="14"/>
    <n v="112.66"/>
    <x v="1"/>
    <s v="SHORE PULMONARY PA"/>
  </r>
  <r>
    <n v="54282685300800"/>
    <x v="2"/>
    <x v="1"/>
    <d v="2018-05-28T00:00:00"/>
    <s v="Mon"/>
    <x v="3"/>
    <n v="14"/>
    <n v="112.66"/>
    <x v="1"/>
    <s v="SHORE PULMONARY PA"/>
  </r>
  <r>
    <n v="52282687264200"/>
    <x v="2"/>
    <x v="0"/>
    <d v="2018-05-28T00:00:00"/>
    <s v="Mon"/>
    <x v="3"/>
    <n v="14"/>
    <n v="76.8"/>
    <x v="1"/>
    <s v="SHORE PULMONARY PA"/>
  </r>
  <r>
    <n v="54282685300200"/>
    <x v="2"/>
    <x v="2"/>
    <d v="2018-05-28T00:00:00"/>
    <s v="Mon"/>
    <x v="3"/>
    <n v="14"/>
    <n v="70.069999999999993"/>
    <x v="1"/>
    <s v="SHORE PULMONARY PA"/>
  </r>
  <r>
    <n v="54282685506800"/>
    <x v="2"/>
    <x v="1"/>
    <d v="2018-05-28T00:00:00"/>
    <s v="Mon"/>
    <x v="3"/>
    <n v="14"/>
    <n v="70.069999999999993"/>
    <x v="1"/>
    <s v="SHORE PULMONARY PA"/>
  </r>
  <r>
    <n v="54282685649400"/>
    <x v="2"/>
    <x v="0"/>
    <d v="2018-05-28T00:00:00"/>
    <s v="Mon"/>
    <x v="3"/>
    <n v="14"/>
    <n v="166.42"/>
    <x v="1"/>
    <s v="SHORE PULMONARY PA"/>
  </r>
  <r>
    <n v="54282685597400"/>
    <x v="2"/>
    <x v="2"/>
    <d v="2018-05-28T00:00:00"/>
    <s v="Mon"/>
    <x v="3"/>
    <n v="14"/>
    <n v="112.66"/>
    <x v="1"/>
    <s v="SHORE PULMONARY PA"/>
  </r>
  <r>
    <n v="52282687269600"/>
    <x v="2"/>
    <x v="1"/>
    <d v="2018-05-28T00:00:00"/>
    <s v="Mon"/>
    <x v="3"/>
    <n v="14"/>
    <n v="76.8"/>
    <x v="1"/>
    <s v="SHORE PULMONARY PA"/>
  </r>
  <r>
    <n v="52282687283600"/>
    <x v="2"/>
    <x v="0"/>
    <d v="2018-05-28T00:00:00"/>
    <s v="Mon"/>
    <x v="3"/>
    <n v="14"/>
    <n v="112.66"/>
    <x v="1"/>
    <s v="SHORE PULMONARY PA"/>
  </r>
  <r>
    <n v="52282663119600"/>
    <x v="2"/>
    <x v="2"/>
    <d v="2018-05-28T00:00:00"/>
    <s v="Mon"/>
    <x v="3"/>
    <n v="14"/>
    <n v="65"/>
    <x v="1"/>
    <s v="BRICKTOWN MEDICAL GROUP PA"/>
  </r>
  <r>
    <n v="52282642883000"/>
    <x v="2"/>
    <x v="1"/>
    <d v="2018-05-28T00:00:00"/>
    <s v="Mon"/>
    <x v="3"/>
    <n v="14"/>
    <n v="88.21"/>
    <x v="1"/>
    <s v="FOOT AND ANKLE CENTER OF NEW JE"/>
  </r>
  <r>
    <n v="52282663141600"/>
    <x v="2"/>
    <x v="0"/>
    <d v="2018-05-28T00:00:00"/>
    <s v="Mon"/>
    <x v="3"/>
    <n v="14"/>
    <n v="65"/>
    <x v="1"/>
    <s v="BRICKTOWN MEDICAL GROUP PA"/>
  </r>
  <r>
    <n v="54282685363600"/>
    <x v="2"/>
    <x v="2"/>
    <d v="2018-05-28T00:00:00"/>
    <s v="Mon"/>
    <x v="3"/>
    <n v="14"/>
    <n v="70.069999999999993"/>
    <x v="1"/>
    <s v="SHORE PULMONARY PA"/>
  </r>
  <r>
    <n v="52282663120200"/>
    <x v="2"/>
    <x v="1"/>
    <d v="2018-05-28T00:00:00"/>
    <s v="Mon"/>
    <x v="3"/>
    <n v="14"/>
    <n v="72.45"/>
    <x v="1"/>
    <s v="BRICKTOWN MEDICAL GROUP PA"/>
  </r>
  <r>
    <n v="52282687383400"/>
    <x v="2"/>
    <x v="0"/>
    <d v="2018-05-28T00:00:00"/>
    <s v="Mon"/>
    <x v="3"/>
    <n v="14"/>
    <n v="70.069999999999993"/>
    <x v="1"/>
    <s v="SHORE PULMONARY PA"/>
  </r>
  <r>
    <n v="54282685508400"/>
    <x v="2"/>
    <x v="1"/>
    <d v="2018-05-28T00:00:00"/>
    <s v="Mon"/>
    <x v="3"/>
    <n v="14"/>
    <n v="112.66"/>
    <x v="1"/>
    <s v="SHORE PULMONARY PA"/>
  </r>
  <r>
    <n v="52282687460800"/>
    <x v="2"/>
    <x v="0"/>
    <d v="2018-05-28T00:00:00"/>
    <s v="Mon"/>
    <x v="3"/>
    <n v="14"/>
    <n v="189.54"/>
    <x v="1"/>
    <s v="SHORE PULMONARY PA"/>
  </r>
  <r>
    <n v="52282554622400"/>
    <x v="2"/>
    <x v="2"/>
    <d v="2018-05-28T00:00:00"/>
    <s v="Mon"/>
    <x v="3"/>
    <n v="19"/>
    <n v="66.099999999999994"/>
    <x v="0"/>
    <s v="FOOT AND ANKLE CENTER OF NEW JE"/>
  </r>
  <r>
    <n v="52282554756400"/>
    <x v="2"/>
    <x v="1"/>
    <d v="2018-05-28T00:00:00"/>
    <s v="Mon"/>
    <x v="3"/>
    <n v="19"/>
    <n v="66.099999999999994"/>
    <x v="0"/>
    <s v="FOOT AND ANKLE CENTER OF NEW JE"/>
  </r>
  <r>
    <n v="52282554406400"/>
    <x v="2"/>
    <x v="0"/>
    <d v="2018-05-28T00:00:00"/>
    <s v="Mon"/>
    <x v="3"/>
    <n v="19"/>
    <n v="66.099999999999994"/>
    <x v="0"/>
    <s v="FOOT AND ANKLE CENTER OF NEW JE"/>
  </r>
  <r>
    <n v="52282588159000"/>
    <x v="2"/>
    <x v="2"/>
    <d v="2018-05-28T00:00:00"/>
    <s v="Mon"/>
    <x v="3"/>
    <n v="18"/>
    <n v="109.92"/>
    <x v="0"/>
    <s v="COASTAL UROLOGY ASSOCIATES PA"/>
  </r>
  <r>
    <n v="52282687287000"/>
    <x v="2"/>
    <x v="1"/>
    <d v="2018-05-28T00:00:00"/>
    <s v="Mon"/>
    <x v="3"/>
    <n v="14"/>
    <n v="112.66"/>
    <x v="1"/>
    <s v="SHORE PULMONARY PA"/>
  </r>
  <r>
    <n v="52282687280200"/>
    <x v="2"/>
    <x v="0"/>
    <d v="2018-05-28T00:00:00"/>
    <s v="Mon"/>
    <x v="3"/>
    <n v="14"/>
    <n v="379.08"/>
    <x v="1"/>
    <s v="SHORE PULMONARY PA"/>
  </r>
  <r>
    <n v="54282685220400"/>
    <x v="2"/>
    <x v="2"/>
    <d v="2018-05-28T00:00:00"/>
    <s v="Mon"/>
    <x v="3"/>
    <n v="14"/>
    <n v="112.66"/>
    <x v="1"/>
    <s v="SHORE PULMONARY PA"/>
  </r>
  <r>
    <n v="52282687398400"/>
    <x v="2"/>
    <x v="1"/>
    <d v="2018-05-28T00:00:00"/>
    <s v="Mon"/>
    <x v="3"/>
    <n v="14"/>
    <n v="118.82"/>
    <x v="1"/>
    <s v="SHORE PULMONARY PA"/>
  </r>
  <r>
    <n v="52282687280000"/>
    <x v="2"/>
    <x v="0"/>
    <d v="2018-05-28T00:00:00"/>
    <s v="Mon"/>
    <x v="3"/>
    <n v="14"/>
    <n v="76.8"/>
    <x v="1"/>
    <s v="SHORE PULMONARY PA"/>
  </r>
  <r>
    <n v="52282687359400"/>
    <x v="2"/>
    <x v="2"/>
    <d v="2018-05-28T00:00:00"/>
    <s v="Mon"/>
    <x v="3"/>
    <n v="14"/>
    <n v="112.66"/>
    <x v="1"/>
    <s v="SHORE PULMONARY PA"/>
  </r>
  <r>
    <n v="52282668895000"/>
    <x v="2"/>
    <x v="1"/>
    <d v="2018-05-28T00:00:00"/>
    <s v="Mon"/>
    <x v="3"/>
    <n v="14"/>
    <n v="72.45"/>
    <x v="1"/>
    <s v="BRICKTOWN MEDICAL GROUP PA"/>
  </r>
  <r>
    <n v="52282687283400"/>
    <x v="2"/>
    <x v="0"/>
    <d v="2018-05-28T00:00:00"/>
    <s v="Mon"/>
    <x v="3"/>
    <n v="14"/>
    <n v="112.66"/>
    <x v="1"/>
    <s v="SHORE PULMONARY PA"/>
  </r>
  <r>
    <n v="52282663144000"/>
    <x v="2"/>
    <x v="2"/>
    <d v="2018-05-28T00:00:00"/>
    <s v="Mon"/>
    <x v="3"/>
    <n v="14"/>
    <n v="65"/>
    <x v="1"/>
    <s v="BRICKTOWN MEDICAL GROUP PA"/>
  </r>
  <r>
    <n v="52282641798400"/>
    <x v="2"/>
    <x v="1"/>
    <d v="2018-05-28T00:00:00"/>
    <s v="Mon"/>
    <x v="3"/>
    <n v="14"/>
    <n v="66.099999999999994"/>
    <x v="1"/>
    <s v="FOOT AND ANKLE CENTER OF NEW JE"/>
  </r>
  <r>
    <n v="54282685508800"/>
    <x v="2"/>
    <x v="0"/>
    <d v="2018-05-28T00:00:00"/>
    <s v="Mon"/>
    <x v="3"/>
    <n v="14"/>
    <n v="246.1"/>
    <x v="1"/>
    <s v="SHORE PULMONARY PA"/>
  </r>
  <r>
    <n v="54282685508800"/>
    <x v="2"/>
    <x v="2"/>
    <d v="2018-05-28T00:00:00"/>
    <s v="Mon"/>
    <x v="3"/>
    <n v="14"/>
    <n v="246.1"/>
    <x v="1"/>
    <s v="SHORE PULMONARY PA"/>
  </r>
  <r>
    <n v="52282663119000"/>
    <x v="2"/>
    <x v="1"/>
    <d v="2018-05-28T00:00:00"/>
    <s v="Mon"/>
    <x v="3"/>
    <n v="14"/>
    <n v="72.45"/>
    <x v="1"/>
    <s v="BRICKTOWN MEDICAL GROUP PA"/>
  </r>
  <r>
    <n v="52282669794000"/>
    <x v="2"/>
    <x v="0"/>
    <d v="2018-05-28T00:00:00"/>
    <s v="Mon"/>
    <x v="3"/>
    <n v="14"/>
    <n v="72.45"/>
    <x v="1"/>
    <s v="BRICKTOWN MEDICAL GROUP PA"/>
  </r>
  <r>
    <n v="54266652290604"/>
    <x v="2"/>
    <x v="1"/>
    <d v="2018-05-28T07:08:50"/>
    <s v="Mon"/>
    <x v="3"/>
    <n v="28"/>
    <n v="182.27"/>
    <x v="0"/>
    <s v="FOOT AND ANKLE CENTER OF NEW JE"/>
  </r>
  <r>
    <n v="52265915396804"/>
    <x v="0"/>
    <x v="2"/>
    <d v="2018-05-28T08:59:35"/>
    <s v="Mon"/>
    <x v="3"/>
    <n v="28"/>
    <n v="66.099999999999994"/>
    <x v="0"/>
    <s v="FOOT AND ANKLE CENTER OF NEW JE"/>
  </r>
  <r>
    <n v="52265462852604"/>
    <x v="2"/>
    <x v="0"/>
    <d v="2018-05-28T09:02:50"/>
    <s v="Mon"/>
    <x v="3"/>
    <n v="28"/>
    <n v="79.63"/>
    <x v="0"/>
    <s v="FOOT AND ANKLE CENTER OF NEW JE"/>
  </r>
  <r>
    <n v="52282685842000"/>
    <x v="2"/>
    <x v="2"/>
    <d v="2018-05-29T00:00:00"/>
    <s v="Tue"/>
    <x v="3"/>
    <n v="14"/>
    <n v="72.45"/>
    <x v="1"/>
    <s v="BRICKTOWN MEDICAL GROUP PA"/>
  </r>
  <r>
    <n v="52282675046200"/>
    <x v="2"/>
    <x v="1"/>
    <d v="2018-05-29T00:00:00"/>
    <s v="Tue"/>
    <x v="3"/>
    <n v="14"/>
    <n v="88.21"/>
    <x v="1"/>
    <s v="FOOT AND ANKLE CENTER OF NEW JE"/>
  </r>
  <r>
    <n v="52282673712800"/>
    <x v="2"/>
    <x v="0"/>
    <d v="2018-05-29T00:00:00"/>
    <s v="Tue"/>
    <x v="3"/>
    <n v="14"/>
    <n v="66.099999999999994"/>
    <x v="1"/>
    <s v="FOOT AND ANKLE CENTER OF NEW JE"/>
  </r>
  <r>
    <n v="54282564158200"/>
    <x v="2"/>
    <x v="2"/>
    <d v="2018-05-30T00:00:00"/>
    <s v="Wed"/>
    <x v="3"/>
    <n v="20"/>
    <n v="66.099999999999994"/>
    <x v="0"/>
    <s v="FOOT AND ANKLE CENTER OF NEW JE"/>
  </r>
  <r>
    <n v="52282688106600"/>
    <x v="2"/>
    <x v="2"/>
    <d v="2018-05-30T00:00:00"/>
    <s v="Wed"/>
    <x v="3"/>
    <n v="14"/>
    <n v="83.32"/>
    <x v="1"/>
    <s v="CHANGE OF HEART CARDIOLOGY LLC"/>
  </r>
  <r>
    <n v="52282705970600"/>
    <x v="2"/>
    <x v="1"/>
    <d v="2018-05-30T00:00:00"/>
    <s v="Wed"/>
    <x v="3"/>
    <n v="14"/>
    <n v="83.32"/>
    <x v="1"/>
    <s v="CHANGE OF HEART CARDIOLOGY LLC"/>
  </r>
  <r>
    <n v="52282707091000"/>
    <x v="2"/>
    <x v="0"/>
    <d v="2018-05-30T00:00:00"/>
    <s v="Wed"/>
    <x v="3"/>
    <n v="14"/>
    <n v="72.45"/>
    <x v="1"/>
    <s v="BRICKTOWN MEDICAL GROUP PA"/>
  </r>
  <r>
    <n v="52282712810200"/>
    <x v="2"/>
    <x v="2"/>
    <d v="2018-05-30T00:00:00"/>
    <s v="Wed"/>
    <x v="3"/>
    <n v="14"/>
    <n v="76.8"/>
    <x v="1"/>
    <s v="SHORE PULMONARY PA"/>
  </r>
  <r>
    <n v="52282705375000"/>
    <x v="2"/>
    <x v="1"/>
    <d v="2018-05-30T00:00:00"/>
    <s v="Wed"/>
    <x v="3"/>
    <n v="14"/>
    <n v="101.44"/>
    <x v="1"/>
    <s v="CHANGE OF HEART CARDIOLOGY LLC"/>
  </r>
  <r>
    <n v="52282706314600"/>
    <x v="2"/>
    <x v="0"/>
    <d v="2018-05-30T00:00:00"/>
    <s v="Wed"/>
    <x v="3"/>
    <n v="14"/>
    <n v="72.45"/>
    <x v="1"/>
    <s v="BRICKTOWN MEDICAL GROUP PA"/>
  </r>
  <r>
    <n v="52282705898800"/>
    <x v="2"/>
    <x v="2"/>
    <d v="2018-05-30T00:00:00"/>
    <s v="Wed"/>
    <x v="3"/>
    <n v="14"/>
    <n v="72.45"/>
    <x v="1"/>
    <s v="BRICKTOWN MEDICAL GROUP PA"/>
  </r>
  <r>
    <n v="52282713164200"/>
    <x v="2"/>
    <x v="1"/>
    <d v="2018-05-30T00:00:00"/>
    <s v="Wed"/>
    <x v="3"/>
    <n v="14"/>
    <n v="70.069999999999993"/>
    <x v="1"/>
    <s v="SHORE PULMONARY PA"/>
  </r>
  <r>
    <n v="52282712758400"/>
    <x v="2"/>
    <x v="0"/>
    <d v="2018-05-30T00:00:00"/>
    <s v="Wed"/>
    <x v="3"/>
    <n v="14"/>
    <n v="79.67"/>
    <x v="1"/>
    <s v="SHORE PULMONARY PA"/>
  </r>
  <r>
    <n v="52282712759200"/>
    <x v="2"/>
    <x v="2"/>
    <d v="2018-05-30T00:00:00"/>
    <s v="Wed"/>
    <x v="3"/>
    <n v="14"/>
    <n v="76.8"/>
    <x v="1"/>
    <s v="SHORE PULMONARY PA"/>
  </r>
  <r>
    <n v="52282705971000"/>
    <x v="2"/>
    <x v="1"/>
    <d v="2018-05-30T00:00:00"/>
    <s v="Wed"/>
    <x v="3"/>
    <n v="14"/>
    <n v="83.32"/>
    <x v="1"/>
    <s v="CHANGE OF HEART CARDIOLOGY LLC"/>
  </r>
  <r>
    <n v="52282694258800"/>
    <x v="2"/>
    <x v="0"/>
    <d v="2018-05-30T00:00:00"/>
    <s v="Wed"/>
    <x v="3"/>
    <n v="14"/>
    <n v="66.099999999999994"/>
    <x v="1"/>
    <s v="FOOT AND ANKLE CENTER OF NEW JE"/>
  </r>
  <r>
    <n v="54282687857000"/>
    <x v="2"/>
    <x v="2"/>
    <d v="2018-05-30T00:00:00"/>
    <s v="Wed"/>
    <x v="3"/>
    <n v="14"/>
    <n v="185.01"/>
    <x v="1"/>
    <s v="CHANGE OF HEART CARDIOLOGY LLC"/>
  </r>
  <r>
    <n v="52282705970800"/>
    <x v="2"/>
    <x v="1"/>
    <d v="2018-05-30T00:00:00"/>
    <s v="Wed"/>
    <x v="3"/>
    <n v="14"/>
    <n v="83.32"/>
    <x v="1"/>
    <s v="CHANGE OF HEART CARDIOLOGY LLC"/>
  </r>
  <r>
    <n v="54282687855600"/>
    <x v="2"/>
    <x v="0"/>
    <d v="2018-05-30T00:00:00"/>
    <s v="Wed"/>
    <x v="3"/>
    <n v="14"/>
    <n v="122.22"/>
    <x v="1"/>
    <s v="CHANGE OF HEART CARDIOLOGY LLC"/>
  </r>
  <r>
    <n v="52282707090200"/>
    <x v="2"/>
    <x v="2"/>
    <d v="2018-05-30T00:00:00"/>
    <s v="Wed"/>
    <x v="3"/>
    <n v="14"/>
    <n v="72.45"/>
    <x v="1"/>
    <s v="BRICKTOWN MEDICAL GROUP PA"/>
  </r>
  <r>
    <n v="52282705795800"/>
    <x v="2"/>
    <x v="1"/>
    <d v="2018-05-30T00:00:00"/>
    <s v="Wed"/>
    <x v="3"/>
    <n v="14"/>
    <n v="72.45"/>
    <x v="1"/>
    <s v="BRICKTOWN MEDICAL GROUP PA"/>
  </r>
  <r>
    <n v="52282694069400"/>
    <x v="2"/>
    <x v="0"/>
    <d v="2018-05-30T00:00:00"/>
    <s v="Wed"/>
    <x v="3"/>
    <n v="14"/>
    <n v="66.099999999999994"/>
    <x v="1"/>
    <s v="FOOT AND ANKLE CENTER OF NEW JE"/>
  </r>
  <r>
    <n v="52282705924800"/>
    <x v="2"/>
    <x v="2"/>
    <d v="2018-05-30T00:00:00"/>
    <s v="Wed"/>
    <x v="3"/>
    <n v="14"/>
    <n v="83.32"/>
    <x v="1"/>
    <s v="CHANGE OF HEART CARDIOLOGY LLC"/>
  </r>
  <r>
    <n v="52282705859800"/>
    <x v="2"/>
    <x v="1"/>
    <d v="2018-05-30T00:00:00"/>
    <s v="Wed"/>
    <x v="3"/>
    <n v="14"/>
    <n v="73"/>
    <x v="1"/>
    <s v="BRICKTOWN MEDICAL GROUP PA"/>
  </r>
  <r>
    <n v="52282694265600"/>
    <x v="2"/>
    <x v="0"/>
    <d v="2018-05-30T00:00:00"/>
    <s v="Wed"/>
    <x v="3"/>
    <n v="14"/>
    <n v="79.63"/>
    <x v="1"/>
    <s v="FOOT AND ANKLE CENTER OF NEW JE"/>
  </r>
  <r>
    <n v="52282712758800"/>
    <x v="2"/>
    <x v="2"/>
    <d v="2018-05-30T00:00:00"/>
    <s v="Wed"/>
    <x v="3"/>
    <n v="14"/>
    <n v="70.069999999999993"/>
    <x v="1"/>
    <s v="SHORE PULMONARY PA"/>
  </r>
  <r>
    <n v="52282705925200"/>
    <x v="2"/>
    <x v="1"/>
    <d v="2018-05-30T00:00:00"/>
    <s v="Wed"/>
    <x v="3"/>
    <n v="14"/>
    <n v="101.44"/>
    <x v="1"/>
    <s v="CHANGE OF HEART CARDIOLOGY LLC"/>
  </r>
  <r>
    <n v="54282563097200"/>
    <x v="2"/>
    <x v="2"/>
    <d v="2018-05-31T12:44:16"/>
    <s v="Thu"/>
    <x v="3"/>
    <n v="20"/>
    <n v="113.48"/>
    <x v="0"/>
    <s v="FOOT AND ANKLE CENTER OF NEW JE"/>
  </r>
  <r>
    <n v="54282564027200"/>
    <x v="0"/>
    <x v="1"/>
    <d v="2018-05-31T12:56:29"/>
    <s v="Thu"/>
    <x v="3"/>
    <n v="20"/>
    <n v="66.099999999999994"/>
    <x v="0"/>
    <s v="FOOT AND ANKLE CENTER OF NEW JE"/>
  </r>
  <r>
    <n v="52282687358800"/>
    <x v="0"/>
    <x v="2"/>
    <d v="2018-05-31T13:11:34"/>
    <s v="Thu"/>
    <x v="3"/>
    <n v="16"/>
    <n v="144.9"/>
    <x v="0"/>
    <s v="COASTAL UROLOGY ASSOCIATES PA"/>
  </r>
  <r>
    <n v="54282564156400"/>
    <x v="2"/>
    <x v="0"/>
    <d v="2018-05-31T13:59:06"/>
    <s v="Thu"/>
    <x v="3"/>
    <n v="20"/>
    <n v="66.099999999999994"/>
    <x v="0"/>
    <s v="FOOT AND ANKLE CENTER OF NEW JE"/>
  </r>
  <r>
    <n v="54282685219800"/>
    <x v="0"/>
    <x v="0"/>
    <d v="2018-05-31T15:24:39"/>
    <s v="Thu"/>
    <x v="3"/>
    <n v="16"/>
    <n v="72.45"/>
    <x v="0"/>
    <s v="COASTAL UROLOGY ASSOCIATES PA"/>
  </r>
  <r>
    <n v="52282687330200"/>
    <x v="0"/>
    <x v="2"/>
    <d v="2018-05-31T15:27:32"/>
    <s v="Thu"/>
    <x v="3"/>
    <n v="16"/>
    <n v="70.069999999999993"/>
    <x v="0"/>
    <s v="SHORE PULMONARY P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x v="0"/>
    <x v="0"/>
    <x v="0"/>
    <x v="0"/>
    <s v="Thu"/>
    <x v="0"/>
    <n v="16"/>
    <n v="93.59"/>
    <x v="0"/>
    <b v="0"/>
    <b v="1"/>
    <n v="67156.519999999902"/>
    <m/>
    <s v="SUM IF"/>
    <m/>
  </r>
  <r>
    <x v="1"/>
    <x v="1"/>
    <x v="0"/>
    <x v="0"/>
    <s v="Thu"/>
    <x v="0"/>
    <n v="15"/>
    <n v="66.099999999999994"/>
    <x v="1"/>
    <b v="1"/>
    <b v="1"/>
    <m/>
    <s v="IF PAID"/>
    <n v="9593.8800000000047"/>
    <s v="SUMFOR PAID SHORE"/>
  </r>
  <r>
    <x v="2"/>
    <x v="0"/>
    <x v="1"/>
    <x v="0"/>
    <s v="Thu"/>
    <x v="0"/>
    <n v="14"/>
    <n v="70.069999999999993"/>
    <x v="0"/>
    <b v="0"/>
    <b v="1"/>
    <m/>
    <s v="IF ADJUDICATED"/>
    <n v="450.27"/>
    <m/>
  </r>
  <r>
    <x v="3"/>
    <x v="0"/>
    <x v="2"/>
    <x v="0"/>
    <s v="Thu"/>
    <x v="0"/>
    <n v="14"/>
    <n v="70.069999999999993"/>
    <x v="0"/>
    <b v="0"/>
    <b v="1"/>
    <m/>
    <s v="IF DENIED"/>
    <n v="57112.369999999959"/>
    <m/>
  </r>
  <r>
    <x v="4"/>
    <x v="0"/>
    <x v="1"/>
    <x v="0"/>
    <s v="Thu"/>
    <x v="0"/>
    <n v="14"/>
    <n v="86.21"/>
    <x v="0"/>
    <b v="0"/>
    <b v="1"/>
    <m/>
    <m/>
    <m/>
    <m/>
  </r>
  <r>
    <x v="5"/>
    <x v="2"/>
    <x v="1"/>
    <x v="0"/>
    <s v="Thu"/>
    <x v="0"/>
    <n v="21"/>
    <n v="1709.3"/>
    <x v="2"/>
    <b v="1"/>
    <b v="0"/>
    <m/>
    <m/>
    <m/>
    <m/>
  </r>
  <r>
    <x v="5"/>
    <x v="2"/>
    <x v="0"/>
    <x v="0"/>
    <s v="Thu"/>
    <x v="0"/>
    <n v="21"/>
    <n v="1709.3"/>
    <x v="2"/>
    <b v="1"/>
    <b v="0"/>
    <m/>
    <m/>
    <m/>
    <m/>
  </r>
  <r>
    <x v="6"/>
    <x v="1"/>
    <x v="0"/>
    <x v="0"/>
    <s v="Thu"/>
    <x v="0"/>
    <n v="21"/>
    <n v="384.17"/>
    <x v="0"/>
    <b v="1"/>
    <b v="0"/>
    <m/>
    <m/>
    <m/>
    <m/>
  </r>
  <r>
    <x v="7"/>
    <x v="0"/>
    <x v="0"/>
    <x v="1"/>
    <s v="Fri"/>
    <x v="0"/>
    <n v="16"/>
    <n v="116.52"/>
    <x v="0"/>
    <b v="1"/>
    <b v="0"/>
    <m/>
    <m/>
    <m/>
    <m/>
  </r>
  <r>
    <x v="8"/>
    <x v="2"/>
    <x v="2"/>
    <x v="1"/>
    <s v="Fri"/>
    <x v="0"/>
    <n v="16"/>
    <n v="116.52"/>
    <x v="0"/>
    <b v="1"/>
    <b v="0"/>
    <m/>
    <m/>
    <m/>
    <m/>
  </r>
  <r>
    <x v="9"/>
    <x v="0"/>
    <x v="0"/>
    <x v="1"/>
    <s v="Fri"/>
    <x v="0"/>
    <n v="16"/>
    <n v="252.93"/>
    <x v="0"/>
    <b v="1"/>
    <b v="0"/>
    <m/>
    <m/>
    <m/>
    <m/>
  </r>
  <r>
    <x v="10"/>
    <x v="2"/>
    <x v="0"/>
    <x v="2"/>
    <s v="Sat"/>
    <x v="0"/>
    <n v="23"/>
    <n v="72.45"/>
    <x v="1"/>
    <b v="0"/>
    <b v="1"/>
    <m/>
    <m/>
    <m/>
    <m/>
  </r>
  <r>
    <x v="11"/>
    <x v="2"/>
    <x v="2"/>
    <x v="2"/>
    <s v="Sat"/>
    <x v="0"/>
    <n v="23"/>
    <n v="112.66"/>
    <x v="0"/>
    <b v="1"/>
    <b v="0"/>
    <m/>
    <m/>
    <m/>
    <m/>
  </r>
  <r>
    <x v="12"/>
    <x v="2"/>
    <x v="1"/>
    <x v="2"/>
    <s v="Sat"/>
    <x v="0"/>
    <n v="23"/>
    <n v="112.66"/>
    <x v="0"/>
    <b v="1"/>
    <b v="0"/>
    <m/>
    <m/>
    <m/>
    <m/>
  </r>
  <r>
    <x v="13"/>
    <x v="2"/>
    <x v="0"/>
    <x v="2"/>
    <s v="Sat"/>
    <x v="0"/>
    <n v="23"/>
    <n v="112.66"/>
    <x v="0"/>
    <b v="1"/>
    <b v="0"/>
    <m/>
    <m/>
    <m/>
    <m/>
  </r>
  <r>
    <x v="14"/>
    <x v="2"/>
    <x v="2"/>
    <x v="2"/>
    <s v="Sat"/>
    <x v="0"/>
    <n v="18"/>
    <n v="182.27"/>
    <x v="1"/>
    <b v="1"/>
    <b v="0"/>
    <m/>
    <m/>
    <m/>
    <m/>
  </r>
  <r>
    <x v="15"/>
    <x v="2"/>
    <x v="1"/>
    <x v="2"/>
    <s v="Sat"/>
    <x v="0"/>
    <n v="17"/>
    <n v="66.099999999999994"/>
    <x v="1"/>
    <b v="1"/>
    <b v="1"/>
    <m/>
    <m/>
    <m/>
    <m/>
  </r>
  <r>
    <x v="16"/>
    <x v="2"/>
    <x v="0"/>
    <x v="2"/>
    <s v="Sat"/>
    <x v="0"/>
    <n v="17"/>
    <n v="66.099999999999994"/>
    <x v="1"/>
    <b v="1"/>
    <b v="1"/>
    <m/>
    <m/>
    <m/>
    <m/>
  </r>
  <r>
    <x v="17"/>
    <x v="2"/>
    <x v="2"/>
    <x v="2"/>
    <s v="Sat"/>
    <x v="0"/>
    <n v="17"/>
    <n v="73"/>
    <x v="3"/>
    <b v="0"/>
    <b v="1"/>
    <m/>
    <m/>
    <m/>
    <m/>
  </r>
  <r>
    <x v="18"/>
    <x v="2"/>
    <x v="1"/>
    <x v="2"/>
    <s v="Sat"/>
    <x v="0"/>
    <n v="17"/>
    <n v="113.48"/>
    <x v="1"/>
    <b v="1"/>
    <b v="0"/>
    <m/>
    <m/>
    <m/>
    <m/>
  </r>
  <r>
    <x v="19"/>
    <x v="2"/>
    <x v="0"/>
    <x v="2"/>
    <s v="Sat"/>
    <x v="0"/>
    <n v="17"/>
    <n v="66.099999999999994"/>
    <x v="1"/>
    <b v="1"/>
    <b v="1"/>
    <m/>
    <m/>
    <m/>
    <m/>
  </r>
  <r>
    <x v="20"/>
    <x v="2"/>
    <x v="2"/>
    <x v="2"/>
    <s v="Sat"/>
    <x v="0"/>
    <n v="17"/>
    <n v="72.45"/>
    <x v="1"/>
    <b v="0"/>
    <b v="1"/>
    <m/>
    <m/>
    <m/>
    <m/>
  </r>
  <r>
    <x v="21"/>
    <x v="2"/>
    <x v="1"/>
    <x v="2"/>
    <s v="Sat"/>
    <x v="0"/>
    <n v="17"/>
    <n v="66.099999999999994"/>
    <x v="1"/>
    <b v="1"/>
    <b v="1"/>
    <m/>
    <m/>
    <m/>
    <m/>
  </r>
  <r>
    <x v="22"/>
    <x v="2"/>
    <x v="0"/>
    <x v="2"/>
    <s v="Sat"/>
    <x v="0"/>
    <n v="17"/>
    <n v="66.099999999999994"/>
    <x v="1"/>
    <b v="1"/>
    <b v="1"/>
    <m/>
    <m/>
    <m/>
    <m/>
  </r>
  <r>
    <x v="23"/>
    <x v="2"/>
    <x v="2"/>
    <x v="2"/>
    <s v="Sat"/>
    <x v="0"/>
    <n v="17"/>
    <n v="66.099999999999994"/>
    <x v="1"/>
    <b v="1"/>
    <b v="1"/>
    <m/>
    <m/>
    <m/>
    <m/>
  </r>
  <r>
    <x v="24"/>
    <x v="2"/>
    <x v="1"/>
    <x v="2"/>
    <s v="Sat"/>
    <x v="0"/>
    <n v="16"/>
    <n v="66.099999999999994"/>
    <x v="1"/>
    <b v="1"/>
    <b v="1"/>
    <m/>
    <m/>
    <m/>
    <m/>
  </r>
  <r>
    <x v="25"/>
    <x v="2"/>
    <x v="0"/>
    <x v="2"/>
    <s v="Sat"/>
    <x v="0"/>
    <n v="16"/>
    <n v="192.77"/>
    <x v="1"/>
    <b v="1"/>
    <b v="0"/>
    <m/>
    <m/>
    <m/>
    <m/>
  </r>
  <r>
    <x v="26"/>
    <x v="2"/>
    <x v="2"/>
    <x v="2"/>
    <s v="Sat"/>
    <x v="0"/>
    <n v="16"/>
    <n v="72.45"/>
    <x v="1"/>
    <b v="0"/>
    <b v="1"/>
    <m/>
    <m/>
    <m/>
    <m/>
  </r>
  <r>
    <x v="27"/>
    <x v="2"/>
    <x v="1"/>
    <x v="2"/>
    <s v="Sat"/>
    <x v="0"/>
    <n v="16"/>
    <n v="66.099999999999994"/>
    <x v="1"/>
    <b v="1"/>
    <b v="1"/>
    <m/>
    <m/>
    <m/>
    <m/>
  </r>
  <r>
    <x v="28"/>
    <x v="2"/>
    <x v="0"/>
    <x v="2"/>
    <s v="Sat"/>
    <x v="0"/>
    <n v="15"/>
    <n v="70.069999999999993"/>
    <x v="0"/>
    <b v="0"/>
    <b v="1"/>
    <m/>
    <m/>
    <m/>
    <m/>
  </r>
  <r>
    <x v="29"/>
    <x v="2"/>
    <x v="1"/>
    <x v="2"/>
    <s v="Sat"/>
    <x v="0"/>
    <n v="15"/>
    <n v="66.099999999999994"/>
    <x v="1"/>
    <b v="1"/>
    <b v="1"/>
    <m/>
    <m/>
    <m/>
    <m/>
  </r>
  <r>
    <x v="30"/>
    <x v="2"/>
    <x v="0"/>
    <x v="2"/>
    <s v="Sat"/>
    <x v="0"/>
    <n v="15"/>
    <n v="72.45"/>
    <x v="4"/>
    <b v="0"/>
    <b v="1"/>
    <m/>
    <m/>
    <m/>
    <m/>
  </r>
  <r>
    <x v="31"/>
    <x v="2"/>
    <x v="2"/>
    <x v="2"/>
    <s v="Sat"/>
    <x v="0"/>
    <n v="15"/>
    <n v="70.069999999999993"/>
    <x v="0"/>
    <b v="0"/>
    <b v="1"/>
    <m/>
    <m/>
    <m/>
    <m/>
  </r>
  <r>
    <x v="32"/>
    <x v="2"/>
    <x v="1"/>
    <x v="2"/>
    <s v="Sat"/>
    <x v="0"/>
    <n v="15"/>
    <n v="70.069999999999993"/>
    <x v="0"/>
    <b v="0"/>
    <b v="1"/>
    <m/>
    <m/>
    <m/>
    <m/>
  </r>
  <r>
    <x v="33"/>
    <x v="2"/>
    <x v="0"/>
    <x v="2"/>
    <s v="Sat"/>
    <x v="0"/>
    <n v="15"/>
    <n v="118.82"/>
    <x v="0"/>
    <b v="1"/>
    <b v="0"/>
    <m/>
    <m/>
    <m/>
    <m/>
  </r>
  <r>
    <x v="34"/>
    <x v="2"/>
    <x v="2"/>
    <x v="2"/>
    <s v="Sat"/>
    <x v="0"/>
    <n v="15"/>
    <n v="123.05"/>
    <x v="0"/>
    <b v="1"/>
    <b v="0"/>
    <m/>
    <m/>
    <m/>
    <m/>
  </r>
  <r>
    <x v="35"/>
    <x v="2"/>
    <x v="1"/>
    <x v="2"/>
    <s v="Sat"/>
    <x v="0"/>
    <n v="15"/>
    <n v="379.08"/>
    <x v="0"/>
    <b v="1"/>
    <b v="0"/>
    <m/>
    <m/>
    <m/>
    <m/>
  </r>
  <r>
    <x v="35"/>
    <x v="2"/>
    <x v="0"/>
    <x v="2"/>
    <s v="Sat"/>
    <x v="0"/>
    <n v="15"/>
    <n v="379.08"/>
    <x v="0"/>
    <b v="1"/>
    <b v="0"/>
    <m/>
    <m/>
    <m/>
    <m/>
  </r>
  <r>
    <x v="36"/>
    <x v="2"/>
    <x v="2"/>
    <x v="2"/>
    <s v="Sat"/>
    <x v="0"/>
    <n v="15"/>
    <n v="93.59"/>
    <x v="0"/>
    <b v="0"/>
    <b v="1"/>
    <m/>
    <m/>
    <m/>
    <m/>
  </r>
  <r>
    <x v="37"/>
    <x v="2"/>
    <x v="1"/>
    <x v="2"/>
    <s v="Sat"/>
    <x v="0"/>
    <n v="15"/>
    <n v="91.45"/>
    <x v="3"/>
    <b v="0"/>
    <b v="1"/>
    <m/>
    <m/>
    <m/>
    <m/>
  </r>
  <r>
    <x v="37"/>
    <x v="2"/>
    <x v="0"/>
    <x v="2"/>
    <s v="Sat"/>
    <x v="0"/>
    <n v="15"/>
    <n v="91.45"/>
    <x v="3"/>
    <b v="0"/>
    <b v="1"/>
    <m/>
    <m/>
    <m/>
    <m/>
  </r>
  <r>
    <x v="38"/>
    <x v="2"/>
    <x v="2"/>
    <x v="2"/>
    <s v="Sat"/>
    <x v="0"/>
    <n v="15"/>
    <n v="166.42"/>
    <x v="0"/>
    <b v="1"/>
    <b v="0"/>
    <m/>
    <m/>
    <m/>
    <m/>
  </r>
  <r>
    <x v="38"/>
    <x v="2"/>
    <x v="1"/>
    <x v="2"/>
    <s v="Sat"/>
    <x v="0"/>
    <n v="15"/>
    <n v="166.42"/>
    <x v="0"/>
    <b v="1"/>
    <b v="0"/>
    <m/>
    <m/>
    <m/>
    <m/>
  </r>
  <r>
    <x v="39"/>
    <x v="2"/>
    <x v="0"/>
    <x v="2"/>
    <s v="Sat"/>
    <x v="0"/>
    <n v="14"/>
    <n v="66.099999999999994"/>
    <x v="4"/>
    <b v="1"/>
    <b v="1"/>
    <m/>
    <m/>
    <m/>
    <m/>
  </r>
  <r>
    <x v="40"/>
    <x v="2"/>
    <x v="2"/>
    <x v="2"/>
    <s v="Sat"/>
    <x v="0"/>
    <n v="14"/>
    <n v="160.88"/>
    <x v="4"/>
    <b v="1"/>
    <b v="0"/>
    <m/>
    <m/>
    <m/>
    <m/>
  </r>
  <r>
    <x v="41"/>
    <x v="2"/>
    <x v="1"/>
    <x v="2"/>
    <s v="Sat"/>
    <x v="0"/>
    <n v="14"/>
    <n v="66.099999999999994"/>
    <x v="1"/>
    <b v="1"/>
    <b v="1"/>
    <m/>
    <m/>
    <m/>
    <m/>
  </r>
  <r>
    <x v="42"/>
    <x v="2"/>
    <x v="0"/>
    <x v="2"/>
    <s v="Sat"/>
    <x v="0"/>
    <n v="14"/>
    <n v="88.21"/>
    <x v="1"/>
    <b v="0"/>
    <b v="1"/>
    <m/>
    <m/>
    <m/>
    <m/>
  </r>
  <r>
    <x v="43"/>
    <x v="2"/>
    <x v="2"/>
    <x v="2"/>
    <s v="Sat"/>
    <x v="0"/>
    <n v="18"/>
    <n v="97.86"/>
    <x v="1"/>
    <b v="0"/>
    <b v="1"/>
    <m/>
    <m/>
    <m/>
    <m/>
  </r>
  <r>
    <x v="44"/>
    <x v="2"/>
    <x v="1"/>
    <x v="2"/>
    <s v="Sat"/>
    <x v="0"/>
    <n v="18"/>
    <n v="66.099999999999994"/>
    <x v="1"/>
    <b v="1"/>
    <b v="1"/>
    <m/>
    <m/>
    <m/>
    <m/>
  </r>
  <r>
    <x v="45"/>
    <x v="0"/>
    <x v="2"/>
    <x v="3"/>
    <s v="Sun"/>
    <x v="0"/>
    <n v="16"/>
    <n v="70.069999999999993"/>
    <x v="0"/>
    <b v="0"/>
    <b v="1"/>
    <m/>
    <m/>
    <m/>
    <m/>
  </r>
  <r>
    <x v="46"/>
    <x v="2"/>
    <x v="1"/>
    <x v="3"/>
    <s v="Sun"/>
    <x v="0"/>
    <n v="23"/>
    <n v="112.66"/>
    <x v="0"/>
    <b v="1"/>
    <b v="0"/>
    <m/>
    <m/>
    <m/>
    <m/>
  </r>
  <r>
    <x v="47"/>
    <x v="2"/>
    <x v="0"/>
    <x v="3"/>
    <s v="Sun"/>
    <x v="0"/>
    <n v="23"/>
    <n v="112.66"/>
    <x v="0"/>
    <b v="1"/>
    <b v="0"/>
    <m/>
    <m/>
    <m/>
    <m/>
  </r>
  <r>
    <x v="48"/>
    <x v="2"/>
    <x v="2"/>
    <x v="3"/>
    <s v="Sun"/>
    <x v="0"/>
    <n v="23"/>
    <n v="112.66"/>
    <x v="0"/>
    <b v="1"/>
    <b v="0"/>
    <m/>
    <m/>
    <m/>
    <m/>
  </r>
  <r>
    <x v="49"/>
    <x v="2"/>
    <x v="1"/>
    <x v="3"/>
    <s v="Sun"/>
    <x v="0"/>
    <n v="22"/>
    <n v="66.099999999999994"/>
    <x v="1"/>
    <b v="1"/>
    <b v="1"/>
    <m/>
    <m/>
    <m/>
    <m/>
  </r>
  <r>
    <x v="50"/>
    <x v="2"/>
    <x v="0"/>
    <x v="4"/>
    <s v="Mon"/>
    <x v="0"/>
    <n v="21"/>
    <n v="66.099999999999994"/>
    <x v="1"/>
    <b v="1"/>
    <b v="1"/>
    <m/>
    <m/>
    <m/>
    <m/>
  </r>
  <r>
    <x v="51"/>
    <x v="2"/>
    <x v="2"/>
    <x v="4"/>
    <s v="Mon"/>
    <x v="0"/>
    <n v="18"/>
    <n v="66.099999999999994"/>
    <x v="1"/>
    <b v="1"/>
    <b v="1"/>
    <m/>
    <m/>
    <m/>
    <m/>
  </r>
  <r>
    <x v="52"/>
    <x v="2"/>
    <x v="1"/>
    <x v="4"/>
    <s v="Mon"/>
    <x v="0"/>
    <n v="21"/>
    <n v="123.03"/>
    <x v="1"/>
    <b v="1"/>
    <b v="0"/>
    <m/>
    <m/>
    <m/>
    <m/>
  </r>
  <r>
    <x v="52"/>
    <x v="2"/>
    <x v="0"/>
    <x v="4"/>
    <s v="Mon"/>
    <x v="0"/>
    <n v="21"/>
    <n v="123.03"/>
    <x v="1"/>
    <b v="1"/>
    <b v="0"/>
    <m/>
    <m/>
    <m/>
    <m/>
  </r>
  <r>
    <x v="52"/>
    <x v="2"/>
    <x v="2"/>
    <x v="4"/>
    <s v="Mon"/>
    <x v="0"/>
    <n v="21"/>
    <n v="123.03"/>
    <x v="1"/>
    <b v="1"/>
    <b v="0"/>
    <m/>
    <m/>
    <m/>
    <m/>
  </r>
  <r>
    <x v="53"/>
    <x v="2"/>
    <x v="1"/>
    <x v="4"/>
    <s v="Mon"/>
    <x v="0"/>
    <n v="18"/>
    <n v="197.56"/>
    <x v="1"/>
    <b v="1"/>
    <b v="0"/>
    <m/>
    <m/>
    <m/>
    <m/>
  </r>
  <r>
    <x v="53"/>
    <x v="2"/>
    <x v="0"/>
    <x v="4"/>
    <s v="Mon"/>
    <x v="0"/>
    <n v="18"/>
    <n v="197.56"/>
    <x v="1"/>
    <b v="1"/>
    <b v="0"/>
    <m/>
    <m/>
    <m/>
    <m/>
  </r>
  <r>
    <x v="53"/>
    <x v="2"/>
    <x v="2"/>
    <x v="4"/>
    <s v="Mon"/>
    <x v="0"/>
    <n v="18"/>
    <n v="197.56"/>
    <x v="1"/>
    <b v="1"/>
    <b v="0"/>
    <m/>
    <m/>
    <m/>
    <m/>
  </r>
  <r>
    <x v="54"/>
    <x v="2"/>
    <x v="1"/>
    <x v="4"/>
    <s v="Mon"/>
    <x v="0"/>
    <n v="17"/>
    <n v="182.27"/>
    <x v="1"/>
    <b v="1"/>
    <b v="0"/>
    <m/>
    <m/>
    <m/>
    <m/>
  </r>
  <r>
    <x v="54"/>
    <x v="2"/>
    <x v="0"/>
    <x v="4"/>
    <s v="Mon"/>
    <x v="0"/>
    <n v="17"/>
    <n v="182.27"/>
    <x v="1"/>
    <b v="1"/>
    <b v="0"/>
    <m/>
    <m/>
    <m/>
    <m/>
  </r>
  <r>
    <x v="55"/>
    <x v="2"/>
    <x v="0"/>
    <x v="4"/>
    <s v="Mon"/>
    <x v="0"/>
    <n v="14"/>
    <n v="72.45"/>
    <x v="3"/>
    <b v="0"/>
    <b v="1"/>
    <m/>
    <m/>
    <m/>
    <m/>
  </r>
  <r>
    <x v="56"/>
    <x v="2"/>
    <x v="2"/>
    <x v="4"/>
    <s v="Mon"/>
    <x v="0"/>
    <n v="14"/>
    <n v="72.45"/>
    <x v="3"/>
    <b v="0"/>
    <b v="1"/>
    <m/>
    <m/>
    <m/>
    <m/>
  </r>
  <r>
    <x v="57"/>
    <x v="2"/>
    <x v="1"/>
    <x v="4"/>
    <s v="Mon"/>
    <x v="0"/>
    <n v="14"/>
    <n v="72.45"/>
    <x v="3"/>
    <b v="0"/>
    <b v="1"/>
    <m/>
    <m/>
    <m/>
    <m/>
  </r>
  <r>
    <x v="58"/>
    <x v="2"/>
    <x v="0"/>
    <x v="4"/>
    <s v="Mon"/>
    <x v="0"/>
    <n v="14"/>
    <n v="72.45"/>
    <x v="3"/>
    <b v="0"/>
    <b v="1"/>
    <m/>
    <m/>
    <m/>
    <m/>
  </r>
  <r>
    <x v="59"/>
    <x v="0"/>
    <x v="2"/>
    <x v="4"/>
    <s v="Mon"/>
    <x v="0"/>
    <n v="21"/>
    <n v="95.62"/>
    <x v="2"/>
    <b v="0"/>
    <b v="1"/>
    <m/>
    <m/>
    <m/>
    <m/>
  </r>
  <r>
    <x v="60"/>
    <x v="2"/>
    <x v="1"/>
    <x v="4"/>
    <s v="Mon"/>
    <x v="0"/>
    <n v="14"/>
    <n v="73"/>
    <x v="3"/>
    <b v="0"/>
    <b v="1"/>
    <m/>
    <m/>
    <m/>
    <m/>
  </r>
  <r>
    <x v="61"/>
    <x v="2"/>
    <x v="0"/>
    <x v="4"/>
    <s v="Mon"/>
    <x v="0"/>
    <n v="14"/>
    <n v="72.45"/>
    <x v="3"/>
    <b v="0"/>
    <b v="1"/>
    <m/>
    <m/>
    <m/>
    <m/>
  </r>
  <r>
    <x v="62"/>
    <x v="2"/>
    <x v="2"/>
    <x v="4"/>
    <s v="Mon"/>
    <x v="0"/>
    <n v="14"/>
    <n v="72.45"/>
    <x v="3"/>
    <b v="0"/>
    <b v="1"/>
    <m/>
    <m/>
    <m/>
    <m/>
  </r>
  <r>
    <x v="63"/>
    <x v="2"/>
    <x v="1"/>
    <x v="4"/>
    <s v="Mon"/>
    <x v="0"/>
    <n v="14"/>
    <n v="72.45"/>
    <x v="3"/>
    <b v="0"/>
    <b v="1"/>
    <m/>
    <m/>
    <m/>
    <m/>
  </r>
  <r>
    <x v="64"/>
    <x v="2"/>
    <x v="0"/>
    <x v="4"/>
    <s v="Mon"/>
    <x v="0"/>
    <n v="14"/>
    <n v="72.45"/>
    <x v="3"/>
    <b v="0"/>
    <b v="1"/>
    <m/>
    <m/>
    <m/>
    <m/>
  </r>
  <r>
    <x v="65"/>
    <x v="2"/>
    <x v="2"/>
    <x v="4"/>
    <s v="Mon"/>
    <x v="0"/>
    <n v="14"/>
    <n v="66.099999999999994"/>
    <x v="1"/>
    <b v="1"/>
    <b v="1"/>
    <m/>
    <m/>
    <m/>
    <m/>
  </r>
  <r>
    <x v="66"/>
    <x v="2"/>
    <x v="1"/>
    <x v="4"/>
    <s v="Mon"/>
    <x v="0"/>
    <n v="14"/>
    <n v="72.45"/>
    <x v="3"/>
    <b v="0"/>
    <b v="1"/>
    <m/>
    <m/>
    <m/>
    <m/>
  </r>
  <r>
    <x v="67"/>
    <x v="2"/>
    <x v="2"/>
    <x v="5"/>
    <s v="Tue"/>
    <x v="0"/>
    <n v="14"/>
    <n v="160.88"/>
    <x v="4"/>
    <b v="1"/>
    <b v="0"/>
    <m/>
    <m/>
    <m/>
    <m/>
  </r>
  <r>
    <x v="68"/>
    <x v="2"/>
    <x v="1"/>
    <x v="5"/>
    <s v="Tue"/>
    <x v="0"/>
    <n v="14"/>
    <n v="72.45"/>
    <x v="3"/>
    <b v="0"/>
    <b v="1"/>
    <m/>
    <m/>
    <m/>
    <m/>
  </r>
  <r>
    <x v="69"/>
    <x v="2"/>
    <x v="0"/>
    <x v="5"/>
    <s v="Tue"/>
    <x v="0"/>
    <n v="14"/>
    <n v="72.45"/>
    <x v="3"/>
    <b v="0"/>
    <b v="1"/>
    <m/>
    <m/>
    <m/>
    <m/>
  </r>
  <r>
    <x v="70"/>
    <x v="2"/>
    <x v="2"/>
    <x v="5"/>
    <s v="Tue"/>
    <x v="0"/>
    <n v="14"/>
    <n v="66.099999999999994"/>
    <x v="4"/>
    <b v="1"/>
    <b v="1"/>
    <m/>
    <m/>
    <m/>
    <m/>
  </r>
  <r>
    <x v="71"/>
    <x v="2"/>
    <x v="1"/>
    <x v="5"/>
    <s v="Tue"/>
    <x v="0"/>
    <n v="14"/>
    <n v="72.45"/>
    <x v="3"/>
    <b v="0"/>
    <b v="1"/>
    <m/>
    <m/>
    <m/>
    <m/>
  </r>
  <r>
    <x v="72"/>
    <x v="2"/>
    <x v="0"/>
    <x v="5"/>
    <s v="Tue"/>
    <x v="0"/>
    <n v="14"/>
    <n v="72.45"/>
    <x v="3"/>
    <b v="0"/>
    <b v="1"/>
    <m/>
    <m/>
    <m/>
    <m/>
  </r>
  <r>
    <x v="73"/>
    <x v="0"/>
    <x v="0"/>
    <x v="5"/>
    <s v="Tue"/>
    <x v="0"/>
    <n v="22"/>
    <n v="113.48"/>
    <x v="1"/>
    <b v="1"/>
    <b v="0"/>
    <m/>
    <m/>
    <m/>
    <m/>
  </r>
  <r>
    <x v="74"/>
    <x v="0"/>
    <x v="2"/>
    <x v="5"/>
    <s v="Tue"/>
    <x v="0"/>
    <n v="22"/>
    <n v="186.85"/>
    <x v="0"/>
    <b v="1"/>
    <b v="0"/>
    <m/>
    <m/>
    <m/>
    <m/>
  </r>
  <r>
    <x v="75"/>
    <x v="0"/>
    <x v="1"/>
    <x v="5"/>
    <s v="Tue"/>
    <x v="0"/>
    <n v="22"/>
    <n v="76.8"/>
    <x v="0"/>
    <b v="0"/>
    <b v="1"/>
    <m/>
    <m/>
    <m/>
    <m/>
  </r>
  <r>
    <x v="76"/>
    <x v="2"/>
    <x v="2"/>
    <x v="6"/>
    <s v="Wed"/>
    <x v="0"/>
    <n v="14"/>
    <n v="72.45"/>
    <x v="3"/>
    <b v="0"/>
    <b v="1"/>
    <m/>
    <m/>
    <m/>
    <m/>
  </r>
  <r>
    <x v="77"/>
    <x v="2"/>
    <x v="1"/>
    <x v="6"/>
    <s v="Wed"/>
    <x v="0"/>
    <n v="14"/>
    <n v="72.45"/>
    <x v="3"/>
    <b v="0"/>
    <b v="1"/>
    <m/>
    <m/>
    <m/>
    <m/>
  </r>
  <r>
    <x v="78"/>
    <x v="2"/>
    <x v="0"/>
    <x v="6"/>
    <s v="Wed"/>
    <x v="0"/>
    <n v="14"/>
    <n v="70.069999999999993"/>
    <x v="0"/>
    <b v="0"/>
    <b v="1"/>
    <m/>
    <m/>
    <m/>
    <m/>
  </r>
  <r>
    <x v="79"/>
    <x v="2"/>
    <x v="2"/>
    <x v="6"/>
    <s v="Wed"/>
    <x v="0"/>
    <n v="14"/>
    <n v="83.21"/>
    <x v="0"/>
    <b v="0"/>
    <b v="1"/>
    <m/>
    <m/>
    <m/>
    <m/>
  </r>
  <r>
    <x v="80"/>
    <x v="0"/>
    <x v="1"/>
    <x v="6"/>
    <s v="Wed"/>
    <x v="0"/>
    <n v="21"/>
    <n v="70.069999999999993"/>
    <x v="0"/>
    <b v="0"/>
    <b v="1"/>
    <m/>
    <m/>
    <m/>
    <m/>
  </r>
  <r>
    <x v="81"/>
    <x v="2"/>
    <x v="0"/>
    <x v="6"/>
    <s v="Wed"/>
    <x v="0"/>
    <n v="16"/>
    <n v="72.45"/>
    <x v="3"/>
    <b v="0"/>
    <b v="1"/>
    <m/>
    <m/>
    <m/>
    <m/>
  </r>
  <r>
    <x v="82"/>
    <x v="0"/>
    <x v="1"/>
    <x v="6"/>
    <s v="Wed"/>
    <x v="0"/>
    <n v="21"/>
    <n v="76.8"/>
    <x v="0"/>
    <b v="0"/>
    <b v="1"/>
    <m/>
    <m/>
    <m/>
    <m/>
  </r>
  <r>
    <x v="82"/>
    <x v="0"/>
    <x v="0"/>
    <x v="6"/>
    <s v="Wed"/>
    <x v="0"/>
    <n v="21"/>
    <n v="76.8"/>
    <x v="0"/>
    <b v="0"/>
    <b v="1"/>
    <m/>
    <m/>
    <m/>
    <m/>
  </r>
  <r>
    <x v="83"/>
    <x v="0"/>
    <x v="1"/>
    <x v="6"/>
    <s v="Wed"/>
    <x v="0"/>
    <n v="21"/>
    <n v="101.36"/>
    <x v="0"/>
    <b v="1"/>
    <b v="0"/>
    <m/>
    <m/>
    <m/>
    <m/>
  </r>
  <r>
    <x v="84"/>
    <x v="2"/>
    <x v="0"/>
    <x v="6"/>
    <s v="Wed"/>
    <x v="0"/>
    <n v="21"/>
    <n v="196.19"/>
    <x v="0"/>
    <b v="1"/>
    <b v="0"/>
    <m/>
    <m/>
    <m/>
    <m/>
  </r>
  <r>
    <x v="85"/>
    <x v="2"/>
    <x v="1"/>
    <x v="6"/>
    <s v="Wed"/>
    <x v="0"/>
    <n v="21"/>
    <n v="83.21"/>
    <x v="0"/>
    <b v="0"/>
    <b v="1"/>
    <m/>
    <m/>
    <m/>
    <m/>
  </r>
  <r>
    <x v="86"/>
    <x v="2"/>
    <x v="0"/>
    <x v="6"/>
    <s v="Wed"/>
    <x v="0"/>
    <n v="21"/>
    <n v="186.85"/>
    <x v="0"/>
    <b v="1"/>
    <b v="0"/>
    <m/>
    <m/>
    <m/>
    <m/>
  </r>
  <r>
    <x v="87"/>
    <x v="0"/>
    <x v="2"/>
    <x v="6"/>
    <s v="Wed"/>
    <x v="0"/>
    <n v="21"/>
    <n v="70.069999999999993"/>
    <x v="0"/>
    <b v="0"/>
    <b v="1"/>
    <m/>
    <m/>
    <m/>
    <m/>
  </r>
  <r>
    <x v="88"/>
    <x v="2"/>
    <x v="0"/>
    <x v="6"/>
    <s v="Wed"/>
    <x v="0"/>
    <n v="14"/>
    <n v="246.1"/>
    <x v="0"/>
    <b v="1"/>
    <b v="0"/>
    <m/>
    <m/>
    <m/>
    <m/>
  </r>
  <r>
    <x v="88"/>
    <x v="2"/>
    <x v="2"/>
    <x v="6"/>
    <s v="Wed"/>
    <x v="0"/>
    <n v="14"/>
    <n v="246.1"/>
    <x v="0"/>
    <b v="1"/>
    <b v="0"/>
    <m/>
    <m/>
    <m/>
    <m/>
  </r>
  <r>
    <x v="89"/>
    <x v="2"/>
    <x v="1"/>
    <x v="6"/>
    <s v="Wed"/>
    <x v="0"/>
    <n v="14"/>
    <n v="72.45"/>
    <x v="3"/>
    <b v="0"/>
    <b v="1"/>
    <m/>
    <m/>
    <m/>
    <m/>
  </r>
  <r>
    <x v="90"/>
    <x v="2"/>
    <x v="0"/>
    <x v="6"/>
    <s v="Wed"/>
    <x v="0"/>
    <n v="14"/>
    <n v="72.45"/>
    <x v="4"/>
    <b v="0"/>
    <b v="1"/>
    <m/>
    <m/>
    <m/>
    <m/>
  </r>
  <r>
    <x v="91"/>
    <x v="2"/>
    <x v="2"/>
    <x v="6"/>
    <s v="Wed"/>
    <x v="0"/>
    <n v="14"/>
    <n v="72.45"/>
    <x v="3"/>
    <b v="0"/>
    <b v="1"/>
    <m/>
    <m/>
    <m/>
    <m/>
  </r>
  <r>
    <x v="92"/>
    <x v="0"/>
    <x v="1"/>
    <x v="6"/>
    <s v="Wed"/>
    <x v="0"/>
    <n v="23"/>
    <n v="76.8"/>
    <x v="0"/>
    <b v="0"/>
    <b v="1"/>
    <m/>
    <m/>
    <m/>
    <m/>
  </r>
  <r>
    <x v="93"/>
    <x v="0"/>
    <x v="1"/>
    <x v="6"/>
    <s v="Wed"/>
    <x v="0"/>
    <n v="22"/>
    <n v="66.099999999999994"/>
    <x v="1"/>
    <b v="1"/>
    <b v="1"/>
    <m/>
    <m/>
    <m/>
    <m/>
  </r>
  <r>
    <x v="94"/>
    <x v="0"/>
    <x v="0"/>
    <x v="6"/>
    <s v="Wed"/>
    <x v="0"/>
    <n v="21"/>
    <n v="70.069999999999993"/>
    <x v="0"/>
    <b v="0"/>
    <b v="1"/>
    <m/>
    <m/>
    <m/>
    <m/>
  </r>
  <r>
    <x v="95"/>
    <x v="0"/>
    <x v="2"/>
    <x v="6"/>
    <s v="Wed"/>
    <x v="0"/>
    <n v="21"/>
    <n v="70.069999999999993"/>
    <x v="0"/>
    <b v="0"/>
    <b v="1"/>
    <m/>
    <m/>
    <m/>
    <m/>
  </r>
  <r>
    <x v="96"/>
    <x v="2"/>
    <x v="1"/>
    <x v="6"/>
    <s v="Wed"/>
    <x v="0"/>
    <n v="16"/>
    <n v="72.45"/>
    <x v="3"/>
    <b v="0"/>
    <b v="1"/>
    <m/>
    <m/>
    <m/>
    <m/>
  </r>
  <r>
    <x v="97"/>
    <x v="0"/>
    <x v="2"/>
    <x v="6"/>
    <s v="Wed"/>
    <x v="0"/>
    <n v="21"/>
    <n v="93.59"/>
    <x v="0"/>
    <b v="0"/>
    <b v="1"/>
    <m/>
    <m/>
    <m/>
    <m/>
  </r>
  <r>
    <x v="98"/>
    <x v="0"/>
    <x v="2"/>
    <x v="7"/>
    <s v="Fri"/>
    <x v="1"/>
    <n v="21"/>
    <n v="76.8"/>
    <x v="0"/>
    <b v="0"/>
    <b v="1"/>
    <m/>
    <m/>
    <m/>
    <m/>
  </r>
  <r>
    <x v="99"/>
    <x v="0"/>
    <x v="2"/>
    <x v="7"/>
    <s v="Fri"/>
    <x v="1"/>
    <n v="21"/>
    <n v="70.069999999999993"/>
    <x v="0"/>
    <b v="0"/>
    <b v="1"/>
    <m/>
    <m/>
    <m/>
    <m/>
  </r>
  <r>
    <x v="100"/>
    <x v="0"/>
    <x v="2"/>
    <x v="7"/>
    <s v="Fri"/>
    <x v="1"/>
    <n v="21"/>
    <n v="70.069999999999993"/>
    <x v="0"/>
    <b v="0"/>
    <b v="1"/>
    <m/>
    <m/>
    <m/>
    <m/>
  </r>
  <r>
    <x v="101"/>
    <x v="2"/>
    <x v="0"/>
    <x v="7"/>
    <s v="Fri"/>
    <x v="1"/>
    <n v="23"/>
    <n v="116.52"/>
    <x v="0"/>
    <b v="1"/>
    <b v="0"/>
    <m/>
    <m/>
    <m/>
    <m/>
  </r>
  <r>
    <x v="102"/>
    <x v="2"/>
    <x v="2"/>
    <x v="7"/>
    <s v="Fri"/>
    <x v="1"/>
    <n v="20"/>
    <n v="66.099999999999994"/>
    <x v="1"/>
    <b v="1"/>
    <b v="1"/>
    <m/>
    <m/>
    <m/>
    <m/>
  </r>
  <r>
    <x v="103"/>
    <x v="2"/>
    <x v="0"/>
    <x v="8"/>
    <s v="Sat"/>
    <x v="1"/>
    <n v="15"/>
    <n v="72.45"/>
    <x v="3"/>
    <b v="0"/>
    <b v="1"/>
    <m/>
    <m/>
    <m/>
    <m/>
  </r>
  <r>
    <x v="104"/>
    <x v="2"/>
    <x v="2"/>
    <x v="8"/>
    <s v="Sat"/>
    <x v="1"/>
    <n v="15"/>
    <n v="88.21"/>
    <x v="1"/>
    <b v="0"/>
    <b v="1"/>
    <m/>
    <m/>
    <m/>
    <m/>
  </r>
  <r>
    <x v="105"/>
    <x v="0"/>
    <x v="1"/>
    <x v="8"/>
    <s v="Sat"/>
    <x v="1"/>
    <n v="15"/>
    <n v="88.21"/>
    <x v="1"/>
    <b v="0"/>
    <b v="1"/>
    <m/>
    <m/>
    <m/>
    <m/>
  </r>
  <r>
    <x v="106"/>
    <x v="2"/>
    <x v="0"/>
    <x v="8"/>
    <s v="Sat"/>
    <x v="1"/>
    <n v="15"/>
    <n v="72.45"/>
    <x v="3"/>
    <b v="0"/>
    <b v="1"/>
    <m/>
    <m/>
    <m/>
    <m/>
  </r>
  <r>
    <x v="107"/>
    <x v="2"/>
    <x v="2"/>
    <x v="8"/>
    <s v="Sat"/>
    <x v="1"/>
    <n v="15"/>
    <n v="72.45"/>
    <x v="3"/>
    <b v="0"/>
    <b v="1"/>
    <m/>
    <m/>
    <m/>
    <m/>
  </r>
  <r>
    <x v="108"/>
    <x v="2"/>
    <x v="1"/>
    <x v="8"/>
    <s v="Sat"/>
    <x v="1"/>
    <n v="15"/>
    <n v="72.45"/>
    <x v="3"/>
    <b v="0"/>
    <b v="1"/>
    <m/>
    <m/>
    <m/>
    <m/>
  </r>
  <r>
    <x v="109"/>
    <x v="0"/>
    <x v="0"/>
    <x v="8"/>
    <s v="Sat"/>
    <x v="1"/>
    <n v="15"/>
    <n v="66.099999999999994"/>
    <x v="1"/>
    <b v="1"/>
    <b v="1"/>
    <m/>
    <m/>
    <m/>
    <m/>
  </r>
  <r>
    <x v="110"/>
    <x v="2"/>
    <x v="2"/>
    <x v="8"/>
    <s v="Sat"/>
    <x v="1"/>
    <n v="15"/>
    <n v="73"/>
    <x v="3"/>
    <b v="0"/>
    <b v="1"/>
    <m/>
    <m/>
    <m/>
    <m/>
  </r>
  <r>
    <x v="111"/>
    <x v="2"/>
    <x v="1"/>
    <x v="8"/>
    <s v="Sat"/>
    <x v="1"/>
    <n v="15"/>
    <n v="72.45"/>
    <x v="3"/>
    <b v="0"/>
    <b v="1"/>
    <m/>
    <m/>
    <m/>
    <m/>
  </r>
  <r>
    <x v="112"/>
    <x v="0"/>
    <x v="0"/>
    <x v="8"/>
    <s v="Sat"/>
    <x v="1"/>
    <n v="15"/>
    <n v="132.19999999999999"/>
    <x v="1"/>
    <b v="1"/>
    <b v="0"/>
    <m/>
    <m/>
    <m/>
    <m/>
  </r>
  <r>
    <x v="113"/>
    <x v="2"/>
    <x v="2"/>
    <x v="8"/>
    <s v="Sat"/>
    <x v="1"/>
    <n v="15"/>
    <n v="66.099999999999994"/>
    <x v="1"/>
    <b v="1"/>
    <b v="1"/>
    <m/>
    <m/>
    <m/>
    <m/>
  </r>
  <r>
    <x v="114"/>
    <x v="2"/>
    <x v="1"/>
    <x v="8"/>
    <s v="Sat"/>
    <x v="1"/>
    <n v="14"/>
    <n v="66.099999999999994"/>
    <x v="4"/>
    <b v="1"/>
    <b v="1"/>
    <m/>
    <m/>
    <m/>
    <m/>
  </r>
  <r>
    <x v="115"/>
    <x v="2"/>
    <x v="0"/>
    <x v="8"/>
    <s v="Sat"/>
    <x v="1"/>
    <n v="14"/>
    <n v="66.099999999999994"/>
    <x v="4"/>
    <b v="1"/>
    <b v="1"/>
    <m/>
    <m/>
    <m/>
    <m/>
  </r>
  <r>
    <x v="116"/>
    <x v="0"/>
    <x v="1"/>
    <x v="8"/>
    <s v="Sat"/>
    <x v="1"/>
    <n v="22"/>
    <n v="66.099999999999994"/>
    <x v="1"/>
    <b v="1"/>
    <b v="1"/>
    <m/>
    <m/>
    <m/>
    <m/>
  </r>
  <r>
    <x v="117"/>
    <x v="2"/>
    <x v="0"/>
    <x v="8"/>
    <s v="Sat"/>
    <x v="1"/>
    <n v="22"/>
    <n v="261.58"/>
    <x v="1"/>
    <b v="1"/>
    <b v="0"/>
    <m/>
    <m/>
    <m/>
    <m/>
  </r>
  <r>
    <x v="118"/>
    <x v="2"/>
    <x v="2"/>
    <x v="8"/>
    <s v="Sat"/>
    <x v="1"/>
    <n v="21"/>
    <n v="88.21"/>
    <x v="1"/>
    <b v="0"/>
    <b v="1"/>
    <m/>
    <m/>
    <m/>
    <m/>
  </r>
  <r>
    <x v="119"/>
    <x v="2"/>
    <x v="1"/>
    <x v="8"/>
    <s v="Sat"/>
    <x v="1"/>
    <n v="17"/>
    <n v="66.099999999999994"/>
    <x v="1"/>
    <b v="1"/>
    <b v="1"/>
    <m/>
    <m/>
    <m/>
    <m/>
  </r>
  <r>
    <x v="120"/>
    <x v="2"/>
    <x v="0"/>
    <x v="8"/>
    <s v="Sat"/>
    <x v="1"/>
    <n v="17"/>
    <n v="88.21"/>
    <x v="1"/>
    <b v="0"/>
    <b v="1"/>
    <m/>
    <m/>
    <m/>
    <m/>
  </r>
  <r>
    <x v="121"/>
    <x v="2"/>
    <x v="2"/>
    <x v="8"/>
    <s v="Sat"/>
    <x v="1"/>
    <n v="17"/>
    <n v="72.45"/>
    <x v="4"/>
    <b v="0"/>
    <b v="1"/>
    <m/>
    <m/>
    <m/>
    <m/>
  </r>
  <r>
    <x v="122"/>
    <x v="2"/>
    <x v="1"/>
    <x v="8"/>
    <s v="Sat"/>
    <x v="1"/>
    <n v="14"/>
    <n v="66.099999999999994"/>
    <x v="4"/>
    <b v="1"/>
    <b v="1"/>
    <m/>
    <m/>
    <m/>
    <m/>
  </r>
  <r>
    <x v="123"/>
    <x v="2"/>
    <x v="0"/>
    <x v="8"/>
    <s v="Sat"/>
    <x v="1"/>
    <n v="14"/>
    <n v="66.099999999999994"/>
    <x v="4"/>
    <b v="1"/>
    <b v="1"/>
    <m/>
    <m/>
    <m/>
    <m/>
  </r>
  <r>
    <x v="124"/>
    <x v="0"/>
    <x v="2"/>
    <x v="8"/>
    <s v="Sat"/>
    <x v="1"/>
    <n v="21"/>
    <n v="88.21"/>
    <x v="1"/>
    <b v="0"/>
    <b v="1"/>
    <m/>
    <m/>
    <m/>
    <m/>
  </r>
  <r>
    <x v="125"/>
    <x v="2"/>
    <x v="1"/>
    <x v="8"/>
    <s v="Sat"/>
    <x v="1"/>
    <n v="14"/>
    <n v="66.099999999999994"/>
    <x v="1"/>
    <b v="1"/>
    <b v="1"/>
    <m/>
    <m/>
    <m/>
    <m/>
  </r>
  <r>
    <x v="126"/>
    <x v="2"/>
    <x v="0"/>
    <x v="8"/>
    <s v="Sat"/>
    <x v="1"/>
    <n v="21"/>
    <n v="66.099999999999994"/>
    <x v="1"/>
    <b v="1"/>
    <b v="1"/>
    <m/>
    <m/>
    <m/>
    <m/>
  </r>
  <r>
    <x v="127"/>
    <x v="2"/>
    <x v="2"/>
    <x v="8"/>
    <s v="Sat"/>
    <x v="1"/>
    <n v="14"/>
    <n v="106.28"/>
    <x v="4"/>
    <b v="1"/>
    <b v="0"/>
    <m/>
    <m/>
    <m/>
    <m/>
  </r>
  <r>
    <x v="128"/>
    <x v="2"/>
    <x v="1"/>
    <x v="8"/>
    <s v="Sat"/>
    <x v="1"/>
    <n v="14"/>
    <n v="66.099999999999994"/>
    <x v="1"/>
    <b v="1"/>
    <b v="1"/>
    <m/>
    <m/>
    <m/>
    <m/>
  </r>
  <r>
    <x v="129"/>
    <x v="2"/>
    <x v="0"/>
    <x v="8"/>
    <s v="Sat"/>
    <x v="1"/>
    <n v="14"/>
    <n v="66.099999999999994"/>
    <x v="1"/>
    <b v="1"/>
    <b v="1"/>
    <m/>
    <m/>
    <m/>
    <m/>
  </r>
  <r>
    <x v="130"/>
    <x v="2"/>
    <x v="2"/>
    <x v="8"/>
    <s v="Sat"/>
    <x v="1"/>
    <n v="14"/>
    <n v="72.45"/>
    <x v="4"/>
    <b v="0"/>
    <b v="1"/>
    <m/>
    <m/>
    <m/>
    <m/>
  </r>
  <r>
    <x v="131"/>
    <x v="2"/>
    <x v="1"/>
    <x v="8"/>
    <s v="Sat"/>
    <x v="1"/>
    <n v="14"/>
    <n v="72.45"/>
    <x v="4"/>
    <b v="0"/>
    <b v="1"/>
    <m/>
    <m/>
    <m/>
    <m/>
  </r>
  <r>
    <x v="132"/>
    <x v="2"/>
    <x v="0"/>
    <x v="8"/>
    <s v="Sat"/>
    <x v="1"/>
    <n v="14"/>
    <n v="66.099999999999994"/>
    <x v="1"/>
    <b v="1"/>
    <b v="1"/>
    <m/>
    <m/>
    <m/>
    <m/>
  </r>
  <r>
    <x v="133"/>
    <x v="2"/>
    <x v="2"/>
    <x v="8"/>
    <s v="Sat"/>
    <x v="1"/>
    <n v="14"/>
    <n v="66.099999999999994"/>
    <x v="1"/>
    <b v="1"/>
    <b v="1"/>
    <m/>
    <m/>
    <m/>
    <m/>
  </r>
  <r>
    <x v="134"/>
    <x v="2"/>
    <x v="1"/>
    <x v="8"/>
    <s v="Sat"/>
    <x v="1"/>
    <n v="14"/>
    <n v="72.45"/>
    <x v="4"/>
    <b v="0"/>
    <b v="1"/>
    <m/>
    <m/>
    <m/>
    <m/>
  </r>
  <r>
    <x v="135"/>
    <x v="0"/>
    <x v="1"/>
    <x v="9"/>
    <s v="Sun"/>
    <x v="1"/>
    <n v="18"/>
    <n v="66.099999999999994"/>
    <x v="1"/>
    <b v="1"/>
    <b v="1"/>
    <m/>
    <m/>
    <m/>
    <m/>
  </r>
  <r>
    <x v="136"/>
    <x v="0"/>
    <x v="0"/>
    <x v="9"/>
    <s v="Sun"/>
    <x v="1"/>
    <n v="17"/>
    <n v="106.95"/>
    <x v="1"/>
    <b v="1"/>
    <b v="0"/>
    <m/>
    <m/>
    <m/>
    <m/>
  </r>
  <r>
    <x v="137"/>
    <x v="2"/>
    <x v="0"/>
    <x v="9"/>
    <s v="Sun"/>
    <x v="1"/>
    <n v="18"/>
    <n v="66.099999999999994"/>
    <x v="1"/>
    <b v="1"/>
    <b v="1"/>
    <m/>
    <m/>
    <m/>
    <m/>
  </r>
  <r>
    <x v="138"/>
    <x v="0"/>
    <x v="2"/>
    <x v="9"/>
    <s v="Sun"/>
    <x v="1"/>
    <n v="18"/>
    <n v="88.21"/>
    <x v="1"/>
    <b v="0"/>
    <b v="1"/>
    <m/>
    <m/>
    <m/>
    <m/>
  </r>
  <r>
    <x v="139"/>
    <x v="2"/>
    <x v="1"/>
    <x v="9"/>
    <s v="Sun"/>
    <x v="1"/>
    <n v="18"/>
    <n v="321.76"/>
    <x v="2"/>
    <b v="1"/>
    <b v="0"/>
    <m/>
    <m/>
    <m/>
    <m/>
  </r>
  <r>
    <x v="140"/>
    <x v="0"/>
    <x v="0"/>
    <x v="9"/>
    <s v="Sun"/>
    <x v="1"/>
    <n v="18"/>
    <n v="66.099999999999994"/>
    <x v="1"/>
    <b v="1"/>
    <b v="1"/>
    <m/>
    <m/>
    <m/>
    <m/>
  </r>
  <r>
    <x v="141"/>
    <x v="2"/>
    <x v="2"/>
    <x v="9"/>
    <s v="Sun"/>
    <x v="1"/>
    <n v="18"/>
    <n v="66.099999999999994"/>
    <x v="1"/>
    <b v="1"/>
    <b v="1"/>
    <m/>
    <m/>
    <m/>
    <m/>
  </r>
  <r>
    <x v="142"/>
    <x v="2"/>
    <x v="1"/>
    <x v="9"/>
    <s v="Sun"/>
    <x v="1"/>
    <n v="18"/>
    <n v="88.21"/>
    <x v="1"/>
    <b v="0"/>
    <b v="1"/>
    <m/>
    <m/>
    <m/>
    <m/>
  </r>
  <r>
    <x v="143"/>
    <x v="0"/>
    <x v="2"/>
    <x v="10"/>
    <s v="Mon"/>
    <x v="1"/>
    <n v="28"/>
    <n v="66.099999999999994"/>
    <x v="1"/>
    <b v="1"/>
    <b v="1"/>
    <m/>
    <m/>
    <m/>
    <m/>
  </r>
  <r>
    <x v="144"/>
    <x v="0"/>
    <x v="1"/>
    <x v="10"/>
    <s v="Mon"/>
    <x v="1"/>
    <n v="21"/>
    <n v="166.64"/>
    <x v="2"/>
    <b v="1"/>
    <b v="0"/>
    <m/>
    <m/>
    <m/>
    <m/>
  </r>
  <r>
    <x v="145"/>
    <x v="2"/>
    <x v="0"/>
    <x v="10"/>
    <s v="Mon"/>
    <x v="1"/>
    <n v="21"/>
    <n v="160.88"/>
    <x v="2"/>
    <b v="1"/>
    <b v="0"/>
    <m/>
    <m/>
    <m/>
    <m/>
  </r>
  <r>
    <x v="146"/>
    <x v="2"/>
    <x v="2"/>
    <x v="10"/>
    <s v="Mon"/>
    <x v="1"/>
    <n v="17"/>
    <n v="66.099999999999994"/>
    <x v="1"/>
    <b v="1"/>
    <b v="1"/>
    <m/>
    <m/>
    <m/>
    <m/>
  </r>
  <r>
    <x v="147"/>
    <x v="2"/>
    <x v="1"/>
    <x v="10"/>
    <s v="Mon"/>
    <x v="1"/>
    <n v="14"/>
    <n v="66.099999999999994"/>
    <x v="1"/>
    <b v="1"/>
    <b v="1"/>
    <m/>
    <m/>
    <m/>
    <m/>
  </r>
  <r>
    <x v="148"/>
    <x v="2"/>
    <x v="0"/>
    <x v="10"/>
    <s v="Mon"/>
    <x v="1"/>
    <n v="14"/>
    <n v="72.45"/>
    <x v="3"/>
    <b v="0"/>
    <b v="1"/>
    <m/>
    <m/>
    <m/>
    <m/>
  </r>
  <r>
    <x v="149"/>
    <x v="2"/>
    <x v="2"/>
    <x v="10"/>
    <s v="Mon"/>
    <x v="1"/>
    <n v="14"/>
    <n v="72.45"/>
    <x v="3"/>
    <b v="0"/>
    <b v="1"/>
    <m/>
    <m/>
    <m/>
    <m/>
  </r>
  <r>
    <x v="150"/>
    <x v="2"/>
    <x v="1"/>
    <x v="10"/>
    <s v="Mon"/>
    <x v="1"/>
    <n v="14"/>
    <n v="72.45"/>
    <x v="3"/>
    <b v="0"/>
    <b v="1"/>
    <m/>
    <m/>
    <m/>
    <m/>
  </r>
  <r>
    <x v="151"/>
    <x v="2"/>
    <x v="0"/>
    <x v="10"/>
    <s v="Mon"/>
    <x v="1"/>
    <n v="14"/>
    <n v="146"/>
    <x v="3"/>
    <b v="1"/>
    <b v="0"/>
    <m/>
    <m/>
    <m/>
    <m/>
  </r>
  <r>
    <x v="151"/>
    <x v="2"/>
    <x v="2"/>
    <x v="10"/>
    <s v="Mon"/>
    <x v="1"/>
    <n v="14"/>
    <n v="146"/>
    <x v="3"/>
    <b v="1"/>
    <b v="0"/>
    <m/>
    <m/>
    <m/>
    <m/>
  </r>
  <r>
    <x v="152"/>
    <x v="2"/>
    <x v="1"/>
    <x v="10"/>
    <s v="Mon"/>
    <x v="1"/>
    <n v="14"/>
    <n v="72.45"/>
    <x v="3"/>
    <b v="0"/>
    <b v="1"/>
    <m/>
    <m/>
    <m/>
    <m/>
  </r>
  <r>
    <x v="153"/>
    <x v="2"/>
    <x v="0"/>
    <x v="10"/>
    <s v="Mon"/>
    <x v="1"/>
    <n v="14"/>
    <n v="72.45"/>
    <x v="3"/>
    <b v="0"/>
    <b v="1"/>
    <m/>
    <m/>
    <m/>
    <m/>
  </r>
  <r>
    <x v="154"/>
    <x v="2"/>
    <x v="2"/>
    <x v="10"/>
    <s v="Mon"/>
    <x v="1"/>
    <n v="14"/>
    <n v="72.45"/>
    <x v="3"/>
    <b v="0"/>
    <b v="1"/>
    <m/>
    <m/>
    <m/>
    <m/>
  </r>
  <r>
    <x v="155"/>
    <x v="2"/>
    <x v="1"/>
    <x v="10"/>
    <s v="Mon"/>
    <x v="1"/>
    <n v="14"/>
    <n v="72.45"/>
    <x v="3"/>
    <b v="0"/>
    <b v="1"/>
    <m/>
    <m/>
    <m/>
    <m/>
  </r>
  <r>
    <x v="156"/>
    <x v="2"/>
    <x v="0"/>
    <x v="10"/>
    <s v="Mon"/>
    <x v="1"/>
    <n v="14"/>
    <n v="72.45"/>
    <x v="3"/>
    <b v="0"/>
    <b v="1"/>
    <m/>
    <m/>
    <m/>
    <m/>
  </r>
  <r>
    <x v="157"/>
    <x v="2"/>
    <x v="2"/>
    <x v="10"/>
    <s v="Mon"/>
    <x v="1"/>
    <n v="14"/>
    <n v="72.45"/>
    <x v="3"/>
    <b v="0"/>
    <b v="1"/>
    <m/>
    <m/>
    <m/>
    <m/>
  </r>
  <r>
    <x v="158"/>
    <x v="2"/>
    <x v="1"/>
    <x v="10"/>
    <s v="Mon"/>
    <x v="1"/>
    <n v="14"/>
    <n v="72.45"/>
    <x v="3"/>
    <b v="0"/>
    <b v="1"/>
    <m/>
    <m/>
    <m/>
    <m/>
  </r>
  <r>
    <x v="159"/>
    <x v="2"/>
    <x v="0"/>
    <x v="10"/>
    <s v="Mon"/>
    <x v="1"/>
    <n v="14"/>
    <n v="72.45"/>
    <x v="3"/>
    <b v="0"/>
    <b v="1"/>
    <m/>
    <m/>
    <m/>
    <m/>
  </r>
  <r>
    <x v="160"/>
    <x v="2"/>
    <x v="2"/>
    <x v="10"/>
    <s v="Mon"/>
    <x v="1"/>
    <n v="14"/>
    <n v="126.41"/>
    <x v="4"/>
    <b v="1"/>
    <b v="0"/>
    <m/>
    <m/>
    <m/>
    <m/>
  </r>
  <r>
    <x v="161"/>
    <x v="2"/>
    <x v="1"/>
    <x v="10"/>
    <s v="Mon"/>
    <x v="1"/>
    <n v="14"/>
    <n v="72.45"/>
    <x v="3"/>
    <b v="0"/>
    <b v="1"/>
    <m/>
    <m/>
    <m/>
    <m/>
  </r>
  <r>
    <x v="162"/>
    <x v="2"/>
    <x v="0"/>
    <x v="10"/>
    <s v="Mon"/>
    <x v="1"/>
    <n v="14"/>
    <n v="107.21"/>
    <x v="3"/>
    <b v="1"/>
    <b v="0"/>
    <m/>
    <m/>
    <m/>
    <m/>
  </r>
  <r>
    <x v="163"/>
    <x v="2"/>
    <x v="2"/>
    <x v="10"/>
    <s v="Mon"/>
    <x v="1"/>
    <n v="14"/>
    <n v="72.45"/>
    <x v="3"/>
    <b v="0"/>
    <b v="1"/>
    <m/>
    <m/>
    <m/>
    <m/>
  </r>
  <r>
    <x v="164"/>
    <x v="2"/>
    <x v="1"/>
    <x v="10"/>
    <s v="Mon"/>
    <x v="1"/>
    <n v="14"/>
    <n v="95.62"/>
    <x v="3"/>
    <b v="0"/>
    <b v="1"/>
    <m/>
    <m/>
    <m/>
    <m/>
  </r>
  <r>
    <x v="165"/>
    <x v="2"/>
    <x v="0"/>
    <x v="10"/>
    <s v="Mon"/>
    <x v="1"/>
    <n v="14"/>
    <n v="72.45"/>
    <x v="3"/>
    <b v="0"/>
    <b v="1"/>
    <m/>
    <m/>
    <m/>
    <m/>
  </r>
  <r>
    <x v="166"/>
    <x v="2"/>
    <x v="0"/>
    <x v="10"/>
    <s v="Mon"/>
    <x v="1"/>
    <n v="21"/>
    <n v="66.099999999999994"/>
    <x v="1"/>
    <b v="1"/>
    <b v="1"/>
    <m/>
    <m/>
    <m/>
    <m/>
  </r>
  <r>
    <x v="167"/>
    <x v="2"/>
    <x v="2"/>
    <x v="10"/>
    <s v="Mon"/>
    <x v="1"/>
    <n v="21"/>
    <n v="66.099999999999994"/>
    <x v="1"/>
    <b v="1"/>
    <b v="1"/>
    <m/>
    <m/>
    <m/>
    <m/>
  </r>
  <r>
    <x v="168"/>
    <x v="0"/>
    <x v="1"/>
    <x v="10"/>
    <s v="Mon"/>
    <x v="1"/>
    <n v="21"/>
    <n v="66.099999999999994"/>
    <x v="1"/>
    <b v="1"/>
    <b v="1"/>
    <m/>
    <m/>
    <m/>
    <m/>
  </r>
  <r>
    <x v="169"/>
    <x v="0"/>
    <x v="0"/>
    <x v="10"/>
    <s v="Mon"/>
    <x v="1"/>
    <n v="21"/>
    <n v="79.63"/>
    <x v="1"/>
    <b v="0"/>
    <b v="1"/>
    <m/>
    <m/>
    <m/>
    <m/>
  </r>
  <r>
    <x v="170"/>
    <x v="2"/>
    <x v="2"/>
    <x v="10"/>
    <s v="Mon"/>
    <x v="1"/>
    <n v="21"/>
    <n v="169.76"/>
    <x v="1"/>
    <b v="1"/>
    <b v="0"/>
    <m/>
    <m/>
    <m/>
    <m/>
  </r>
  <r>
    <x v="171"/>
    <x v="2"/>
    <x v="1"/>
    <x v="10"/>
    <s v="Mon"/>
    <x v="1"/>
    <n v="21"/>
    <n v="66.099999999999994"/>
    <x v="1"/>
    <b v="1"/>
    <b v="1"/>
    <m/>
    <m/>
    <m/>
    <m/>
  </r>
  <r>
    <x v="172"/>
    <x v="2"/>
    <x v="0"/>
    <x v="10"/>
    <s v="Mon"/>
    <x v="1"/>
    <n v="21"/>
    <n v="66.099999999999994"/>
    <x v="1"/>
    <b v="1"/>
    <b v="1"/>
    <m/>
    <m/>
    <m/>
    <m/>
  </r>
  <r>
    <x v="173"/>
    <x v="2"/>
    <x v="2"/>
    <x v="10"/>
    <s v="Mon"/>
    <x v="1"/>
    <n v="20"/>
    <n v="66.099999999999994"/>
    <x v="1"/>
    <b v="1"/>
    <b v="1"/>
    <m/>
    <m/>
    <m/>
    <m/>
  </r>
  <r>
    <x v="174"/>
    <x v="2"/>
    <x v="1"/>
    <x v="10"/>
    <s v="Mon"/>
    <x v="1"/>
    <n v="20"/>
    <n v="219.92"/>
    <x v="2"/>
    <b v="1"/>
    <b v="0"/>
    <m/>
    <m/>
    <m/>
    <m/>
  </r>
  <r>
    <x v="175"/>
    <x v="2"/>
    <x v="0"/>
    <x v="10"/>
    <s v="Mon"/>
    <x v="1"/>
    <n v="18"/>
    <n v="66.099999999999994"/>
    <x v="1"/>
    <b v="1"/>
    <b v="1"/>
    <m/>
    <m/>
    <m/>
    <m/>
  </r>
  <r>
    <x v="176"/>
    <x v="2"/>
    <x v="2"/>
    <x v="10"/>
    <s v="Mon"/>
    <x v="1"/>
    <n v="18"/>
    <n v="113.48"/>
    <x v="1"/>
    <b v="1"/>
    <b v="0"/>
    <m/>
    <m/>
    <m/>
    <m/>
  </r>
  <r>
    <x v="177"/>
    <x v="2"/>
    <x v="2"/>
    <x v="11"/>
    <s v="Tue"/>
    <x v="1"/>
    <n v="20"/>
    <n v="280.77"/>
    <x v="0"/>
    <b v="1"/>
    <b v="0"/>
    <m/>
    <m/>
    <m/>
    <m/>
  </r>
  <r>
    <x v="177"/>
    <x v="2"/>
    <x v="1"/>
    <x v="11"/>
    <s v="Tue"/>
    <x v="1"/>
    <n v="20"/>
    <n v="280.77"/>
    <x v="0"/>
    <b v="1"/>
    <b v="0"/>
    <m/>
    <m/>
    <m/>
    <m/>
  </r>
  <r>
    <x v="178"/>
    <x v="2"/>
    <x v="0"/>
    <x v="11"/>
    <s v="Tue"/>
    <x v="1"/>
    <n v="19"/>
    <n v="73"/>
    <x v="3"/>
    <b v="0"/>
    <b v="1"/>
    <m/>
    <m/>
    <m/>
    <m/>
  </r>
  <r>
    <x v="179"/>
    <x v="2"/>
    <x v="2"/>
    <x v="11"/>
    <s v="Tue"/>
    <x v="1"/>
    <n v="19"/>
    <n v="72.45"/>
    <x v="2"/>
    <b v="0"/>
    <b v="1"/>
    <m/>
    <m/>
    <m/>
    <m/>
  </r>
  <r>
    <x v="180"/>
    <x v="2"/>
    <x v="1"/>
    <x v="11"/>
    <s v="Tue"/>
    <x v="1"/>
    <n v="19"/>
    <n v="192.77"/>
    <x v="1"/>
    <b v="1"/>
    <b v="0"/>
    <m/>
    <m/>
    <m/>
    <m/>
  </r>
  <r>
    <x v="180"/>
    <x v="2"/>
    <x v="0"/>
    <x v="11"/>
    <s v="Tue"/>
    <x v="1"/>
    <n v="19"/>
    <n v="192.77"/>
    <x v="1"/>
    <b v="1"/>
    <b v="0"/>
    <m/>
    <m/>
    <m/>
    <m/>
  </r>
  <r>
    <x v="181"/>
    <x v="2"/>
    <x v="2"/>
    <x v="11"/>
    <s v="Tue"/>
    <x v="1"/>
    <n v="19"/>
    <n v="72.45"/>
    <x v="1"/>
    <b v="0"/>
    <b v="1"/>
    <m/>
    <m/>
    <m/>
    <m/>
  </r>
  <r>
    <x v="182"/>
    <x v="2"/>
    <x v="1"/>
    <x v="11"/>
    <s v="Tue"/>
    <x v="1"/>
    <n v="14"/>
    <n v="70.069999999999993"/>
    <x v="0"/>
    <b v="0"/>
    <b v="1"/>
    <m/>
    <m/>
    <m/>
    <m/>
  </r>
  <r>
    <x v="183"/>
    <x v="2"/>
    <x v="0"/>
    <x v="11"/>
    <s v="Tue"/>
    <x v="1"/>
    <n v="14"/>
    <n v="70.069999999999993"/>
    <x v="0"/>
    <b v="0"/>
    <b v="1"/>
    <m/>
    <m/>
    <m/>
    <m/>
  </r>
  <r>
    <x v="184"/>
    <x v="2"/>
    <x v="2"/>
    <x v="11"/>
    <s v="Tue"/>
    <x v="1"/>
    <n v="14"/>
    <n v="186.85"/>
    <x v="0"/>
    <b v="1"/>
    <b v="0"/>
    <m/>
    <m/>
    <m/>
    <m/>
  </r>
  <r>
    <x v="185"/>
    <x v="2"/>
    <x v="1"/>
    <x v="11"/>
    <s v="Tue"/>
    <x v="1"/>
    <n v="14"/>
    <n v="70.069999999999993"/>
    <x v="0"/>
    <b v="0"/>
    <b v="1"/>
    <m/>
    <m/>
    <m/>
    <m/>
  </r>
  <r>
    <x v="186"/>
    <x v="2"/>
    <x v="0"/>
    <x v="11"/>
    <s v="Tue"/>
    <x v="1"/>
    <n v="14"/>
    <n v="112.66"/>
    <x v="0"/>
    <b v="1"/>
    <b v="0"/>
    <m/>
    <m/>
    <m/>
    <m/>
  </r>
  <r>
    <x v="187"/>
    <x v="2"/>
    <x v="2"/>
    <x v="11"/>
    <s v="Tue"/>
    <x v="1"/>
    <n v="14"/>
    <n v="70.069999999999993"/>
    <x v="0"/>
    <b v="0"/>
    <b v="1"/>
    <m/>
    <m/>
    <m/>
    <m/>
  </r>
  <r>
    <x v="188"/>
    <x v="2"/>
    <x v="1"/>
    <x v="11"/>
    <s v="Tue"/>
    <x v="1"/>
    <n v="14"/>
    <n v="186.85"/>
    <x v="0"/>
    <b v="1"/>
    <b v="0"/>
    <m/>
    <m/>
    <m/>
    <m/>
  </r>
  <r>
    <x v="189"/>
    <x v="2"/>
    <x v="0"/>
    <x v="11"/>
    <s v="Tue"/>
    <x v="1"/>
    <n v="14"/>
    <n v="70.069999999999993"/>
    <x v="0"/>
    <b v="0"/>
    <b v="1"/>
    <m/>
    <m/>
    <m/>
    <m/>
  </r>
  <r>
    <x v="190"/>
    <x v="2"/>
    <x v="2"/>
    <x v="11"/>
    <s v="Tue"/>
    <x v="1"/>
    <n v="14"/>
    <n v="70.069999999999993"/>
    <x v="0"/>
    <b v="0"/>
    <b v="1"/>
    <m/>
    <m/>
    <m/>
    <m/>
  </r>
  <r>
    <x v="191"/>
    <x v="2"/>
    <x v="1"/>
    <x v="11"/>
    <s v="Tue"/>
    <x v="1"/>
    <n v="14"/>
    <n v="72.45"/>
    <x v="3"/>
    <b v="0"/>
    <b v="1"/>
    <m/>
    <m/>
    <m/>
    <m/>
  </r>
  <r>
    <x v="192"/>
    <x v="2"/>
    <x v="0"/>
    <x v="11"/>
    <s v="Tue"/>
    <x v="1"/>
    <n v="14"/>
    <n v="70.069999999999993"/>
    <x v="0"/>
    <b v="0"/>
    <b v="1"/>
    <m/>
    <m/>
    <m/>
    <m/>
  </r>
  <r>
    <x v="193"/>
    <x v="2"/>
    <x v="2"/>
    <x v="11"/>
    <s v="Tue"/>
    <x v="1"/>
    <n v="14"/>
    <n v="70.069999999999993"/>
    <x v="0"/>
    <b v="0"/>
    <b v="1"/>
    <m/>
    <m/>
    <m/>
    <m/>
  </r>
  <r>
    <x v="194"/>
    <x v="2"/>
    <x v="1"/>
    <x v="11"/>
    <s v="Tue"/>
    <x v="1"/>
    <n v="14"/>
    <n v="76.8"/>
    <x v="0"/>
    <b v="0"/>
    <b v="1"/>
    <m/>
    <m/>
    <m/>
    <m/>
  </r>
  <r>
    <x v="195"/>
    <x v="2"/>
    <x v="0"/>
    <x v="11"/>
    <s v="Tue"/>
    <x v="1"/>
    <n v="14"/>
    <n v="70.069999999999993"/>
    <x v="0"/>
    <b v="0"/>
    <b v="1"/>
    <m/>
    <m/>
    <m/>
    <m/>
  </r>
  <r>
    <x v="196"/>
    <x v="2"/>
    <x v="2"/>
    <x v="11"/>
    <s v="Tue"/>
    <x v="1"/>
    <n v="14"/>
    <n v="76.8"/>
    <x v="0"/>
    <b v="0"/>
    <b v="1"/>
    <m/>
    <m/>
    <m/>
    <m/>
  </r>
  <r>
    <x v="197"/>
    <x v="2"/>
    <x v="1"/>
    <x v="11"/>
    <s v="Tue"/>
    <x v="1"/>
    <n v="14"/>
    <n v="112.66"/>
    <x v="0"/>
    <b v="1"/>
    <b v="0"/>
    <m/>
    <m/>
    <m/>
    <m/>
  </r>
  <r>
    <x v="198"/>
    <x v="2"/>
    <x v="0"/>
    <x v="11"/>
    <s v="Tue"/>
    <x v="1"/>
    <n v="14"/>
    <n v="95.62"/>
    <x v="3"/>
    <b v="0"/>
    <b v="1"/>
    <m/>
    <m/>
    <m/>
    <m/>
  </r>
  <r>
    <x v="199"/>
    <x v="2"/>
    <x v="2"/>
    <x v="11"/>
    <s v="Tue"/>
    <x v="1"/>
    <n v="14"/>
    <n v="112.66"/>
    <x v="0"/>
    <b v="1"/>
    <b v="0"/>
    <m/>
    <m/>
    <m/>
    <m/>
  </r>
  <r>
    <x v="200"/>
    <x v="2"/>
    <x v="1"/>
    <x v="11"/>
    <s v="Tue"/>
    <x v="1"/>
    <n v="14"/>
    <n v="93.59"/>
    <x v="0"/>
    <b v="0"/>
    <b v="1"/>
    <m/>
    <m/>
    <m/>
    <m/>
  </r>
  <r>
    <x v="201"/>
    <x v="2"/>
    <x v="0"/>
    <x v="11"/>
    <s v="Tue"/>
    <x v="1"/>
    <n v="14"/>
    <n v="88.21"/>
    <x v="1"/>
    <b v="0"/>
    <b v="1"/>
    <m/>
    <m/>
    <m/>
    <m/>
  </r>
  <r>
    <x v="202"/>
    <x v="2"/>
    <x v="2"/>
    <x v="11"/>
    <s v="Tue"/>
    <x v="1"/>
    <n v="14"/>
    <n v="72.45"/>
    <x v="3"/>
    <b v="0"/>
    <b v="1"/>
    <m/>
    <m/>
    <m/>
    <m/>
  </r>
  <r>
    <x v="203"/>
    <x v="2"/>
    <x v="1"/>
    <x v="11"/>
    <s v="Tue"/>
    <x v="1"/>
    <n v="14"/>
    <n v="72.45"/>
    <x v="3"/>
    <b v="0"/>
    <b v="1"/>
    <m/>
    <m/>
    <m/>
    <m/>
  </r>
  <r>
    <x v="204"/>
    <x v="2"/>
    <x v="0"/>
    <x v="11"/>
    <s v="Tue"/>
    <x v="1"/>
    <n v="14"/>
    <n v="76.8"/>
    <x v="0"/>
    <b v="0"/>
    <b v="1"/>
    <m/>
    <m/>
    <m/>
    <m/>
  </r>
  <r>
    <x v="205"/>
    <x v="2"/>
    <x v="2"/>
    <x v="11"/>
    <s v="Tue"/>
    <x v="1"/>
    <n v="14"/>
    <n v="70.069999999999993"/>
    <x v="0"/>
    <b v="0"/>
    <b v="1"/>
    <m/>
    <m/>
    <m/>
    <m/>
  </r>
  <r>
    <x v="206"/>
    <x v="2"/>
    <x v="1"/>
    <x v="11"/>
    <s v="Tue"/>
    <x v="1"/>
    <n v="14"/>
    <n v="112.66"/>
    <x v="0"/>
    <b v="1"/>
    <b v="0"/>
    <m/>
    <m/>
    <m/>
    <m/>
  </r>
  <r>
    <x v="207"/>
    <x v="2"/>
    <x v="1"/>
    <x v="11"/>
    <s v="Tue"/>
    <x v="1"/>
    <n v="21"/>
    <n v="106.28"/>
    <x v="1"/>
    <b v="1"/>
    <b v="0"/>
    <m/>
    <m/>
    <m/>
    <m/>
  </r>
  <r>
    <x v="208"/>
    <x v="2"/>
    <x v="0"/>
    <x v="11"/>
    <s v="Tue"/>
    <x v="1"/>
    <n v="20"/>
    <n v="186.85"/>
    <x v="0"/>
    <b v="1"/>
    <b v="0"/>
    <m/>
    <m/>
    <m/>
    <m/>
  </r>
  <r>
    <x v="209"/>
    <x v="2"/>
    <x v="2"/>
    <x v="11"/>
    <s v="Tue"/>
    <x v="1"/>
    <n v="20"/>
    <n v="66.099999999999994"/>
    <x v="1"/>
    <b v="1"/>
    <b v="1"/>
    <m/>
    <m/>
    <m/>
    <m/>
  </r>
  <r>
    <x v="210"/>
    <x v="2"/>
    <x v="1"/>
    <x v="11"/>
    <s v="Tue"/>
    <x v="1"/>
    <n v="21"/>
    <n v="66.099999999999994"/>
    <x v="1"/>
    <b v="1"/>
    <b v="1"/>
    <m/>
    <m/>
    <m/>
    <m/>
  </r>
  <r>
    <x v="211"/>
    <x v="0"/>
    <x v="0"/>
    <x v="11"/>
    <s v="Tue"/>
    <x v="1"/>
    <n v="21"/>
    <n v="1709.3"/>
    <x v="2"/>
    <b v="1"/>
    <b v="0"/>
    <m/>
    <m/>
    <m/>
    <m/>
  </r>
  <r>
    <x v="212"/>
    <x v="2"/>
    <x v="2"/>
    <x v="11"/>
    <s v="Tue"/>
    <x v="1"/>
    <n v="15"/>
    <n v="72.45"/>
    <x v="3"/>
    <b v="0"/>
    <b v="1"/>
    <m/>
    <m/>
    <m/>
    <m/>
  </r>
  <r>
    <x v="213"/>
    <x v="2"/>
    <x v="1"/>
    <x v="11"/>
    <s v="Tue"/>
    <x v="1"/>
    <n v="15"/>
    <n v="88.21"/>
    <x v="1"/>
    <b v="0"/>
    <b v="1"/>
    <m/>
    <m/>
    <m/>
    <m/>
  </r>
  <r>
    <x v="214"/>
    <x v="2"/>
    <x v="0"/>
    <x v="11"/>
    <s v="Tue"/>
    <x v="1"/>
    <n v="15"/>
    <n v="66.099999999999994"/>
    <x v="1"/>
    <b v="1"/>
    <b v="1"/>
    <m/>
    <m/>
    <m/>
    <m/>
  </r>
  <r>
    <x v="215"/>
    <x v="2"/>
    <x v="2"/>
    <x v="11"/>
    <s v="Tue"/>
    <x v="1"/>
    <n v="15"/>
    <n v="66.099999999999994"/>
    <x v="1"/>
    <b v="1"/>
    <b v="1"/>
    <m/>
    <m/>
    <m/>
    <m/>
  </r>
  <r>
    <x v="216"/>
    <x v="2"/>
    <x v="1"/>
    <x v="11"/>
    <s v="Tue"/>
    <x v="1"/>
    <n v="14"/>
    <n v="70.069999999999993"/>
    <x v="0"/>
    <b v="0"/>
    <b v="1"/>
    <m/>
    <m/>
    <m/>
    <m/>
  </r>
  <r>
    <x v="217"/>
    <x v="2"/>
    <x v="0"/>
    <x v="11"/>
    <s v="Tue"/>
    <x v="1"/>
    <n v="14"/>
    <n v="112.66"/>
    <x v="0"/>
    <b v="1"/>
    <b v="0"/>
    <m/>
    <m/>
    <m/>
    <m/>
  </r>
  <r>
    <x v="218"/>
    <x v="2"/>
    <x v="2"/>
    <x v="11"/>
    <s v="Tue"/>
    <x v="1"/>
    <n v="14"/>
    <n v="83.32"/>
    <x v="4"/>
    <b v="0"/>
    <b v="1"/>
    <m/>
    <m/>
    <m/>
    <m/>
  </r>
  <r>
    <x v="219"/>
    <x v="2"/>
    <x v="1"/>
    <x v="11"/>
    <s v="Tue"/>
    <x v="1"/>
    <n v="14"/>
    <n v="73"/>
    <x v="3"/>
    <b v="0"/>
    <b v="1"/>
    <m/>
    <m/>
    <m/>
    <m/>
  </r>
  <r>
    <x v="220"/>
    <x v="2"/>
    <x v="0"/>
    <x v="11"/>
    <s v="Tue"/>
    <x v="1"/>
    <n v="14"/>
    <n v="83.32"/>
    <x v="4"/>
    <b v="0"/>
    <b v="1"/>
    <m/>
    <m/>
    <m/>
    <m/>
  </r>
  <r>
    <x v="221"/>
    <x v="2"/>
    <x v="2"/>
    <x v="11"/>
    <s v="Tue"/>
    <x v="1"/>
    <n v="14"/>
    <n v="70.069999999999993"/>
    <x v="0"/>
    <b v="0"/>
    <b v="1"/>
    <m/>
    <m/>
    <m/>
    <m/>
  </r>
  <r>
    <x v="222"/>
    <x v="2"/>
    <x v="0"/>
    <x v="11"/>
    <s v="Tue"/>
    <x v="1"/>
    <n v="14"/>
    <n v="70.069999999999993"/>
    <x v="0"/>
    <b v="0"/>
    <b v="1"/>
    <m/>
    <m/>
    <m/>
    <m/>
  </r>
  <r>
    <x v="223"/>
    <x v="2"/>
    <x v="0"/>
    <x v="12"/>
    <s v="Wed"/>
    <x v="1"/>
    <n v="19"/>
    <n v="126.41"/>
    <x v="4"/>
    <b v="1"/>
    <b v="0"/>
    <m/>
    <m/>
    <m/>
    <m/>
  </r>
  <r>
    <x v="224"/>
    <x v="2"/>
    <x v="2"/>
    <x v="12"/>
    <s v="Wed"/>
    <x v="1"/>
    <n v="14"/>
    <n v="83.32"/>
    <x v="4"/>
    <b v="0"/>
    <b v="1"/>
    <m/>
    <m/>
    <m/>
    <m/>
  </r>
  <r>
    <x v="225"/>
    <x v="2"/>
    <x v="1"/>
    <x v="12"/>
    <s v="Wed"/>
    <x v="1"/>
    <n v="14"/>
    <n v="73"/>
    <x v="3"/>
    <b v="0"/>
    <b v="1"/>
    <m/>
    <m/>
    <m/>
    <m/>
  </r>
  <r>
    <x v="226"/>
    <x v="2"/>
    <x v="0"/>
    <x v="12"/>
    <s v="Wed"/>
    <x v="1"/>
    <n v="14"/>
    <n v="66.099999999999994"/>
    <x v="1"/>
    <b v="1"/>
    <b v="1"/>
    <m/>
    <m/>
    <m/>
    <m/>
  </r>
  <r>
    <x v="227"/>
    <x v="2"/>
    <x v="2"/>
    <x v="12"/>
    <s v="Wed"/>
    <x v="1"/>
    <n v="14"/>
    <n v="72.45"/>
    <x v="3"/>
    <b v="0"/>
    <b v="1"/>
    <m/>
    <m/>
    <m/>
    <m/>
  </r>
  <r>
    <x v="228"/>
    <x v="2"/>
    <x v="1"/>
    <x v="12"/>
    <s v="Wed"/>
    <x v="1"/>
    <n v="14"/>
    <n v="72.45"/>
    <x v="3"/>
    <b v="0"/>
    <b v="1"/>
    <m/>
    <m/>
    <m/>
    <m/>
  </r>
  <r>
    <x v="229"/>
    <x v="2"/>
    <x v="0"/>
    <x v="12"/>
    <s v="Wed"/>
    <x v="1"/>
    <n v="14"/>
    <n v="1175.08"/>
    <x v="0"/>
    <b v="1"/>
    <b v="0"/>
    <m/>
    <m/>
    <m/>
    <m/>
  </r>
  <r>
    <x v="229"/>
    <x v="2"/>
    <x v="2"/>
    <x v="12"/>
    <s v="Wed"/>
    <x v="1"/>
    <n v="14"/>
    <n v="1175.08"/>
    <x v="0"/>
    <b v="1"/>
    <b v="0"/>
    <m/>
    <m/>
    <m/>
    <m/>
  </r>
  <r>
    <x v="229"/>
    <x v="2"/>
    <x v="1"/>
    <x v="12"/>
    <s v="Wed"/>
    <x v="1"/>
    <n v="14"/>
    <n v="1175.08"/>
    <x v="0"/>
    <b v="1"/>
    <b v="0"/>
    <m/>
    <m/>
    <m/>
    <m/>
  </r>
  <r>
    <x v="229"/>
    <x v="2"/>
    <x v="0"/>
    <x v="12"/>
    <s v="Wed"/>
    <x v="1"/>
    <n v="14"/>
    <n v="1175.08"/>
    <x v="0"/>
    <b v="1"/>
    <b v="0"/>
    <m/>
    <m/>
    <m/>
    <m/>
  </r>
  <r>
    <x v="229"/>
    <x v="2"/>
    <x v="2"/>
    <x v="12"/>
    <s v="Wed"/>
    <x v="1"/>
    <n v="14"/>
    <n v="1175.08"/>
    <x v="0"/>
    <b v="1"/>
    <b v="0"/>
    <m/>
    <m/>
    <m/>
    <m/>
  </r>
  <r>
    <x v="229"/>
    <x v="2"/>
    <x v="1"/>
    <x v="12"/>
    <s v="Wed"/>
    <x v="1"/>
    <n v="14"/>
    <n v="1175.08"/>
    <x v="0"/>
    <b v="1"/>
    <b v="0"/>
    <m/>
    <m/>
    <m/>
    <m/>
  </r>
  <r>
    <x v="230"/>
    <x v="2"/>
    <x v="0"/>
    <x v="12"/>
    <s v="Wed"/>
    <x v="1"/>
    <n v="14"/>
    <n v="88.21"/>
    <x v="1"/>
    <b v="0"/>
    <b v="1"/>
    <m/>
    <m/>
    <m/>
    <m/>
  </r>
  <r>
    <x v="231"/>
    <x v="2"/>
    <x v="1"/>
    <x v="12"/>
    <s v="Wed"/>
    <x v="1"/>
    <n v="19"/>
    <n v="72.45"/>
    <x v="1"/>
    <b v="0"/>
    <b v="1"/>
    <m/>
    <m/>
    <m/>
    <m/>
  </r>
  <r>
    <x v="232"/>
    <x v="2"/>
    <x v="0"/>
    <x v="12"/>
    <s v="Wed"/>
    <x v="1"/>
    <n v="20"/>
    <n v="66.099999999999994"/>
    <x v="1"/>
    <b v="1"/>
    <b v="1"/>
    <m/>
    <m/>
    <m/>
    <m/>
  </r>
  <r>
    <x v="233"/>
    <x v="2"/>
    <x v="2"/>
    <x v="12"/>
    <s v="Wed"/>
    <x v="1"/>
    <n v="14"/>
    <n v="311.01"/>
    <x v="0"/>
    <b v="1"/>
    <b v="0"/>
    <m/>
    <m/>
    <m/>
    <m/>
  </r>
  <r>
    <x v="233"/>
    <x v="2"/>
    <x v="1"/>
    <x v="12"/>
    <s v="Wed"/>
    <x v="1"/>
    <n v="14"/>
    <n v="311.01"/>
    <x v="0"/>
    <b v="1"/>
    <b v="0"/>
    <m/>
    <m/>
    <m/>
    <m/>
  </r>
  <r>
    <x v="234"/>
    <x v="2"/>
    <x v="0"/>
    <x v="12"/>
    <s v="Wed"/>
    <x v="1"/>
    <n v="14"/>
    <n v="88.21"/>
    <x v="1"/>
    <b v="0"/>
    <b v="1"/>
    <m/>
    <m/>
    <m/>
    <m/>
  </r>
  <r>
    <x v="235"/>
    <x v="2"/>
    <x v="2"/>
    <x v="12"/>
    <s v="Wed"/>
    <x v="1"/>
    <n v="14"/>
    <n v="73"/>
    <x v="3"/>
    <b v="0"/>
    <b v="1"/>
    <m/>
    <m/>
    <m/>
    <m/>
  </r>
  <r>
    <x v="236"/>
    <x v="2"/>
    <x v="1"/>
    <x v="12"/>
    <s v="Wed"/>
    <x v="1"/>
    <n v="14"/>
    <n v="143.62"/>
    <x v="0"/>
    <b v="1"/>
    <b v="0"/>
    <m/>
    <m/>
    <m/>
    <m/>
  </r>
  <r>
    <x v="237"/>
    <x v="2"/>
    <x v="0"/>
    <x v="12"/>
    <s v="Wed"/>
    <x v="1"/>
    <n v="14"/>
    <n v="72.45"/>
    <x v="3"/>
    <b v="0"/>
    <b v="1"/>
    <m/>
    <m/>
    <m/>
    <m/>
  </r>
  <r>
    <x v="238"/>
    <x v="2"/>
    <x v="2"/>
    <x v="12"/>
    <s v="Wed"/>
    <x v="1"/>
    <n v="14"/>
    <n v="66.099999999999994"/>
    <x v="1"/>
    <b v="1"/>
    <b v="1"/>
    <m/>
    <m/>
    <m/>
    <m/>
  </r>
  <r>
    <x v="239"/>
    <x v="2"/>
    <x v="1"/>
    <x v="12"/>
    <s v="Wed"/>
    <x v="1"/>
    <n v="14"/>
    <n v="130.54"/>
    <x v="4"/>
    <b v="1"/>
    <b v="0"/>
    <m/>
    <m/>
    <m/>
    <m/>
  </r>
  <r>
    <x v="240"/>
    <x v="2"/>
    <x v="0"/>
    <x v="12"/>
    <s v="Wed"/>
    <x v="1"/>
    <n v="20"/>
    <n v="110.38"/>
    <x v="1"/>
    <b v="1"/>
    <b v="0"/>
    <m/>
    <m/>
    <m/>
    <m/>
  </r>
  <r>
    <x v="240"/>
    <x v="2"/>
    <x v="2"/>
    <x v="12"/>
    <s v="Wed"/>
    <x v="1"/>
    <n v="20"/>
    <n v="110.38"/>
    <x v="1"/>
    <b v="1"/>
    <b v="0"/>
    <m/>
    <m/>
    <m/>
    <m/>
  </r>
  <r>
    <x v="241"/>
    <x v="2"/>
    <x v="1"/>
    <x v="12"/>
    <s v="Wed"/>
    <x v="1"/>
    <n v="19"/>
    <n v="66.099999999999994"/>
    <x v="1"/>
    <b v="1"/>
    <b v="1"/>
    <m/>
    <m/>
    <m/>
    <m/>
  </r>
  <r>
    <x v="242"/>
    <x v="0"/>
    <x v="2"/>
    <x v="13"/>
    <s v="Wed"/>
    <x v="1"/>
    <n v="22"/>
    <n v="83.32"/>
    <x v="2"/>
    <b v="0"/>
    <b v="1"/>
    <m/>
    <m/>
    <m/>
    <m/>
  </r>
  <r>
    <x v="243"/>
    <x v="2"/>
    <x v="2"/>
    <x v="14"/>
    <s v="Sat"/>
    <x v="2"/>
    <n v="17"/>
    <n v="70.069999999999993"/>
    <x v="0"/>
    <b v="0"/>
    <b v="1"/>
    <m/>
    <m/>
    <m/>
    <m/>
  </r>
  <r>
    <x v="244"/>
    <x v="2"/>
    <x v="1"/>
    <x v="14"/>
    <s v="Sat"/>
    <x v="2"/>
    <n v="17"/>
    <n v="112.66"/>
    <x v="0"/>
    <b v="1"/>
    <b v="0"/>
    <m/>
    <m/>
    <m/>
    <m/>
  </r>
  <r>
    <x v="245"/>
    <x v="2"/>
    <x v="0"/>
    <x v="14"/>
    <s v="Sat"/>
    <x v="2"/>
    <n v="17"/>
    <n v="112.66"/>
    <x v="0"/>
    <b v="1"/>
    <b v="0"/>
    <m/>
    <m/>
    <m/>
    <m/>
  </r>
  <r>
    <x v="246"/>
    <x v="2"/>
    <x v="2"/>
    <x v="14"/>
    <s v="Sat"/>
    <x v="2"/>
    <n v="17"/>
    <n v="112.66"/>
    <x v="0"/>
    <b v="1"/>
    <b v="0"/>
    <m/>
    <m/>
    <m/>
    <m/>
  </r>
  <r>
    <x v="247"/>
    <x v="2"/>
    <x v="1"/>
    <x v="14"/>
    <s v="Sat"/>
    <x v="2"/>
    <n v="15"/>
    <n v="72.45"/>
    <x v="3"/>
    <b v="0"/>
    <b v="1"/>
    <m/>
    <m/>
    <m/>
    <m/>
  </r>
  <r>
    <x v="248"/>
    <x v="2"/>
    <x v="0"/>
    <x v="14"/>
    <s v="Sat"/>
    <x v="2"/>
    <n v="15"/>
    <n v="72.45"/>
    <x v="2"/>
    <b v="0"/>
    <b v="1"/>
    <m/>
    <m/>
    <m/>
    <m/>
  </r>
  <r>
    <x v="249"/>
    <x v="2"/>
    <x v="2"/>
    <x v="14"/>
    <s v="Sat"/>
    <x v="2"/>
    <n v="15"/>
    <n v="72.45"/>
    <x v="3"/>
    <b v="0"/>
    <b v="1"/>
    <m/>
    <m/>
    <m/>
    <m/>
  </r>
  <r>
    <x v="250"/>
    <x v="2"/>
    <x v="1"/>
    <x v="14"/>
    <s v="Sat"/>
    <x v="2"/>
    <n v="14"/>
    <n v="204.92"/>
    <x v="0"/>
    <b v="1"/>
    <b v="0"/>
    <m/>
    <m/>
    <m/>
    <m/>
  </r>
  <r>
    <x v="250"/>
    <x v="2"/>
    <x v="0"/>
    <x v="14"/>
    <s v="Sat"/>
    <x v="2"/>
    <n v="14"/>
    <n v="204.92"/>
    <x v="0"/>
    <b v="1"/>
    <b v="0"/>
    <m/>
    <m/>
    <m/>
    <m/>
  </r>
  <r>
    <x v="251"/>
    <x v="2"/>
    <x v="2"/>
    <x v="14"/>
    <s v="Sat"/>
    <x v="2"/>
    <n v="14"/>
    <n v="76.8"/>
    <x v="0"/>
    <b v="0"/>
    <b v="1"/>
    <m/>
    <m/>
    <m/>
    <m/>
  </r>
  <r>
    <x v="252"/>
    <x v="2"/>
    <x v="1"/>
    <x v="14"/>
    <s v="Sat"/>
    <x v="2"/>
    <n v="14"/>
    <n v="108.04"/>
    <x v="0"/>
    <b v="1"/>
    <b v="0"/>
    <m/>
    <m/>
    <m/>
    <m/>
  </r>
  <r>
    <x v="253"/>
    <x v="2"/>
    <x v="0"/>
    <x v="14"/>
    <s v="Sat"/>
    <x v="2"/>
    <n v="14"/>
    <n v="112.66"/>
    <x v="0"/>
    <b v="1"/>
    <b v="0"/>
    <m/>
    <m/>
    <m/>
    <m/>
  </r>
  <r>
    <x v="254"/>
    <x v="2"/>
    <x v="2"/>
    <x v="14"/>
    <s v="Sat"/>
    <x v="2"/>
    <n v="14"/>
    <n v="166.42"/>
    <x v="0"/>
    <b v="1"/>
    <b v="0"/>
    <m/>
    <m/>
    <m/>
    <m/>
  </r>
  <r>
    <x v="254"/>
    <x v="2"/>
    <x v="1"/>
    <x v="14"/>
    <s v="Sat"/>
    <x v="2"/>
    <n v="14"/>
    <n v="166.42"/>
    <x v="0"/>
    <b v="1"/>
    <b v="0"/>
    <m/>
    <m/>
    <m/>
    <m/>
  </r>
  <r>
    <x v="255"/>
    <x v="2"/>
    <x v="0"/>
    <x v="14"/>
    <s v="Sat"/>
    <x v="2"/>
    <n v="14"/>
    <n v="76.8"/>
    <x v="0"/>
    <b v="0"/>
    <b v="1"/>
    <m/>
    <m/>
    <m/>
    <m/>
  </r>
  <r>
    <x v="256"/>
    <x v="2"/>
    <x v="2"/>
    <x v="14"/>
    <s v="Sat"/>
    <x v="2"/>
    <n v="14"/>
    <n v="76.8"/>
    <x v="0"/>
    <b v="0"/>
    <b v="1"/>
    <m/>
    <m/>
    <m/>
    <m/>
  </r>
  <r>
    <x v="257"/>
    <x v="2"/>
    <x v="1"/>
    <x v="14"/>
    <s v="Sat"/>
    <x v="2"/>
    <n v="23"/>
    <n v="112.66"/>
    <x v="0"/>
    <b v="1"/>
    <b v="0"/>
    <m/>
    <m/>
    <m/>
    <m/>
  </r>
  <r>
    <x v="258"/>
    <x v="2"/>
    <x v="0"/>
    <x v="14"/>
    <s v="Sat"/>
    <x v="2"/>
    <n v="23"/>
    <n v="189.54"/>
    <x v="0"/>
    <b v="1"/>
    <b v="0"/>
    <m/>
    <m/>
    <m/>
    <m/>
  </r>
  <r>
    <x v="259"/>
    <x v="2"/>
    <x v="2"/>
    <x v="14"/>
    <s v="Sat"/>
    <x v="2"/>
    <n v="23"/>
    <n v="123.05"/>
    <x v="0"/>
    <b v="1"/>
    <b v="0"/>
    <m/>
    <m/>
    <m/>
    <m/>
  </r>
  <r>
    <x v="260"/>
    <x v="2"/>
    <x v="1"/>
    <x v="14"/>
    <s v="Sat"/>
    <x v="2"/>
    <n v="23"/>
    <n v="76.8"/>
    <x v="0"/>
    <b v="0"/>
    <b v="1"/>
    <m/>
    <m/>
    <m/>
    <m/>
  </r>
  <r>
    <x v="261"/>
    <x v="2"/>
    <x v="0"/>
    <x v="14"/>
    <s v="Sat"/>
    <x v="2"/>
    <n v="17"/>
    <n v="83.32"/>
    <x v="4"/>
    <b v="0"/>
    <b v="1"/>
    <m/>
    <m/>
    <m/>
    <m/>
  </r>
  <r>
    <x v="262"/>
    <x v="2"/>
    <x v="2"/>
    <x v="14"/>
    <s v="Sat"/>
    <x v="2"/>
    <n v="16"/>
    <n v="66.099999999999994"/>
    <x v="1"/>
    <b v="1"/>
    <b v="1"/>
    <m/>
    <m/>
    <m/>
    <m/>
  </r>
  <r>
    <x v="263"/>
    <x v="2"/>
    <x v="1"/>
    <x v="14"/>
    <s v="Sat"/>
    <x v="2"/>
    <n v="15"/>
    <n v="88.21"/>
    <x v="1"/>
    <b v="0"/>
    <b v="1"/>
    <m/>
    <m/>
    <m/>
    <m/>
  </r>
  <r>
    <x v="264"/>
    <x v="2"/>
    <x v="0"/>
    <x v="14"/>
    <s v="Sat"/>
    <x v="2"/>
    <n v="15"/>
    <n v="76.8"/>
    <x v="0"/>
    <b v="0"/>
    <b v="1"/>
    <m/>
    <m/>
    <m/>
    <m/>
  </r>
  <r>
    <x v="265"/>
    <x v="2"/>
    <x v="2"/>
    <x v="14"/>
    <s v="Sat"/>
    <x v="2"/>
    <n v="15"/>
    <n v="118.82"/>
    <x v="0"/>
    <b v="1"/>
    <b v="0"/>
    <m/>
    <m/>
    <m/>
    <m/>
  </r>
  <r>
    <x v="266"/>
    <x v="2"/>
    <x v="1"/>
    <x v="14"/>
    <s v="Sat"/>
    <x v="2"/>
    <n v="15"/>
    <n v="76.8"/>
    <x v="0"/>
    <b v="0"/>
    <b v="1"/>
    <m/>
    <m/>
    <m/>
    <m/>
  </r>
  <r>
    <x v="267"/>
    <x v="2"/>
    <x v="0"/>
    <x v="14"/>
    <s v="Sat"/>
    <x v="2"/>
    <n v="15"/>
    <n v="70.069999999999993"/>
    <x v="0"/>
    <b v="0"/>
    <b v="1"/>
    <m/>
    <m/>
    <m/>
    <m/>
  </r>
  <r>
    <x v="268"/>
    <x v="2"/>
    <x v="2"/>
    <x v="14"/>
    <s v="Sat"/>
    <x v="2"/>
    <n v="15"/>
    <n v="75"/>
    <x v="4"/>
    <b v="0"/>
    <b v="1"/>
    <m/>
    <m/>
    <m/>
    <m/>
  </r>
  <r>
    <x v="269"/>
    <x v="2"/>
    <x v="1"/>
    <x v="14"/>
    <s v="Sat"/>
    <x v="2"/>
    <n v="15"/>
    <n v="83.32"/>
    <x v="4"/>
    <b v="0"/>
    <b v="1"/>
    <m/>
    <m/>
    <m/>
    <m/>
  </r>
  <r>
    <x v="270"/>
    <x v="2"/>
    <x v="0"/>
    <x v="14"/>
    <s v="Sat"/>
    <x v="2"/>
    <n v="15"/>
    <n v="112.66"/>
    <x v="0"/>
    <b v="1"/>
    <b v="0"/>
    <m/>
    <m/>
    <m/>
    <m/>
  </r>
  <r>
    <x v="271"/>
    <x v="2"/>
    <x v="2"/>
    <x v="14"/>
    <s v="Sat"/>
    <x v="2"/>
    <n v="15"/>
    <n v="204.92"/>
    <x v="0"/>
    <b v="1"/>
    <b v="0"/>
    <m/>
    <m/>
    <m/>
    <m/>
  </r>
  <r>
    <x v="271"/>
    <x v="2"/>
    <x v="1"/>
    <x v="14"/>
    <s v="Sat"/>
    <x v="2"/>
    <n v="15"/>
    <n v="204.92"/>
    <x v="0"/>
    <b v="1"/>
    <b v="0"/>
    <m/>
    <m/>
    <m/>
    <m/>
  </r>
  <r>
    <x v="272"/>
    <x v="2"/>
    <x v="0"/>
    <x v="14"/>
    <s v="Sat"/>
    <x v="2"/>
    <n v="15"/>
    <n v="72.45"/>
    <x v="3"/>
    <b v="0"/>
    <b v="1"/>
    <m/>
    <m/>
    <m/>
    <m/>
  </r>
  <r>
    <x v="273"/>
    <x v="2"/>
    <x v="2"/>
    <x v="14"/>
    <s v="Sat"/>
    <x v="2"/>
    <n v="15"/>
    <n v="122.22"/>
    <x v="4"/>
    <b v="1"/>
    <b v="0"/>
    <m/>
    <m/>
    <m/>
    <m/>
  </r>
  <r>
    <x v="274"/>
    <x v="2"/>
    <x v="1"/>
    <x v="14"/>
    <s v="Sat"/>
    <x v="2"/>
    <n v="15"/>
    <n v="76.8"/>
    <x v="0"/>
    <b v="0"/>
    <b v="1"/>
    <m/>
    <m/>
    <m/>
    <m/>
  </r>
  <r>
    <x v="275"/>
    <x v="2"/>
    <x v="0"/>
    <x v="14"/>
    <s v="Sat"/>
    <x v="2"/>
    <n v="15"/>
    <n v="66.099999999999994"/>
    <x v="1"/>
    <b v="1"/>
    <b v="1"/>
    <m/>
    <m/>
    <m/>
    <m/>
  </r>
  <r>
    <x v="276"/>
    <x v="2"/>
    <x v="2"/>
    <x v="14"/>
    <s v="Sat"/>
    <x v="2"/>
    <n v="15"/>
    <n v="722.48"/>
    <x v="0"/>
    <b v="1"/>
    <b v="0"/>
    <m/>
    <m/>
    <m/>
    <m/>
  </r>
  <r>
    <x v="276"/>
    <x v="2"/>
    <x v="1"/>
    <x v="14"/>
    <s v="Sat"/>
    <x v="2"/>
    <n v="15"/>
    <n v="722.48"/>
    <x v="0"/>
    <b v="1"/>
    <b v="0"/>
    <m/>
    <m/>
    <m/>
    <m/>
  </r>
  <r>
    <x v="277"/>
    <x v="2"/>
    <x v="0"/>
    <x v="14"/>
    <s v="Sat"/>
    <x v="2"/>
    <n v="15"/>
    <n v="112.66"/>
    <x v="0"/>
    <b v="1"/>
    <b v="0"/>
    <m/>
    <m/>
    <m/>
    <m/>
  </r>
  <r>
    <x v="278"/>
    <x v="2"/>
    <x v="2"/>
    <x v="14"/>
    <s v="Sat"/>
    <x v="2"/>
    <n v="15"/>
    <n v="76.8"/>
    <x v="0"/>
    <b v="0"/>
    <b v="1"/>
    <m/>
    <m/>
    <m/>
    <m/>
  </r>
  <r>
    <x v="279"/>
    <x v="2"/>
    <x v="1"/>
    <x v="14"/>
    <s v="Sat"/>
    <x v="2"/>
    <n v="14"/>
    <n v="143.9"/>
    <x v="0"/>
    <b v="1"/>
    <b v="0"/>
    <m/>
    <m/>
    <m/>
    <m/>
  </r>
  <r>
    <x v="280"/>
    <x v="2"/>
    <x v="0"/>
    <x v="14"/>
    <s v="Sat"/>
    <x v="2"/>
    <n v="14"/>
    <n v="112.66"/>
    <x v="0"/>
    <b v="1"/>
    <b v="0"/>
    <m/>
    <m/>
    <m/>
    <m/>
  </r>
  <r>
    <x v="281"/>
    <x v="2"/>
    <x v="2"/>
    <x v="14"/>
    <s v="Sat"/>
    <x v="2"/>
    <n v="14"/>
    <n v="166.42"/>
    <x v="0"/>
    <b v="1"/>
    <b v="0"/>
    <m/>
    <m/>
    <m/>
    <m/>
  </r>
  <r>
    <x v="281"/>
    <x v="2"/>
    <x v="1"/>
    <x v="14"/>
    <s v="Sat"/>
    <x v="2"/>
    <n v="14"/>
    <n v="166.42"/>
    <x v="0"/>
    <b v="1"/>
    <b v="0"/>
    <m/>
    <m/>
    <m/>
    <m/>
  </r>
  <r>
    <x v="282"/>
    <x v="0"/>
    <x v="2"/>
    <x v="15"/>
    <s v="Sat"/>
    <x v="2"/>
    <n v="22"/>
    <n v="72.45"/>
    <x v="1"/>
    <b v="0"/>
    <b v="1"/>
    <m/>
    <m/>
    <m/>
    <m/>
  </r>
  <r>
    <x v="283"/>
    <x v="2"/>
    <x v="1"/>
    <x v="16"/>
    <s v="Sat"/>
    <x v="2"/>
    <n v="22"/>
    <n v="113.48"/>
    <x v="1"/>
    <b v="1"/>
    <b v="0"/>
    <m/>
    <m/>
    <m/>
    <m/>
  </r>
  <r>
    <x v="284"/>
    <x v="0"/>
    <x v="0"/>
    <x v="17"/>
    <s v="Sat"/>
    <x v="2"/>
    <n v="22"/>
    <n v="66.099999999999994"/>
    <x v="1"/>
    <b v="1"/>
    <b v="1"/>
    <m/>
    <m/>
    <m/>
    <m/>
  </r>
  <r>
    <x v="285"/>
    <x v="0"/>
    <x v="2"/>
    <x v="18"/>
    <s v="Sat"/>
    <x v="2"/>
    <n v="22"/>
    <n v="66.099999999999994"/>
    <x v="1"/>
    <b v="1"/>
    <b v="1"/>
    <m/>
    <m/>
    <m/>
    <m/>
  </r>
  <r>
    <x v="286"/>
    <x v="2"/>
    <x v="1"/>
    <x v="19"/>
    <s v="Sat"/>
    <x v="2"/>
    <n v="22"/>
    <n v="66.099999999999994"/>
    <x v="1"/>
    <b v="1"/>
    <b v="1"/>
    <m/>
    <m/>
    <m/>
    <m/>
  </r>
  <r>
    <x v="287"/>
    <x v="0"/>
    <x v="0"/>
    <x v="20"/>
    <s v="Sat"/>
    <x v="2"/>
    <n v="22"/>
    <n v="88.21"/>
    <x v="1"/>
    <b v="0"/>
    <b v="1"/>
    <m/>
    <m/>
    <m/>
    <m/>
  </r>
  <r>
    <x v="288"/>
    <x v="0"/>
    <x v="2"/>
    <x v="21"/>
    <s v="Sat"/>
    <x v="2"/>
    <n v="22"/>
    <n v="66.099999999999994"/>
    <x v="1"/>
    <b v="1"/>
    <b v="1"/>
    <m/>
    <m/>
    <m/>
    <m/>
  </r>
  <r>
    <x v="289"/>
    <x v="0"/>
    <x v="1"/>
    <x v="22"/>
    <s v="Sat"/>
    <x v="2"/>
    <n v="22"/>
    <n v="66.099999999999994"/>
    <x v="1"/>
    <b v="1"/>
    <b v="1"/>
    <m/>
    <m/>
    <m/>
    <m/>
  </r>
  <r>
    <x v="290"/>
    <x v="2"/>
    <x v="0"/>
    <x v="23"/>
    <s v="Sat"/>
    <x v="2"/>
    <n v="22"/>
    <n v="66.099999999999994"/>
    <x v="1"/>
    <b v="1"/>
    <b v="1"/>
    <m/>
    <m/>
    <m/>
    <m/>
  </r>
  <r>
    <x v="291"/>
    <x v="0"/>
    <x v="1"/>
    <x v="24"/>
    <s v="Sat"/>
    <x v="2"/>
    <n v="22"/>
    <n v="66.099999999999994"/>
    <x v="1"/>
    <b v="1"/>
    <b v="1"/>
    <m/>
    <m/>
    <m/>
    <m/>
  </r>
  <r>
    <x v="292"/>
    <x v="0"/>
    <x v="2"/>
    <x v="25"/>
    <s v="Sat"/>
    <x v="2"/>
    <n v="22"/>
    <n v="66.099999999999994"/>
    <x v="1"/>
    <b v="1"/>
    <b v="1"/>
    <m/>
    <m/>
    <m/>
    <m/>
  </r>
  <r>
    <x v="293"/>
    <x v="0"/>
    <x v="0"/>
    <x v="26"/>
    <s v="Sat"/>
    <x v="2"/>
    <n v="22"/>
    <n v="66.099999999999994"/>
    <x v="1"/>
    <b v="1"/>
    <b v="1"/>
    <m/>
    <m/>
    <m/>
    <m/>
  </r>
  <r>
    <x v="294"/>
    <x v="2"/>
    <x v="1"/>
    <x v="27"/>
    <s v="Sun"/>
    <x v="2"/>
    <n v="17"/>
    <n v="405.42"/>
    <x v="4"/>
    <b v="1"/>
    <b v="0"/>
    <m/>
    <m/>
    <m/>
    <m/>
  </r>
  <r>
    <x v="294"/>
    <x v="2"/>
    <x v="0"/>
    <x v="27"/>
    <s v="Sun"/>
    <x v="2"/>
    <n v="17"/>
    <n v="405.42"/>
    <x v="4"/>
    <b v="1"/>
    <b v="0"/>
    <m/>
    <m/>
    <m/>
    <m/>
  </r>
  <r>
    <x v="295"/>
    <x v="2"/>
    <x v="0"/>
    <x v="27"/>
    <s v="Sun"/>
    <x v="2"/>
    <n v="15"/>
    <n v="72.45"/>
    <x v="2"/>
    <b v="0"/>
    <b v="1"/>
    <m/>
    <m/>
    <m/>
    <m/>
  </r>
  <r>
    <x v="296"/>
    <x v="0"/>
    <x v="0"/>
    <x v="28"/>
    <s v="Sun"/>
    <x v="2"/>
    <n v="22"/>
    <n v="132.19999999999999"/>
    <x v="1"/>
    <b v="1"/>
    <b v="0"/>
    <m/>
    <m/>
    <m/>
    <m/>
  </r>
  <r>
    <x v="296"/>
    <x v="0"/>
    <x v="1"/>
    <x v="29"/>
    <s v="Sun"/>
    <x v="2"/>
    <n v="22"/>
    <n v="132.19999999999999"/>
    <x v="1"/>
    <b v="1"/>
    <b v="0"/>
    <m/>
    <m/>
    <m/>
    <m/>
  </r>
  <r>
    <x v="297"/>
    <x v="0"/>
    <x v="2"/>
    <x v="30"/>
    <s v="Sun"/>
    <x v="2"/>
    <n v="22"/>
    <n v="66.099999999999994"/>
    <x v="1"/>
    <b v="1"/>
    <b v="1"/>
    <m/>
    <m/>
    <m/>
    <m/>
  </r>
  <r>
    <x v="298"/>
    <x v="0"/>
    <x v="1"/>
    <x v="31"/>
    <s v="Sun"/>
    <x v="2"/>
    <n v="22"/>
    <n v="88.21"/>
    <x v="1"/>
    <b v="0"/>
    <b v="1"/>
    <m/>
    <m/>
    <m/>
    <m/>
  </r>
  <r>
    <x v="299"/>
    <x v="2"/>
    <x v="0"/>
    <x v="32"/>
    <s v="Sun"/>
    <x v="2"/>
    <n v="22"/>
    <n v="66.099999999999994"/>
    <x v="1"/>
    <b v="1"/>
    <b v="1"/>
    <m/>
    <m/>
    <m/>
    <m/>
  </r>
  <r>
    <x v="300"/>
    <x v="0"/>
    <x v="1"/>
    <x v="33"/>
    <s v="Sun"/>
    <x v="2"/>
    <n v="22"/>
    <n v="66.099999999999994"/>
    <x v="1"/>
    <b v="1"/>
    <b v="1"/>
    <m/>
    <m/>
    <m/>
    <m/>
  </r>
  <r>
    <x v="301"/>
    <x v="0"/>
    <x v="2"/>
    <x v="34"/>
    <s v="Sun"/>
    <x v="2"/>
    <n v="22"/>
    <n v="72.45"/>
    <x v="1"/>
    <b v="0"/>
    <b v="1"/>
    <m/>
    <m/>
    <m/>
    <m/>
  </r>
  <r>
    <x v="302"/>
    <x v="2"/>
    <x v="2"/>
    <x v="35"/>
    <s v="Sun"/>
    <x v="2"/>
    <n v="21"/>
    <n v="182.73"/>
    <x v="0"/>
    <b v="1"/>
    <b v="0"/>
    <m/>
    <m/>
    <m/>
    <m/>
  </r>
  <r>
    <x v="303"/>
    <x v="0"/>
    <x v="0"/>
    <x v="36"/>
    <s v="Sun"/>
    <x v="2"/>
    <n v="21"/>
    <n v="70.069999999999993"/>
    <x v="0"/>
    <b v="0"/>
    <b v="1"/>
    <m/>
    <m/>
    <m/>
    <m/>
  </r>
  <r>
    <x v="304"/>
    <x v="2"/>
    <x v="1"/>
    <x v="37"/>
    <s v="Mon"/>
    <x v="2"/>
    <n v="14"/>
    <n v="72.45"/>
    <x v="3"/>
    <b v="0"/>
    <b v="1"/>
    <m/>
    <m/>
    <m/>
    <m/>
  </r>
  <r>
    <x v="305"/>
    <x v="2"/>
    <x v="0"/>
    <x v="37"/>
    <s v="Mon"/>
    <x v="2"/>
    <n v="14"/>
    <n v="72.45"/>
    <x v="3"/>
    <b v="0"/>
    <b v="1"/>
    <m/>
    <m/>
    <m/>
    <m/>
  </r>
  <r>
    <x v="306"/>
    <x v="2"/>
    <x v="2"/>
    <x v="37"/>
    <s v="Mon"/>
    <x v="2"/>
    <n v="14"/>
    <n v="85.1"/>
    <x v="3"/>
    <b v="0"/>
    <b v="1"/>
    <m/>
    <m/>
    <m/>
    <m/>
  </r>
  <r>
    <x v="307"/>
    <x v="2"/>
    <x v="1"/>
    <x v="37"/>
    <s v="Mon"/>
    <x v="2"/>
    <n v="14"/>
    <n v="88.21"/>
    <x v="1"/>
    <b v="0"/>
    <b v="1"/>
    <m/>
    <m/>
    <m/>
    <m/>
  </r>
  <r>
    <x v="308"/>
    <x v="2"/>
    <x v="0"/>
    <x v="37"/>
    <s v="Mon"/>
    <x v="2"/>
    <n v="14"/>
    <n v="72.45"/>
    <x v="3"/>
    <b v="0"/>
    <b v="1"/>
    <m/>
    <m/>
    <m/>
    <m/>
  </r>
  <r>
    <x v="309"/>
    <x v="2"/>
    <x v="2"/>
    <x v="37"/>
    <s v="Mon"/>
    <x v="2"/>
    <n v="14"/>
    <n v="72.45"/>
    <x v="3"/>
    <b v="0"/>
    <b v="1"/>
    <m/>
    <m/>
    <m/>
    <m/>
  </r>
  <r>
    <x v="310"/>
    <x v="2"/>
    <x v="1"/>
    <x v="37"/>
    <s v="Mon"/>
    <x v="2"/>
    <n v="14"/>
    <n v="88.21"/>
    <x v="1"/>
    <b v="0"/>
    <b v="1"/>
    <m/>
    <m/>
    <m/>
    <m/>
  </r>
  <r>
    <x v="311"/>
    <x v="2"/>
    <x v="1"/>
    <x v="37"/>
    <s v="Mon"/>
    <x v="2"/>
    <n v="24"/>
    <n v="66.099999999999994"/>
    <x v="1"/>
    <b v="1"/>
    <b v="1"/>
    <m/>
    <m/>
    <m/>
    <m/>
  </r>
  <r>
    <x v="312"/>
    <x v="2"/>
    <x v="0"/>
    <x v="37"/>
    <s v="Mon"/>
    <x v="2"/>
    <n v="21"/>
    <n v="88.21"/>
    <x v="1"/>
    <b v="0"/>
    <b v="1"/>
    <m/>
    <m/>
    <m/>
    <m/>
  </r>
  <r>
    <x v="313"/>
    <x v="2"/>
    <x v="2"/>
    <x v="37"/>
    <s v="Mon"/>
    <x v="2"/>
    <n v="18"/>
    <n v="47.38"/>
    <x v="1"/>
    <b v="1"/>
    <b v="0"/>
    <m/>
    <m/>
    <m/>
    <m/>
  </r>
  <r>
    <x v="313"/>
    <x v="2"/>
    <x v="1"/>
    <x v="37"/>
    <s v="Mon"/>
    <x v="2"/>
    <n v="18"/>
    <n v="47.38"/>
    <x v="1"/>
    <b v="1"/>
    <b v="0"/>
    <m/>
    <m/>
    <m/>
    <m/>
  </r>
  <r>
    <x v="314"/>
    <x v="2"/>
    <x v="0"/>
    <x v="37"/>
    <s v="Mon"/>
    <x v="2"/>
    <n v="18"/>
    <n v="97.86"/>
    <x v="1"/>
    <b v="0"/>
    <b v="1"/>
    <m/>
    <m/>
    <m/>
    <m/>
  </r>
  <r>
    <x v="314"/>
    <x v="2"/>
    <x v="2"/>
    <x v="37"/>
    <s v="Mon"/>
    <x v="2"/>
    <n v="18"/>
    <n v="97.86"/>
    <x v="1"/>
    <b v="0"/>
    <b v="1"/>
    <m/>
    <m/>
    <m/>
    <m/>
  </r>
  <r>
    <x v="315"/>
    <x v="2"/>
    <x v="1"/>
    <x v="37"/>
    <s v="Mon"/>
    <x v="2"/>
    <n v="16"/>
    <n v="83.32"/>
    <x v="4"/>
    <b v="0"/>
    <b v="1"/>
    <m/>
    <m/>
    <m/>
    <m/>
  </r>
  <r>
    <x v="316"/>
    <x v="2"/>
    <x v="0"/>
    <x v="37"/>
    <s v="Mon"/>
    <x v="2"/>
    <n v="16"/>
    <n v="83.32"/>
    <x v="4"/>
    <b v="0"/>
    <b v="1"/>
    <m/>
    <m/>
    <m/>
    <m/>
  </r>
  <r>
    <x v="317"/>
    <x v="2"/>
    <x v="2"/>
    <x v="37"/>
    <s v="Mon"/>
    <x v="2"/>
    <n v="14"/>
    <n v="72.45"/>
    <x v="3"/>
    <b v="0"/>
    <b v="1"/>
    <m/>
    <m/>
    <m/>
    <m/>
  </r>
  <r>
    <x v="318"/>
    <x v="2"/>
    <x v="1"/>
    <x v="37"/>
    <s v="Mon"/>
    <x v="2"/>
    <n v="14"/>
    <n v="72.45"/>
    <x v="3"/>
    <b v="0"/>
    <b v="1"/>
    <m/>
    <m/>
    <m/>
    <m/>
  </r>
  <r>
    <x v="319"/>
    <x v="2"/>
    <x v="0"/>
    <x v="37"/>
    <s v="Mon"/>
    <x v="2"/>
    <n v="14"/>
    <n v="88.21"/>
    <x v="1"/>
    <b v="0"/>
    <b v="1"/>
    <m/>
    <m/>
    <m/>
    <m/>
  </r>
  <r>
    <x v="320"/>
    <x v="2"/>
    <x v="2"/>
    <x v="37"/>
    <s v="Mon"/>
    <x v="2"/>
    <n v="14"/>
    <n v="72.45"/>
    <x v="3"/>
    <b v="0"/>
    <b v="1"/>
    <m/>
    <m/>
    <m/>
    <m/>
  </r>
  <r>
    <x v="321"/>
    <x v="2"/>
    <x v="1"/>
    <x v="37"/>
    <s v="Mon"/>
    <x v="2"/>
    <n v="14"/>
    <n v="66.099999999999994"/>
    <x v="1"/>
    <b v="1"/>
    <b v="1"/>
    <m/>
    <m/>
    <m/>
    <m/>
  </r>
  <r>
    <x v="322"/>
    <x v="2"/>
    <x v="0"/>
    <x v="37"/>
    <s v="Mon"/>
    <x v="2"/>
    <n v="14"/>
    <n v="72.45"/>
    <x v="3"/>
    <b v="0"/>
    <b v="1"/>
    <m/>
    <m/>
    <m/>
    <m/>
  </r>
  <r>
    <x v="323"/>
    <x v="2"/>
    <x v="2"/>
    <x v="37"/>
    <s v="Mon"/>
    <x v="2"/>
    <n v="14"/>
    <n v="66.099999999999994"/>
    <x v="1"/>
    <b v="1"/>
    <b v="1"/>
    <m/>
    <m/>
    <m/>
    <m/>
  </r>
  <r>
    <x v="324"/>
    <x v="2"/>
    <x v="1"/>
    <x v="37"/>
    <s v="Mon"/>
    <x v="2"/>
    <n v="14"/>
    <n v="83.32"/>
    <x v="4"/>
    <b v="0"/>
    <b v="1"/>
    <m/>
    <m/>
    <m/>
    <m/>
  </r>
  <r>
    <x v="325"/>
    <x v="2"/>
    <x v="0"/>
    <x v="37"/>
    <s v="Mon"/>
    <x v="2"/>
    <n v="14"/>
    <n v="72.45"/>
    <x v="3"/>
    <b v="0"/>
    <b v="1"/>
    <m/>
    <m/>
    <m/>
    <m/>
  </r>
  <r>
    <x v="326"/>
    <x v="2"/>
    <x v="0"/>
    <x v="38"/>
    <s v="Mon"/>
    <x v="2"/>
    <n v="24"/>
    <n v="116.63"/>
    <x v="0"/>
    <b v="1"/>
    <b v="0"/>
    <m/>
    <m/>
    <m/>
    <m/>
  </r>
  <r>
    <x v="327"/>
    <x v="0"/>
    <x v="2"/>
    <x v="39"/>
    <s v="Mon"/>
    <x v="2"/>
    <n v="21"/>
    <n v="66.099999999999994"/>
    <x v="1"/>
    <b v="1"/>
    <b v="1"/>
    <m/>
    <m/>
    <m/>
    <m/>
  </r>
  <r>
    <x v="328"/>
    <x v="0"/>
    <x v="2"/>
    <x v="40"/>
    <s v="Mon"/>
    <x v="2"/>
    <n v="21"/>
    <n v="70.069999999999993"/>
    <x v="0"/>
    <b v="0"/>
    <b v="1"/>
    <m/>
    <m/>
    <m/>
    <m/>
  </r>
  <r>
    <x v="329"/>
    <x v="2"/>
    <x v="1"/>
    <x v="41"/>
    <s v="Mon"/>
    <x v="2"/>
    <n v="21"/>
    <n v="70.069999999999993"/>
    <x v="0"/>
    <b v="0"/>
    <b v="1"/>
    <m/>
    <m/>
    <m/>
    <m/>
  </r>
  <r>
    <x v="330"/>
    <x v="0"/>
    <x v="2"/>
    <x v="42"/>
    <s v="Mon"/>
    <x v="2"/>
    <n v="24"/>
    <n v="76.8"/>
    <x v="0"/>
    <b v="0"/>
    <b v="1"/>
    <m/>
    <m/>
    <m/>
    <m/>
  </r>
  <r>
    <x v="331"/>
    <x v="0"/>
    <x v="0"/>
    <x v="43"/>
    <s v="Mon"/>
    <x v="2"/>
    <n v="24"/>
    <n v="166.42"/>
    <x v="0"/>
    <b v="1"/>
    <b v="0"/>
    <m/>
    <m/>
    <m/>
    <m/>
  </r>
  <r>
    <x v="332"/>
    <x v="0"/>
    <x v="2"/>
    <x v="44"/>
    <s v="Mon"/>
    <x v="2"/>
    <n v="24"/>
    <n v="93.59"/>
    <x v="0"/>
    <b v="0"/>
    <b v="1"/>
    <m/>
    <m/>
    <m/>
    <m/>
  </r>
  <r>
    <x v="333"/>
    <x v="0"/>
    <x v="2"/>
    <x v="45"/>
    <s v="Mon"/>
    <x v="2"/>
    <n v="24"/>
    <n v="186.85"/>
    <x v="0"/>
    <b v="1"/>
    <b v="0"/>
    <m/>
    <m/>
    <m/>
    <m/>
  </r>
  <r>
    <x v="334"/>
    <x v="2"/>
    <x v="1"/>
    <x v="46"/>
    <s v="Tue"/>
    <x v="2"/>
    <n v="19"/>
    <n v="70.069999999999993"/>
    <x v="0"/>
    <b v="0"/>
    <b v="1"/>
    <m/>
    <m/>
    <m/>
    <m/>
  </r>
  <r>
    <x v="335"/>
    <x v="2"/>
    <x v="0"/>
    <x v="46"/>
    <s v="Tue"/>
    <x v="2"/>
    <n v="19"/>
    <n v="112.66"/>
    <x v="0"/>
    <b v="1"/>
    <b v="0"/>
    <m/>
    <m/>
    <m/>
    <m/>
  </r>
  <r>
    <x v="336"/>
    <x v="2"/>
    <x v="1"/>
    <x v="46"/>
    <s v="Tue"/>
    <x v="2"/>
    <n v="14"/>
    <n v="189.54"/>
    <x v="0"/>
    <b v="1"/>
    <b v="0"/>
    <m/>
    <m/>
    <m/>
    <m/>
  </r>
  <r>
    <x v="337"/>
    <x v="2"/>
    <x v="0"/>
    <x v="46"/>
    <s v="Tue"/>
    <x v="2"/>
    <n v="14"/>
    <n v="88.21"/>
    <x v="1"/>
    <b v="0"/>
    <b v="1"/>
    <m/>
    <m/>
    <m/>
    <m/>
  </r>
  <r>
    <x v="338"/>
    <x v="2"/>
    <x v="2"/>
    <x v="46"/>
    <s v="Tue"/>
    <x v="2"/>
    <n v="14"/>
    <n v="76.8"/>
    <x v="0"/>
    <b v="0"/>
    <b v="1"/>
    <m/>
    <m/>
    <m/>
    <m/>
  </r>
  <r>
    <x v="339"/>
    <x v="2"/>
    <x v="1"/>
    <x v="46"/>
    <s v="Tue"/>
    <x v="2"/>
    <n v="14"/>
    <n v="186.85"/>
    <x v="0"/>
    <b v="1"/>
    <b v="0"/>
    <m/>
    <m/>
    <m/>
    <m/>
  </r>
  <r>
    <x v="340"/>
    <x v="2"/>
    <x v="0"/>
    <x v="46"/>
    <s v="Tue"/>
    <x v="2"/>
    <n v="14"/>
    <n v="112.66"/>
    <x v="0"/>
    <b v="1"/>
    <b v="0"/>
    <m/>
    <m/>
    <m/>
    <m/>
  </r>
  <r>
    <x v="341"/>
    <x v="2"/>
    <x v="2"/>
    <x v="46"/>
    <s v="Tue"/>
    <x v="2"/>
    <n v="14"/>
    <n v="204.92"/>
    <x v="0"/>
    <b v="1"/>
    <b v="0"/>
    <m/>
    <m/>
    <m/>
    <m/>
  </r>
  <r>
    <x v="341"/>
    <x v="2"/>
    <x v="1"/>
    <x v="46"/>
    <s v="Tue"/>
    <x v="2"/>
    <n v="14"/>
    <n v="204.92"/>
    <x v="0"/>
    <b v="1"/>
    <b v="0"/>
    <m/>
    <m/>
    <m/>
    <m/>
  </r>
  <r>
    <x v="342"/>
    <x v="2"/>
    <x v="0"/>
    <x v="46"/>
    <s v="Tue"/>
    <x v="2"/>
    <n v="14"/>
    <n v="93.59"/>
    <x v="0"/>
    <b v="0"/>
    <b v="1"/>
    <m/>
    <m/>
    <m/>
    <m/>
  </r>
  <r>
    <x v="343"/>
    <x v="2"/>
    <x v="2"/>
    <x v="46"/>
    <s v="Tue"/>
    <x v="2"/>
    <n v="14"/>
    <n v="112.66"/>
    <x v="0"/>
    <b v="1"/>
    <b v="0"/>
    <m/>
    <m/>
    <m/>
    <m/>
  </r>
  <r>
    <x v="344"/>
    <x v="2"/>
    <x v="1"/>
    <x v="46"/>
    <s v="Tue"/>
    <x v="2"/>
    <n v="14"/>
    <n v="76.8"/>
    <x v="0"/>
    <b v="0"/>
    <b v="1"/>
    <m/>
    <m/>
    <m/>
    <m/>
  </r>
  <r>
    <x v="345"/>
    <x v="2"/>
    <x v="0"/>
    <x v="46"/>
    <s v="Tue"/>
    <x v="2"/>
    <n v="14"/>
    <n v="246.1"/>
    <x v="0"/>
    <b v="1"/>
    <b v="0"/>
    <m/>
    <m/>
    <m/>
    <m/>
  </r>
  <r>
    <x v="345"/>
    <x v="2"/>
    <x v="2"/>
    <x v="46"/>
    <s v="Tue"/>
    <x v="2"/>
    <n v="14"/>
    <n v="246.1"/>
    <x v="0"/>
    <b v="1"/>
    <b v="0"/>
    <m/>
    <m/>
    <m/>
    <m/>
  </r>
  <r>
    <x v="346"/>
    <x v="0"/>
    <x v="2"/>
    <x v="47"/>
    <s v="Tue"/>
    <x v="2"/>
    <n v="25"/>
    <n v="116.63"/>
    <x v="0"/>
    <b v="1"/>
    <b v="0"/>
    <m/>
    <m/>
    <m/>
    <m/>
  </r>
  <r>
    <x v="347"/>
    <x v="0"/>
    <x v="1"/>
    <x v="48"/>
    <s v="Tue"/>
    <x v="2"/>
    <n v="25"/>
    <n v="76.8"/>
    <x v="0"/>
    <b v="0"/>
    <b v="1"/>
    <m/>
    <m/>
    <m/>
    <m/>
  </r>
  <r>
    <x v="348"/>
    <x v="2"/>
    <x v="0"/>
    <x v="49"/>
    <s v="Tue"/>
    <x v="2"/>
    <n v="25"/>
    <n v="76.8"/>
    <x v="0"/>
    <b v="0"/>
    <b v="1"/>
    <m/>
    <m/>
    <m/>
    <m/>
  </r>
  <r>
    <x v="349"/>
    <x v="0"/>
    <x v="2"/>
    <x v="50"/>
    <s v="Tue"/>
    <x v="2"/>
    <n v="25"/>
    <n v="70.069999999999993"/>
    <x v="0"/>
    <b v="0"/>
    <b v="1"/>
    <m/>
    <m/>
    <m/>
    <m/>
  </r>
  <r>
    <x v="350"/>
    <x v="2"/>
    <x v="1"/>
    <x v="51"/>
    <s v="Tue"/>
    <x v="2"/>
    <n v="25"/>
    <n v="116.52"/>
    <x v="0"/>
    <b v="1"/>
    <b v="0"/>
    <m/>
    <m/>
    <m/>
    <m/>
  </r>
  <r>
    <x v="351"/>
    <x v="0"/>
    <x v="0"/>
    <x v="52"/>
    <s v="Tue"/>
    <x v="2"/>
    <n v="22"/>
    <n v="76.8"/>
    <x v="0"/>
    <b v="0"/>
    <b v="1"/>
    <m/>
    <m/>
    <m/>
    <m/>
  </r>
  <r>
    <x v="352"/>
    <x v="0"/>
    <x v="2"/>
    <x v="53"/>
    <s v="Tue"/>
    <x v="2"/>
    <n v="22"/>
    <n v="70.069999999999993"/>
    <x v="0"/>
    <b v="0"/>
    <b v="1"/>
    <m/>
    <m/>
    <m/>
    <m/>
  </r>
  <r>
    <x v="353"/>
    <x v="2"/>
    <x v="1"/>
    <x v="54"/>
    <s v="Tue"/>
    <x v="2"/>
    <n v="22"/>
    <n v="182.73"/>
    <x v="0"/>
    <b v="1"/>
    <b v="0"/>
    <m/>
    <m/>
    <m/>
    <m/>
  </r>
  <r>
    <x v="354"/>
    <x v="0"/>
    <x v="0"/>
    <x v="55"/>
    <s v="Tue"/>
    <x v="2"/>
    <n v="22"/>
    <n v="70.069999999999993"/>
    <x v="0"/>
    <b v="0"/>
    <b v="1"/>
    <m/>
    <m/>
    <m/>
    <m/>
  </r>
  <r>
    <x v="355"/>
    <x v="0"/>
    <x v="2"/>
    <x v="56"/>
    <s v="Tue"/>
    <x v="2"/>
    <n v="22"/>
    <n v="204.92"/>
    <x v="0"/>
    <b v="1"/>
    <b v="0"/>
    <m/>
    <m/>
    <m/>
    <m/>
  </r>
  <r>
    <x v="356"/>
    <x v="0"/>
    <x v="1"/>
    <x v="57"/>
    <s v="Tue"/>
    <x v="2"/>
    <n v="22"/>
    <n v="83.21"/>
    <x v="0"/>
    <b v="0"/>
    <b v="1"/>
    <m/>
    <m/>
    <m/>
    <m/>
  </r>
  <r>
    <x v="357"/>
    <x v="2"/>
    <x v="0"/>
    <x v="58"/>
    <s v="Tue"/>
    <x v="2"/>
    <n v="22"/>
    <n v="112.66"/>
    <x v="0"/>
    <b v="1"/>
    <b v="0"/>
    <m/>
    <m/>
    <m/>
    <m/>
  </r>
  <r>
    <x v="358"/>
    <x v="0"/>
    <x v="1"/>
    <x v="59"/>
    <s v="Tue"/>
    <x v="2"/>
    <n v="22"/>
    <n v="70.069999999999993"/>
    <x v="0"/>
    <b v="0"/>
    <b v="1"/>
    <m/>
    <m/>
    <m/>
    <m/>
  </r>
  <r>
    <x v="359"/>
    <x v="0"/>
    <x v="2"/>
    <x v="60"/>
    <s v="Tue"/>
    <x v="2"/>
    <n v="22"/>
    <n v="170.53"/>
    <x v="0"/>
    <b v="1"/>
    <b v="0"/>
    <m/>
    <m/>
    <m/>
    <m/>
  </r>
  <r>
    <x v="360"/>
    <x v="2"/>
    <x v="0"/>
    <x v="61"/>
    <s v="Tue"/>
    <x v="2"/>
    <n v="22"/>
    <n v="112.66"/>
    <x v="0"/>
    <b v="1"/>
    <b v="0"/>
    <m/>
    <m/>
    <m/>
    <m/>
  </r>
  <r>
    <x v="361"/>
    <x v="2"/>
    <x v="2"/>
    <x v="62"/>
    <s v="Tue"/>
    <x v="2"/>
    <n v="22"/>
    <n v="116.52"/>
    <x v="0"/>
    <b v="1"/>
    <b v="0"/>
    <m/>
    <m/>
    <m/>
    <m/>
  </r>
  <r>
    <x v="362"/>
    <x v="0"/>
    <x v="1"/>
    <x v="63"/>
    <s v="Tue"/>
    <x v="2"/>
    <n v="22"/>
    <n v="76.8"/>
    <x v="0"/>
    <b v="0"/>
    <b v="1"/>
    <m/>
    <m/>
    <m/>
    <m/>
  </r>
  <r>
    <x v="363"/>
    <x v="2"/>
    <x v="0"/>
    <x v="64"/>
    <s v="Tue"/>
    <x v="2"/>
    <n v="22"/>
    <n v="70.069999999999993"/>
    <x v="0"/>
    <b v="0"/>
    <b v="1"/>
    <m/>
    <m/>
    <m/>
    <m/>
  </r>
  <r>
    <x v="364"/>
    <x v="0"/>
    <x v="2"/>
    <x v="65"/>
    <s v="Tue"/>
    <x v="2"/>
    <n v="22"/>
    <n v="70.069999999999993"/>
    <x v="0"/>
    <b v="0"/>
    <b v="1"/>
    <m/>
    <m/>
    <m/>
    <m/>
  </r>
  <r>
    <x v="365"/>
    <x v="2"/>
    <x v="2"/>
    <x v="66"/>
    <s v="Wed"/>
    <x v="2"/>
    <n v="14"/>
    <n v="72.45"/>
    <x v="3"/>
    <b v="0"/>
    <b v="1"/>
    <m/>
    <m/>
    <m/>
    <m/>
  </r>
  <r>
    <x v="366"/>
    <x v="2"/>
    <x v="1"/>
    <x v="66"/>
    <s v="Wed"/>
    <x v="2"/>
    <n v="14"/>
    <n v="79.67"/>
    <x v="0"/>
    <b v="0"/>
    <b v="1"/>
    <m/>
    <m/>
    <m/>
    <m/>
  </r>
  <r>
    <x v="367"/>
    <x v="2"/>
    <x v="0"/>
    <x v="66"/>
    <s v="Wed"/>
    <x v="2"/>
    <n v="14"/>
    <n v="75"/>
    <x v="4"/>
    <b v="0"/>
    <b v="1"/>
    <m/>
    <m/>
    <m/>
    <m/>
  </r>
  <r>
    <x v="368"/>
    <x v="2"/>
    <x v="2"/>
    <x v="66"/>
    <s v="Wed"/>
    <x v="2"/>
    <n v="14"/>
    <n v="83.32"/>
    <x v="4"/>
    <b v="0"/>
    <b v="1"/>
    <m/>
    <m/>
    <m/>
    <m/>
  </r>
  <r>
    <x v="369"/>
    <x v="2"/>
    <x v="2"/>
    <x v="66"/>
    <s v="Wed"/>
    <x v="2"/>
    <n v="14"/>
    <n v="66.099999999999994"/>
    <x v="1"/>
    <b v="1"/>
    <b v="1"/>
    <m/>
    <m/>
    <m/>
    <m/>
  </r>
  <r>
    <x v="370"/>
    <x v="2"/>
    <x v="1"/>
    <x v="66"/>
    <s v="Wed"/>
    <x v="2"/>
    <n v="14"/>
    <n v="72.45"/>
    <x v="3"/>
    <b v="0"/>
    <b v="1"/>
    <m/>
    <m/>
    <m/>
    <m/>
  </r>
  <r>
    <x v="371"/>
    <x v="2"/>
    <x v="0"/>
    <x v="66"/>
    <s v="Wed"/>
    <x v="2"/>
    <n v="14"/>
    <n v="76.8"/>
    <x v="0"/>
    <b v="0"/>
    <b v="1"/>
    <m/>
    <m/>
    <m/>
    <m/>
  </r>
  <r>
    <x v="372"/>
    <x v="2"/>
    <x v="2"/>
    <x v="66"/>
    <s v="Wed"/>
    <x v="2"/>
    <n v="14"/>
    <n v="72.45"/>
    <x v="3"/>
    <b v="0"/>
    <b v="1"/>
    <m/>
    <m/>
    <m/>
    <m/>
  </r>
  <r>
    <x v="373"/>
    <x v="2"/>
    <x v="1"/>
    <x v="66"/>
    <s v="Wed"/>
    <x v="2"/>
    <n v="14"/>
    <n v="130.54"/>
    <x v="4"/>
    <b v="1"/>
    <b v="0"/>
    <m/>
    <m/>
    <m/>
    <m/>
  </r>
  <r>
    <x v="374"/>
    <x v="2"/>
    <x v="0"/>
    <x v="66"/>
    <s v="Wed"/>
    <x v="2"/>
    <n v="14"/>
    <n v="101.44"/>
    <x v="4"/>
    <b v="1"/>
    <b v="0"/>
    <m/>
    <m/>
    <m/>
    <m/>
  </r>
  <r>
    <x v="375"/>
    <x v="2"/>
    <x v="2"/>
    <x v="66"/>
    <s v="Wed"/>
    <x v="2"/>
    <n v="14"/>
    <n v="83.32"/>
    <x v="4"/>
    <b v="0"/>
    <b v="1"/>
    <m/>
    <m/>
    <m/>
    <m/>
  </r>
  <r>
    <x v="376"/>
    <x v="2"/>
    <x v="1"/>
    <x v="66"/>
    <s v="Wed"/>
    <x v="2"/>
    <n v="14"/>
    <n v="70.069999999999993"/>
    <x v="0"/>
    <b v="0"/>
    <b v="1"/>
    <m/>
    <m/>
    <m/>
    <m/>
  </r>
  <r>
    <x v="377"/>
    <x v="2"/>
    <x v="0"/>
    <x v="66"/>
    <s v="Wed"/>
    <x v="2"/>
    <n v="14"/>
    <n v="72.45"/>
    <x v="3"/>
    <b v="0"/>
    <b v="1"/>
    <m/>
    <m/>
    <m/>
    <m/>
  </r>
  <r>
    <x v="378"/>
    <x v="2"/>
    <x v="2"/>
    <x v="66"/>
    <s v="Wed"/>
    <x v="2"/>
    <n v="14"/>
    <n v="83.32"/>
    <x v="4"/>
    <b v="0"/>
    <b v="1"/>
    <m/>
    <m/>
    <m/>
    <m/>
  </r>
  <r>
    <x v="379"/>
    <x v="2"/>
    <x v="1"/>
    <x v="66"/>
    <s v="Wed"/>
    <x v="2"/>
    <n v="14"/>
    <n v="72.45"/>
    <x v="3"/>
    <b v="0"/>
    <b v="1"/>
    <m/>
    <m/>
    <m/>
    <m/>
  </r>
  <r>
    <x v="380"/>
    <x v="2"/>
    <x v="0"/>
    <x v="66"/>
    <s v="Wed"/>
    <x v="2"/>
    <n v="14"/>
    <n v="83.32"/>
    <x v="4"/>
    <b v="0"/>
    <b v="1"/>
    <m/>
    <m/>
    <m/>
    <m/>
  </r>
  <r>
    <x v="381"/>
    <x v="2"/>
    <x v="2"/>
    <x v="66"/>
    <s v="Wed"/>
    <x v="2"/>
    <n v="23"/>
    <n v="66.099999999999994"/>
    <x v="1"/>
    <b v="1"/>
    <b v="1"/>
    <m/>
    <m/>
    <m/>
    <m/>
  </r>
  <r>
    <x v="382"/>
    <x v="2"/>
    <x v="1"/>
    <x v="66"/>
    <s v="Wed"/>
    <x v="2"/>
    <n v="16"/>
    <n v="72.45"/>
    <x v="1"/>
    <b v="0"/>
    <b v="1"/>
    <m/>
    <m/>
    <m/>
    <m/>
  </r>
  <r>
    <x v="383"/>
    <x v="2"/>
    <x v="0"/>
    <x v="66"/>
    <s v="Wed"/>
    <x v="2"/>
    <n v="14"/>
    <n v="72.45"/>
    <x v="3"/>
    <b v="0"/>
    <b v="1"/>
    <m/>
    <m/>
    <m/>
    <m/>
  </r>
  <r>
    <x v="384"/>
    <x v="2"/>
    <x v="2"/>
    <x v="66"/>
    <s v="Wed"/>
    <x v="2"/>
    <n v="14"/>
    <n v="118.82"/>
    <x v="0"/>
    <b v="1"/>
    <b v="0"/>
    <m/>
    <m/>
    <m/>
    <m/>
  </r>
  <r>
    <x v="385"/>
    <x v="2"/>
    <x v="1"/>
    <x v="66"/>
    <s v="Wed"/>
    <x v="2"/>
    <n v="14"/>
    <n v="72.45"/>
    <x v="3"/>
    <b v="0"/>
    <b v="1"/>
    <m/>
    <m/>
    <m/>
    <m/>
  </r>
  <r>
    <x v="386"/>
    <x v="2"/>
    <x v="1"/>
    <x v="67"/>
    <s v="Wed"/>
    <x v="2"/>
    <n v="23"/>
    <n v="186.85"/>
    <x v="0"/>
    <b v="1"/>
    <b v="0"/>
    <m/>
    <m/>
    <m/>
    <m/>
  </r>
  <r>
    <x v="387"/>
    <x v="2"/>
    <x v="2"/>
    <x v="68"/>
    <s v="Wed"/>
    <x v="2"/>
    <n v="23"/>
    <n v="112.66"/>
    <x v="0"/>
    <b v="1"/>
    <b v="0"/>
    <m/>
    <m/>
    <m/>
    <m/>
  </r>
  <r>
    <x v="388"/>
    <x v="2"/>
    <x v="0"/>
    <x v="69"/>
    <s v="Wed"/>
    <x v="2"/>
    <n v="23"/>
    <n v="104.03"/>
    <x v="1"/>
    <b v="1"/>
    <b v="0"/>
    <m/>
    <m/>
    <m/>
    <m/>
  </r>
  <r>
    <x v="389"/>
    <x v="0"/>
    <x v="1"/>
    <x v="70"/>
    <s v="Wed"/>
    <x v="2"/>
    <n v="23"/>
    <n v="182.27"/>
    <x v="1"/>
    <b v="1"/>
    <b v="0"/>
    <m/>
    <m/>
    <m/>
    <m/>
  </r>
  <r>
    <x v="390"/>
    <x v="0"/>
    <x v="0"/>
    <x v="71"/>
    <s v="Wed"/>
    <x v="2"/>
    <n v="23"/>
    <n v="66.099999999999994"/>
    <x v="1"/>
    <b v="1"/>
    <b v="1"/>
    <m/>
    <m/>
    <m/>
    <m/>
  </r>
  <r>
    <x v="391"/>
    <x v="0"/>
    <x v="2"/>
    <x v="72"/>
    <s v="Wed"/>
    <x v="2"/>
    <n v="23"/>
    <n v="88.21"/>
    <x v="1"/>
    <b v="0"/>
    <b v="1"/>
    <m/>
    <m/>
    <m/>
    <m/>
  </r>
  <r>
    <x v="392"/>
    <x v="2"/>
    <x v="1"/>
    <x v="73"/>
    <s v="Sat"/>
    <x v="3"/>
    <n v="13"/>
    <n v="148.35"/>
    <x v="1"/>
    <b v="1"/>
    <b v="0"/>
    <m/>
    <m/>
    <m/>
    <m/>
  </r>
  <r>
    <x v="392"/>
    <x v="2"/>
    <x v="0"/>
    <x v="73"/>
    <s v="Sat"/>
    <x v="3"/>
    <n v="13"/>
    <n v="148.35"/>
    <x v="1"/>
    <b v="1"/>
    <b v="0"/>
    <m/>
    <m/>
    <m/>
    <m/>
  </r>
  <r>
    <x v="393"/>
    <x v="2"/>
    <x v="2"/>
    <x v="73"/>
    <s v="Sat"/>
    <x v="3"/>
    <n v="13"/>
    <n v="66.099999999999994"/>
    <x v="1"/>
    <b v="1"/>
    <b v="1"/>
    <m/>
    <m/>
    <m/>
    <m/>
  </r>
  <r>
    <x v="394"/>
    <x v="2"/>
    <x v="1"/>
    <x v="73"/>
    <s v="Sat"/>
    <x v="3"/>
    <n v="13"/>
    <n v="66.099999999999994"/>
    <x v="1"/>
    <b v="1"/>
    <b v="1"/>
    <m/>
    <m/>
    <m/>
    <m/>
  </r>
  <r>
    <x v="395"/>
    <x v="2"/>
    <x v="0"/>
    <x v="73"/>
    <s v="Sat"/>
    <x v="3"/>
    <n v="13"/>
    <n v="72.45"/>
    <x v="3"/>
    <b v="0"/>
    <b v="1"/>
    <m/>
    <m/>
    <m/>
    <m/>
  </r>
  <r>
    <x v="396"/>
    <x v="2"/>
    <x v="2"/>
    <x v="73"/>
    <s v="Sat"/>
    <x v="3"/>
    <n v="13"/>
    <n v="66.099999999999994"/>
    <x v="1"/>
    <b v="1"/>
    <b v="1"/>
    <m/>
    <m/>
    <m/>
    <m/>
  </r>
  <r>
    <x v="397"/>
    <x v="2"/>
    <x v="1"/>
    <x v="73"/>
    <s v="Sat"/>
    <x v="3"/>
    <n v="13"/>
    <n v="361.24"/>
    <x v="0"/>
    <b v="1"/>
    <b v="0"/>
    <m/>
    <m/>
    <m/>
    <m/>
  </r>
  <r>
    <x v="397"/>
    <x v="2"/>
    <x v="0"/>
    <x v="73"/>
    <s v="Sat"/>
    <x v="3"/>
    <n v="13"/>
    <n v="361.24"/>
    <x v="0"/>
    <b v="1"/>
    <b v="0"/>
    <m/>
    <m/>
    <m/>
    <m/>
  </r>
  <r>
    <x v="398"/>
    <x v="2"/>
    <x v="2"/>
    <x v="73"/>
    <s v="Sat"/>
    <x v="3"/>
    <n v="13"/>
    <n v="83.32"/>
    <x v="4"/>
    <b v="0"/>
    <b v="1"/>
    <m/>
    <m/>
    <m/>
    <m/>
  </r>
  <r>
    <x v="399"/>
    <x v="2"/>
    <x v="1"/>
    <x v="73"/>
    <s v="Sat"/>
    <x v="3"/>
    <n v="13"/>
    <n v="72.45"/>
    <x v="3"/>
    <b v="0"/>
    <b v="1"/>
    <m/>
    <m/>
    <m/>
    <m/>
  </r>
  <r>
    <x v="400"/>
    <x v="2"/>
    <x v="0"/>
    <x v="73"/>
    <s v="Sat"/>
    <x v="3"/>
    <n v="13"/>
    <n v="88.21"/>
    <x v="1"/>
    <b v="0"/>
    <b v="1"/>
    <m/>
    <m/>
    <m/>
    <m/>
  </r>
  <r>
    <x v="401"/>
    <x v="2"/>
    <x v="2"/>
    <x v="73"/>
    <s v="Sat"/>
    <x v="3"/>
    <n v="13"/>
    <n v="113.48"/>
    <x v="1"/>
    <b v="1"/>
    <b v="0"/>
    <m/>
    <m/>
    <m/>
    <m/>
  </r>
  <r>
    <x v="401"/>
    <x v="2"/>
    <x v="1"/>
    <x v="73"/>
    <s v="Sat"/>
    <x v="3"/>
    <n v="13"/>
    <n v="113.48"/>
    <x v="1"/>
    <b v="1"/>
    <b v="0"/>
    <m/>
    <m/>
    <m/>
    <m/>
  </r>
  <r>
    <x v="402"/>
    <x v="2"/>
    <x v="0"/>
    <x v="73"/>
    <s v="Sat"/>
    <x v="3"/>
    <n v="13"/>
    <n v="67"/>
    <x v="3"/>
    <b v="1"/>
    <b v="1"/>
    <m/>
    <m/>
    <m/>
    <m/>
  </r>
  <r>
    <x v="403"/>
    <x v="2"/>
    <x v="2"/>
    <x v="73"/>
    <s v="Sat"/>
    <x v="3"/>
    <n v="13"/>
    <n v="204.92"/>
    <x v="0"/>
    <b v="1"/>
    <b v="0"/>
    <m/>
    <m/>
    <m/>
    <m/>
  </r>
  <r>
    <x v="403"/>
    <x v="2"/>
    <x v="1"/>
    <x v="73"/>
    <s v="Sat"/>
    <x v="3"/>
    <n v="13"/>
    <n v="204.92"/>
    <x v="0"/>
    <b v="1"/>
    <b v="0"/>
    <m/>
    <m/>
    <m/>
    <m/>
  </r>
  <r>
    <x v="404"/>
    <x v="2"/>
    <x v="0"/>
    <x v="73"/>
    <s v="Sat"/>
    <x v="3"/>
    <n v="13"/>
    <n v="72.45"/>
    <x v="3"/>
    <b v="0"/>
    <b v="1"/>
    <m/>
    <m/>
    <m/>
    <m/>
  </r>
  <r>
    <x v="405"/>
    <x v="2"/>
    <x v="2"/>
    <x v="73"/>
    <s v="Sat"/>
    <x v="3"/>
    <n v="13"/>
    <n v="88.21"/>
    <x v="1"/>
    <b v="0"/>
    <b v="1"/>
    <m/>
    <m/>
    <m/>
    <m/>
  </r>
  <r>
    <x v="406"/>
    <x v="2"/>
    <x v="1"/>
    <x v="73"/>
    <s v="Sat"/>
    <x v="3"/>
    <n v="13"/>
    <n v="130.54"/>
    <x v="4"/>
    <b v="1"/>
    <b v="0"/>
    <m/>
    <m/>
    <m/>
    <m/>
  </r>
  <r>
    <x v="407"/>
    <x v="2"/>
    <x v="0"/>
    <x v="73"/>
    <s v="Sat"/>
    <x v="3"/>
    <n v="13"/>
    <n v="72.45"/>
    <x v="3"/>
    <b v="0"/>
    <b v="1"/>
    <m/>
    <m/>
    <m/>
    <m/>
  </r>
  <r>
    <x v="408"/>
    <x v="0"/>
    <x v="0"/>
    <x v="74"/>
    <s v="Sat"/>
    <x v="3"/>
    <n v="22"/>
    <n v="72.45"/>
    <x v="2"/>
    <b v="0"/>
    <b v="1"/>
    <m/>
    <m/>
    <m/>
    <m/>
  </r>
  <r>
    <x v="409"/>
    <x v="0"/>
    <x v="1"/>
    <x v="75"/>
    <s v="Sat"/>
    <x v="3"/>
    <n v="22"/>
    <n v="66.099999999999994"/>
    <x v="2"/>
    <b v="1"/>
    <b v="1"/>
    <m/>
    <m/>
    <m/>
    <m/>
  </r>
  <r>
    <x v="410"/>
    <x v="0"/>
    <x v="2"/>
    <x v="76"/>
    <s v="Sat"/>
    <x v="3"/>
    <n v="21"/>
    <n v="116.52"/>
    <x v="0"/>
    <b v="1"/>
    <b v="0"/>
    <m/>
    <m/>
    <m/>
    <m/>
  </r>
  <r>
    <x v="411"/>
    <x v="0"/>
    <x v="1"/>
    <x v="77"/>
    <s v="Sat"/>
    <x v="3"/>
    <n v="21"/>
    <n v="144.9"/>
    <x v="2"/>
    <b v="1"/>
    <b v="0"/>
    <m/>
    <m/>
    <m/>
    <m/>
  </r>
  <r>
    <x v="412"/>
    <x v="0"/>
    <x v="0"/>
    <x v="78"/>
    <s v="Sat"/>
    <x v="3"/>
    <n v="21"/>
    <n v="72.45"/>
    <x v="2"/>
    <b v="0"/>
    <b v="1"/>
    <m/>
    <m/>
    <m/>
    <m/>
  </r>
  <r>
    <x v="413"/>
    <x v="0"/>
    <x v="2"/>
    <x v="79"/>
    <s v="Sat"/>
    <x v="3"/>
    <n v="21"/>
    <n v="72.45"/>
    <x v="2"/>
    <b v="0"/>
    <b v="1"/>
    <m/>
    <m/>
    <m/>
    <m/>
  </r>
  <r>
    <x v="414"/>
    <x v="2"/>
    <x v="0"/>
    <x v="80"/>
    <s v="Sun"/>
    <x v="3"/>
    <n v="14"/>
    <n v="70.069999999999993"/>
    <x v="0"/>
    <b v="0"/>
    <b v="1"/>
    <m/>
    <m/>
    <m/>
    <m/>
  </r>
  <r>
    <x v="415"/>
    <x v="2"/>
    <x v="2"/>
    <x v="80"/>
    <s v="Sun"/>
    <x v="3"/>
    <n v="14"/>
    <n v="75"/>
    <x v="4"/>
    <b v="0"/>
    <b v="1"/>
    <m/>
    <m/>
    <m/>
    <m/>
  </r>
  <r>
    <x v="416"/>
    <x v="2"/>
    <x v="2"/>
    <x v="81"/>
    <s v="Sun"/>
    <x v="3"/>
    <n v="22"/>
    <n v="83.32"/>
    <x v="2"/>
    <b v="0"/>
    <b v="1"/>
    <m/>
    <m/>
    <m/>
    <m/>
  </r>
  <r>
    <x v="417"/>
    <x v="0"/>
    <x v="1"/>
    <x v="82"/>
    <s v="Sun"/>
    <x v="3"/>
    <n v="22"/>
    <n v="66.099999999999994"/>
    <x v="1"/>
    <b v="1"/>
    <b v="1"/>
    <m/>
    <m/>
    <m/>
    <m/>
  </r>
  <r>
    <x v="418"/>
    <x v="2"/>
    <x v="1"/>
    <x v="83"/>
    <s v="Mon"/>
    <x v="3"/>
    <n v="14"/>
    <n v="70.069999999999993"/>
    <x v="0"/>
    <b v="0"/>
    <b v="1"/>
    <m/>
    <m/>
    <m/>
    <m/>
  </r>
  <r>
    <x v="419"/>
    <x v="2"/>
    <x v="0"/>
    <x v="83"/>
    <s v="Mon"/>
    <x v="3"/>
    <n v="14"/>
    <n v="112.66"/>
    <x v="0"/>
    <b v="1"/>
    <b v="0"/>
    <m/>
    <m/>
    <m/>
    <m/>
  </r>
  <r>
    <x v="420"/>
    <x v="2"/>
    <x v="0"/>
    <x v="83"/>
    <s v="Mon"/>
    <x v="3"/>
    <n v="14"/>
    <n v="66.099999999999994"/>
    <x v="1"/>
    <b v="1"/>
    <b v="1"/>
    <m/>
    <m/>
    <m/>
    <m/>
  </r>
  <r>
    <x v="421"/>
    <x v="2"/>
    <x v="2"/>
    <x v="83"/>
    <s v="Mon"/>
    <x v="3"/>
    <n v="14"/>
    <n v="72.45"/>
    <x v="1"/>
    <b v="0"/>
    <b v="1"/>
    <m/>
    <m/>
    <m/>
    <m/>
  </r>
  <r>
    <x v="422"/>
    <x v="2"/>
    <x v="1"/>
    <x v="83"/>
    <s v="Mon"/>
    <x v="3"/>
    <n v="14"/>
    <n v="286.14"/>
    <x v="4"/>
    <b v="1"/>
    <b v="0"/>
    <m/>
    <m/>
    <m/>
    <m/>
  </r>
  <r>
    <x v="423"/>
    <x v="2"/>
    <x v="0"/>
    <x v="83"/>
    <s v="Mon"/>
    <x v="3"/>
    <n v="14"/>
    <n v="112.66"/>
    <x v="0"/>
    <b v="1"/>
    <b v="0"/>
    <m/>
    <m/>
    <m/>
    <m/>
  </r>
  <r>
    <x v="424"/>
    <x v="2"/>
    <x v="2"/>
    <x v="83"/>
    <s v="Mon"/>
    <x v="3"/>
    <n v="14"/>
    <n v="70.069999999999993"/>
    <x v="0"/>
    <b v="0"/>
    <b v="1"/>
    <m/>
    <m/>
    <m/>
    <m/>
  </r>
  <r>
    <x v="425"/>
    <x v="2"/>
    <x v="1"/>
    <x v="83"/>
    <s v="Mon"/>
    <x v="3"/>
    <n v="14"/>
    <n v="112.66"/>
    <x v="0"/>
    <b v="1"/>
    <b v="0"/>
    <m/>
    <m/>
    <m/>
    <m/>
  </r>
  <r>
    <x v="426"/>
    <x v="2"/>
    <x v="0"/>
    <x v="83"/>
    <s v="Mon"/>
    <x v="3"/>
    <n v="14"/>
    <n v="72.45"/>
    <x v="3"/>
    <b v="0"/>
    <b v="1"/>
    <m/>
    <m/>
    <m/>
    <m/>
  </r>
  <r>
    <x v="427"/>
    <x v="2"/>
    <x v="2"/>
    <x v="83"/>
    <s v="Mon"/>
    <x v="3"/>
    <n v="14"/>
    <n v="88.21"/>
    <x v="1"/>
    <b v="0"/>
    <b v="1"/>
    <m/>
    <m/>
    <m/>
    <m/>
  </r>
  <r>
    <x v="428"/>
    <x v="2"/>
    <x v="1"/>
    <x v="83"/>
    <s v="Mon"/>
    <x v="3"/>
    <n v="14"/>
    <n v="72.45"/>
    <x v="3"/>
    <b v="0"/>
    <b v="1"/>
    <m/>
    <m/>
    <m/>
    <m/>
  </r>
  <r>
    <x v="429"/>
    <x v="2"/>
    <x v="0"/>
    <x v="83"/>
    <s v="Mon"/>
    <x v="3"/>
    <n v="14"/>
    <n v="72.45"/>
    <x v="3"/>
    <b v="0"/>
    <b v="1"/>
    <m/>
    <m/>
    <m/>
    <m/>
  </r>
  <r>
    <x v="430"/>
    <x v="2"/>
    <x v="2"/>
    <x v="83"/>
    <s v="Mon"/>
    <x v="3"/>
    <n v="14"/>
    <n v="112.66"/>
    <x v="0"/>
    <b v="1"/>
    <b v="0"/>
    <m/>
    <m/>
    <m/>
    <m/>
  </r>
  <r>
    <x v="431"/>
    <x v="2"/>
    <x v="1"/>
    <x v="83"/>
    <s v="Mon"/>
    <x v="3"/>
    <n v="14"/>
    <n v="112.66"/>
    <x v="0"/>
    <b v="1"/>
    <b v="0"/>
    <m/>
    <m/>
    <m/>
    <m/>
  </r>
  <r>
    <x v="432"/>
    <x v="2"/>
    <x v="0"/>
    <x v="83"/>
    <s v="Mon"/>
    <x v="3"/>
    <n v="14"/>
    <n v="76.8"/>
    <x v="0"/>
    <b v="0"/>
    <b v="1"/>
    <m/>
    <m/>
    <m/>
    <m/>
  </r>
  <r>
    <x v="433"/>
    <x v="2"/>
    <x v="2"/>
    <x v="83"/>
    <s v="Mon"/>
    <x v="3"/>
    <n v="14"/>
    <n v="70.069999999999993"/>
    <x v="0"/>
    <b v="0"/>
    <b v="1"/>
    <m/>
    <m/>
    <m/>
    <m/>
  </r>
  <r>
    <x v="434"/>
    <x v="2"/>
    <x v="1"/>
    <x v="83"/>
    <s v="Mon"/>
    <x v="3"/>
    <n v="14"/>
    <n v="70.069999999999993"/>
    <x v="0"/>
    <b v="0"/>
    <b v="1"/>
    <m/>
    <m/>
    <m/>
    <m/>
  </r>
  <r>
    <x v="435"/>
    <x v="2"/>
    <x v="0"/>
    <x v="83"/>
    <s v="Mon"/>
    <x v="3"/>
    <n v="14"/>
    <n v="166.42"/>
    <x v="0"/>
    <b v="1"/>
    <b v="0"/>
    <m/>
    <m/>
    <m/>
    <m/>
  </r>
  <r>
    <x v="436"/>
    <x v="2"/>
    <x v="2"/>
    <x v="83"/>
    <s v="Mon"/>
    <x v="3"/>
    <n v="14"/>
    <n v="112.66"/>
    <x v="0"/>
    <b v="1"/>
    <b v="0"/>
    <m/>
    <m/>
    <m/>
    <m/>
  </r>
  <r>
    <x v="437"/>
    <x v="2"/>
    <x v="1"/>
    <x v="83"/>
    <s v="Mon"/>
    <x v="3"/>
    <n v="14"/>
    <n v="76.8"/>
    <x v="0"/>
    <b v="0"/>
    <b v="1"/>
    <m/>
    <m/>
    <m/>
    <m/>
  </r>
  <r>
    <x v="438"/>
    <x v="2"/>
    <x v="0"/>
    <x v="83"/>
    <s v="Mon"/>
    <x v="3"/>
    <n v="14"/>
    <n v="112.66"/>
    <x v="0"/>
    <b v="1"/>
    <b v="0"/>
    <m/>
    <m/>
    <m/>
    <m/>
  </r>
  <r>
    <x v="439"/>
    <x v="2"/>
    <x v="2"/>
    <x v="83"/>
    <s v="Mon"/>
    <x v="3"/>
    <n v="14"/>
    <n v="65"/>
    <x v="3"/>
    <b v="1"/>
    <b v="1"/>
    <m/>
    <m/>
    <m/>
    <m/>
  </r>
  <r>
    <x v="440"/>
    <x v="2"/>
    <x v="1"/>
    <x v="83"/>
    <s v="Mon"/>
    <x v="3"/>
    <n v="14"/>
    <n v="88.21"/>
    <x v="1"/>
    <b v="0"/>
    <b v="1"/>
    <m/>
    <m/>
    <m/>
    <m/>
  </r>
  <r>
    <x v="441"/>
    <x v="2"/>
    <x v="0"/>
    <x v="83"/>
    <s v="Mon"/>
    <x v="3"/>
    <n v="14"/>
    <n v="65"/>
    <x v="3"/>
    <b v="1"/>
    <b v="1"/>
    <m/>
    <m/>
    <m/>
    <m/>
  </r>
  <r>
    <x v="442"/>
    <x v="2"/>
    <x v="2"/>
    <x v="83"/>
    <s v="Mon"/>
    <x v="3"/>
    <n v="14"/>
    <n v="70.069999999999993"/>
    <x v="0"/>
    <b v="0"/>
    <b v="1"/>
    <m/>
    <m/>
    <m/>
    <m/>
  </r>
  <r>
    <x v="443"/>
    <x v="2"/>
    <x v="1"/>
    <x v="83"/>
    <s v="Mon"/>
    <x v="3"/>
    <n v="14"/>
    <n v="72.45"/>
    <x v="3"/>
    <b v="0"/>
    <b v="1"/>
    <m/>
    <m/>
    <m/>
    <m/>
  </r>
  <r>
    <x v="444"/>
    <x v="2"/>
    <x v="0"/>
    <x v="83"/>
    <s v="Mon"/>
    <x v="3"/>
    <n v="14"/>
    <n v="70.069999999999993"/>
    <x v="0"/>
    <b v="0"/>
    <b v="1"/>
    <m/>
    <m/>
    <m/>
    <m/>
  </r>
  <r>
    <x v="445"/>
    <x v="2"/>
    <x v="1"/>
    <x v="83"/>
    <s v="Mon"/>
    <x v="3"/>
    <n v="14"/>
    <n v="112.66"/>
    <x v="0"/>
    <b v="1"/>
    <b v="0"/>
    <m/>
    <m/>
    <m/>
    <m/>
  </r>
  <r>
    <x v="446"/>
    <x v="2"/>
    <x v="0"/>
    <x v="83"/>
    <s v="Mon"/>
    <x v="3"/>
    <n v="14"/>
    <n v="189.54"/>
    <x v="0"/>
    <b v="1"/>
    <b v="0"/>
    <m/>
    <m/>
    <m/>
    <m/>
  </r>
  <r>
    <x v="447"/>
    <x v="2"/>
    <x v="2"/>
    <x v="83"/>
    <s v="Mon"/>
    <x v="3"/>
    <n v="19"/>
    <n v="66.099999999999994"/>
    <x v="1"/>
    <b v="1"/>
    <b v="1"/>
    <m/>
    <m/>
    <m/>
    <m/>
  </r>
  <r>
    <x v="448"/>
    <x v="2"/>
    <x v="1"/>
    <x v="83"/>
    <s v="Mon"/>
    <x v="3"/>
    <n v="19"/>
    <n v="66.099999999999994"/>
    <x v="1"/>
    <b v="1"/>
    <b v="1"/>
    <m/>
    <m/>
    <m/>
    <m/>
  </r>
  <r>
    <x v="449"/>
    <x v="2"/>
    <x v="0"/>
    <x v="83"/>
    <s v="Mon"/>
    <x v="3"/>
    <n v="19"/>
    <n v="66.099999999999994"/>
    <x v="1"/>
    <b v="1"/>
    <b v="1"/>
    <m/>
    <m/>
    <m/>
    <m/>
  </r>
  <r>
    <x v="450"/>
    <x v="2"/>
    <x v="2"/>
    <x v="83"/>
    <s v="Mon"/>
    <x v="3"/>
    <n v="18"/>
    <n v="109.92"/>
    <x v="2"/>
    <b v="1"/>
    <b v="0"/>
    <m/>
    <m/>
    <m/>
    <m/>
  </r>
  <r>
    <x v="451"/>
    <x v="2"/>
    <x v="1"/>
    <x v="83"/>
    <s v="Mon"/>
    <x v="3"/>
    <n v="14"/>
    <n v="112.66"/>
    <x v="0"/>
    <b v="1"/>
    <b v="0"/>
    <m/>
    <m/>
    <m/>
    <m/>
  </r>
  <r>
    <x v="452"/>
    <x v="2"/>
    <x v="0"/>
    <x v="83"/>
    <s v="Mon"/>
    <x v="3"/>
    <n v="14"/>
    <n v="379.08"/>
    <x v="0"/>
    <b v="1"/>
    <b v="0"/>
    <m/>
    <m/>
    <m/>
    <m/>
  </r>
  <r>
    <x v="453"/>
    <x v="2"/>
    <x v="2"/>
    <x v="83"/>
    <s v="Mon"/>
    <x v="3"/>
    <n v="14"/>
    <n v="112.66"/>
    <x v="0"/>
    <b v="1"/>
    <b v="0"/>
    <m/>
    <m/>
    <m/>
    <m/>
  </r>
  <r>
    <x v="454"/>
    <x v="2"/>
    <x v="1"/>
    <x v="83"/>
    <s v="Mon"/>
    <x v="3"/>
    <n v="14"/>
    <n v="118.82"/>
    <x v="0"/>
    <b v="1"/>
    <b v="0"/>
    <m/>
    <m/>
    <m/>
    <m/>
  </r>
  <r>
    <x v="455"/>
    <x v="2"/>
    <x v="0"/>
    <x v="83"/>
    <s v="Mon"/>
    <x v="3"/>
    <n v="14"/>
    <n v="76.8"/>
    <x v="0"/>
    <b v="0"/>
    <b v="1"/>
    <m/>
    <m/>
    <m/>
    <m/>
  </r>
  <r>
    <x v="456"/>
    <x v="2"/>
    <x v="2"/>
    <x v="83"/>
    <s v="Mon"/>
    <x v="3"/>
    <n v="14"/>
    <n v="112.66"/>
    <x v="0"/>
    <b v="1"/>
    <b v="0"/>
    <m/>
    <m/>
    <m/>
    <m/>
  </r>
  <r>
    <x v="457"/>
    <x v="2"/>
    <x v="1"/>
    <x v="83"/>
    <s v="Mon"/>
    <x v="3"/>
    <n v="14"/>
    <n v="72.45"/>
    <x v="3"/>
    <b v="0"/>
    <b v="1"/>
    <m/>
    <m/>
    <m/>
    <m/>
  </r>
  <r>
    <x v="458"/>
    <x v="2"/>
    <x v="0"/>
    <x v="83"/>
    <s v="Mon"/>
    <x v="3"/>
    <n v="14"/>
    <n v="112.66"/>
    <x v="0"/>
    <b v="1"/>
    <b v="0"/>
    <m/>
    <m/>
    <m/>
    <m/>
  </r>
  <r>
    <x v="459"/>
    <x v="2"/>
    <x v="2"/>
    <x v="83"/>
    <s v="Mon"/>
    <x v="3"/>
    <n v="14"/>
    <n v="65"/>
    <x v="3"/>
    <b v="1"/>
    <b v="1"/>
    <m/>
    <m/>
    <m/>
    <m/>
  </r>
  <r>
    <x v="460"/>
    <x v="2"/>
    <x v="1"/>
    <x v="83"/>
    <s v="Mon"/>
    <x v="3"/>
    <n v="14"/>
    <n v="66.099999999999994"/>
    <x v="1"/>
    <b v="1"/>
    <b v="1"/>
    <m/>
    <m/>
    <m/>
    <m/>
  </r>
  <r>
    <x v="461"/>
    <x v="2"/>
    <x v="0"/>
    <x v="83"/>
    <s v="Mon"/>
    <x v="3"/>
    <n v="14"/>
    <n v="246.1"/>
    <x v="0"/>
    <b v="1"/>
    <b v="0"/>
    <m/>
    <m/>
    <m/>
    <m/>
  </r>
  <r>
    <x v="461"/>
    <x v="2"/>
    <x v="2"/>
    <x v="83"/>
    <s v="Mon"/>
    <x v="3"/>
    <n v="14"/>
    <n v="246.1"/>
    <x v="0"/>
    <b v="1"/>
    <b v="0"/>
    <m/>
    <m/>
    <m/>
    <m/>
  </r>
  <r>
    <x v="462"/>
    <x v="2"/>
    <x v="1"/>
    <x v="83"/>
    <s v="Mon"/>
    <x v="3"/>
    <n v="14"/>
    <n v="72.45"/>
    <x v="3"/>
    <b v="0"/>
    <b v="1"/>
    <m/>
    <m/>
    <m/>
    <m/>
  </r>
  <r>
    <x v="463"/>
    <x v="2"/>
    <x v="0"/>
    <x v="83"/>
    <s v="Mon"/>
    <x v="3"/>
    <n v="14"/>
    <n v="72.45"/>
    <x v="3"/>
    <b v="0"/>
    <b v="1"/>
    <m/>
    <m/>
    <m/>
    <m/>
  </r>
  <r>
    <x v="464"/>
    <x v="2"/>
    <x v="1"/>
    <x v="84"/>
    <s v="Mon"/>
    <x v="3"/>
    <n v="28"/>
    <n v="182.27"/>
    <x v="1"/>
    <b v="1"/>
    <b v="0"/>
    <m/>
    <m/>
    <m/>
    <m/>
  </r>
  <r>
    <x v="465"/>
    <x v="0"/>
    <x v="2"/>
    <x v="85"/>
    <s v="Mon"/>
    <x v="3"/>
    <n v="28"/>
    <n v="66.099999999999994"/>
    <x v="1"/>
    <b v="1"/>
    <b v="1"/>
    <m/>
    <m/>
    <m/>
    <m/>
  </r>
  <r>
    <x v="466"/>
    <x v="2"/>
    <x v="0"/>
    <x v="86"/>
    <s v="Mon"/>
    <x v="3"/>
    <n v="28"/>
    <n v="79.63"/>
    <x v="1"/>
    <b v="0"/>
    <b v="1"/>
    <m/>
    <m/>
    <m/>
    <m/>
  </r>
  <r>
    <x v="467"/>
    <x v="2"/>
    <x v="2"/>
    <x v="87"/>
    <s v="Tue"/>
    <x v="3"/>
    <n v="14"/>
    <n v="72.45"/>
    <x v="3"/>
    <b v="0"/>
    <b v="1"/>
    <m/>
    <m/>
    <m/>
    <m/>
  </r>
  <r>
    <x v="468"/>
    <x v="2"/>
    <x v="1"/>
    <x v="87"/>
    <s v="Tue"/>
    <x v="3"/>
    <n v="14"/>
    <n v="88.21"/>
    <x v="1"/>
    <b v="0"/>
    <b v="1"/>
    <m/>
    <m/>
    <m/>
    <m/>
  </r>
  <r>
    <x v="469"/>
    <x v="2"/>
    <x v="0"/>
    <x v="87"/>
    <s v="Tue"/>
    <x v="3"/>
    <n v="14"/>
    <n v="66.099999999999994"/>
    <x v="1"/>
    <b v="1"/>
    <b v="1"/>
    <m/>
    <m/>
    <m/>
    <m/>
  </r>
  <r>
    <x v="470"/>
    <x v="2"/>
    <x v="2"/>
    <x v="88"/>
    <s v="Wed"/>
    <x v="3"/>
    <n v="20"/>
    <n v="66.099999999999994"/>
    <x v="1"/>
    <b v="1"/>
    <b v="1"/>
    <m/>
    <m/>
    <m/>
    <m/>
  </r>
  <r>
    <x v="471"/>
    <x v="2"/>
    <x v="2"/>
    <x v="88"/>
    <s v="Wed"/>
    <x v="3"/>
    <n v="14"/>
    <n v="83.32"/>
    <x v="4"/>
    <b v="0"/>
    <b v="1"/>
    <m/>
    <m/>
    <m/>
    <m/>
  </r>
  <r>
    <x v="472"/>
    <x v="2"/>
    <x v="1"/>
    <x v="88"/>
    <s v="Wed"/>
    <x v="3"/>
    <n v="14"/>
    <n v="83.32"/>
    <x v="4"/>
    <b v="0"/>
    <b v="1"/>
    <m/>
    <m/>
    <m/>
    <m/>
  </r>
  <r>
    <x v="473"/>
    <x v="2"/>
    <x v="0"/>
    <x v="88"/>
    <s v="Wed"/>
    <x v="3"/>
    <n v="14"/>
    <n v="72.45"/>
    <x v="3"/>
    <b v="0"/>
    <b v="1"/>
    <m/>
    <m/>
    <m/>
    <m/>
  </r>
  <r>
    <x v="474"/>
    <x v="2"/>
    <x v="2"/>
    <x v="88"/>
    <s v="Wed"/>
    <x v="3"/>
    <n v="14"/>
    <n v="76.8"/>
    <x v="0"/>
    <b v="0"/>
    <b v="1"/>
    <m/>
    <m/>
    <m/>
    <m/>
  </r>
  <r>
    <x v="475"/>
    <x v="2"/>
    <x v="1"/>
    <x v="88"/>
    <s v="Wed"/>
    <x v="3"/>
    <n v="14"/>
    <n v="101.44"/>
    <x v="4"/>
    <b v="1"/>
    <b v="0"/>
    <m/>
    <m/>
    <m/>
    <m/>
  </r>
  <r>
    <x v="476"/>
    <x v="2"/>
    <x v="0"/>
    <x v="88"/>
    <s v="Wed"/>
    <x v="3"/>
    <n v="14"/>
    <n v="72.45"/>
    <x v="3"/>
    <b v="0"/>
    <b v="1"/>
    <m/>
    <m/>
    <m/>
    <m/>
  </r>
  <r>
    <x v="477"/>
    <x v="2"/>
    <x v="2"/>
    <x v="88"/>
    <s v="Wed"/>
    <x v="3"/>
    <n v="14"/>
    <n v="72.45"/>
    <x v="3"/>
    <b v="0"/>
    <b v="1"/>
    <m/>
    <m/>
    <m/>
    <m/>
  </r>
  <r>
    <x v="478"/>
    <x v="2"/>
    <x v="1"/>
    <x v="88"/>
    <s v="Wed"/>
    <x v="3"/>
    <n v="14"/>
    <n v="70.069999999999993"/>
    <x v="0"/>
    <b v="0"/>
    <b v="1"/>
    <m/>
    <m/>
    <m/>
    <m/>
  </r>
  <r>
    <x v="479"/>
    <x v="2"/>
    <x v="0"/>
    <x v="88"/>
    <s v="Wed"/>
    <x v="3"/>
    <n v="14"/>
    <n v="79.67"/>
    <x v="0"/>
    <b v="0"/>
    <b v="1"/>
    <m/>
    <m/>
    <m/>
    <m/>
  </r>
  <r>
    <x v="480"/>
    <x v="2"/>
    <x v="2"/>
    <x v="88"/>
    <s v="Wed"/>
    <x v="3"/>
    <n v="14"/>
    <n v="76.8"/>
    <x v="0"/>
    <b v="0"/>
    <b v="1"/>
    <m/>
    <m/>
    <m/>
    <m/>
  </r>
  <r>
    <x v="481"/>
    <x v="2"/>
    <x v="1"/>
    <x v="88"/>
    <s v="Wed"/>
    <x v="3"/>
    <n v="14"/>
    <n v="83.32"/>
    <x v="4"/>
    <b v="0"/>
    <b v="1"/>
    <m/>
    <m/>
    <m/>
    <m/>
  </r>
  <r>
    <x v="482"/>
    <x v="2"/>
    <x v="0"/>
    <x v="88"/>
    <s v="Wed"/>
    <x v="3"/>
    <n v="14"/>
    <n v="66.099999999999994"/>
    <x v="1"/>
    <b v="1"/>
    <b v="1"/>
    <m/>
    <m/>
    <m/>
    <m/>
  </r>
  <r>
    <x v="483"/>
    <x v="2"/>
    <x v="2"/>
    <x v="88"/>
    <s v="Wed"/>
    <x v="3"/>
    <n v="14"/>
    <n v="185.01"/>
    <x v="4"/>
    <b v="1"/>
    <b v="0"/>
    <m/>
    <m/>
    <m/>
    <m/>
  </r>
  <r>
    <x v="484"/>
    <x v="2"/>
    <x v="1"/>
    <x v="88"/>
    <s v="Wed"/>
    <x v="3"/>
    <n v="14"/>
    <n v="83.32"/>
    <x v="4"/>
    <b v="0"/>
    <b v="1"/>
    <m/>
    <m/>
    <m/>
    <m/>
  </r>
  <r>
    <x v="485"/>
    <x v="2"/>
    <x v="0"/>
    <x v="88"/>
    <s v="Wed"/>
    <x v="3"/>
    <n v="14"/>
    <n v="122.22"/>
    <x v="4"/>
    <b v="1"/>
    <b v="0"/>
    <m/>
    <m/>
    <m/>
    <m/>
  </r>
  <r>
    <x v="486"/>
    <x v="2"/>
    <x v="2"/>
    <x v="88"/>
    <s v="Wed"/>
    <x v="3"/>
    <n v="14"/>
    <n v="72.45"/>
    <x v="3"/>
    <b v="0"/>
    <b v="1"/>
    <m/>
    <m/>
    <m/>
    <m/>
  </r>
  <r>
    <x v="487"/>
    <x v="2"/>
    <x v="1"/>
    <x v="88"/>
    <s v="Wed"/>
    <x v="3"/>
    <n v="14"/>
    <n v="72.45"/>
    <x v="3"/>
    <b v="0"/>
    <b v="1"/>
    <m/>
    <m/>
    <m/>
    <m/>
  </r>
  <r>
    <x v="488"/>
    <x v="2"/>
    <x v="0"/>
    <x v="88"/>
    <s v="Wed"/>
    <x v="3"/>
    <n v="14"/>
    <n v="66.099999999999994"/>
    <x v="1"/>
    <b v="1"/>
    <b v="1"/>
    <m/>
    <m/>
    <m/>
    <m/>
  </r>
  <r>
    <x v="489"/>
    <x v="2"/>
    <x v="2"/>
    <x v="88"/>
    <s v="Wed"/>
    <x v="3"/>
    <n v="14"/>
    <n v="83.32"/>
    <x v="4"/>
    <b v="0"/>
    <b v="1"/>
    <m/>
    <m/>
    <m/>
    <m/>
  </r>
  <r>
    <x v="490"/>
    <x v="2"/>
    <x v="1"/>
    <x v="88"/>
    <s v="Wed"/>
    <x v="3"/>
    <n v="14"/>
    <n v="73"/>
    <x v="3"/>
    <b v="0"/>
    <b v="1"/>
    <m/>
    <m/>
    <m/>
    <m/>
  </r>
  <r>
    <x v="491"/>
    <x v="2"/>
    <x v="0"/>
    <x v="88"/>
    <s v="Wed"/>
    <x v="3"/>
    <n v="14"/>
    <n v="79.63"/>
    <x v="1"/>
    <b v="0"/>
    <b v="1"/>
    <m/>
    <m/>
    <m/>
    <m/>
  </r>
  <r>
    <x v="492"/>
    <x v="2"/>
    <x v="2"/>
    <x v="88"/>
    <s v="Wed"/>
    <x v="3"/>
    <n v="14"/>
    <n v="70.069999999999993"/>
    <x v="0"/>
    <b v="0"/>
    <b v="1"/>
    <m/>
    <m/>
    <m/>
    <m/>
  </r>
  <r>
    <x v="493"/>
    <x v="2"/>
    <x v="1"/>
    <x v="88"/>
    <s v="Wed"/>
    <x v="3"/>
    <n v="14"/>
    <n v="101.44"/>
    <x v="4"/>
    <b v="1"/>
    <b v="0"/>
    <m/>
    <m/>
    <m/>
    <m/>
  </r>
  <r>
    <x v="494"/>
    <x v="2"/>
    <x v="2"/>
    <x v="89"/>
    <s v="Thu"/>
    <x v="3"/>
    <n v="20"/>
    <n v="113.48"/>
    <x v="1"/>
    <b v="1"/>
    <b v="0"/>
    <m/>
    <m/>
    <m/>
    <m/>
  </r>
  <r>
    <x v="495"/>
    <x v="0"/>
    <x v="1"/>
    <x v="90"/>
    <s v="Thu"/>
    <x v="3"/>
    <n v="20"/>
    <n v="66.099999999999994"/>
    <x v="1"/>
    <b v="1"/>
    <b v="1"/>
    <m/>
    <m/>
    <m/>
    <m/>
  </r>
  <r>
    <x v="496"/>
    <x v="0"/>
    <x v="2"/>
    <x v="91"/>
    <s v="Thu"/>
    <x v="3"/>
    <n v="16"/>
    <n v="144.9"/>
    <x v="2"/>
    <b v="1"/>
    <b v="0"/>
    <m/>
    <m/>
    <m/>
    <m/>
  </r>
  <r>
    <x v="497"/>
    <x v="2"/>
    <x v="0"/>
    <x v="92"/>
    <s v="Thu"/>
    <x v="3"/>
    <n v="20"/>
    <n v="66.099999999999994"/>
    <x v="1"/>
    <b v="1"/>
    <b v="1"/>
    <m/>
    <m/>
    <m/>
    <m/>
  </r>
  <r>
    <x v="498"/>
    <x v="0"/>
    <x v="0"/>
    <x v="93"/>
    <s v="Thu"/>
    <x v="3"/>
    <n v="16"/>
    <n v="72.45"/>
    <x v="2"/>
    <b v="0"/>
    <b v="1"/>
    <m/>
    <m/>
    <m/>
    <m/>
  </r>
  <r>
    <x v="499"/>
    <x v="0"/>
    <x v="2"/>
    <x v="94"/>
    <s v="Thu"/>
    <x v="3"/>
    <n v="16"/>
    <n v="70.069999999999993"/>
    <x v="0"/>
    <b v="0"/>
    <b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D6" firstHeaderRow="1" firstDataRow="2" firstDataCol="2"/>
  <pivotFields count="10">
    <pivotField numFmtId="1" showAll="0" defaultSubtotal="0"/>
    <pivotField axis="axisCol" showAll="0">
      <items count="4">
        <item x="1"/>
        <item h="1" x="2"/>
        <item h="1" x="0"/>
        <item t="default"/>
      </items>
    </pivotField>
    <pivotField axis="axisRow" outline="0" showAll="0" defaultSubtotal="0">
      <items count="3">
        <item h="1" x="2"/>
        <item h="1" x="1"/>
        <item x="0"/>
      </items>
    </pivotField>
    <pivotField numFmtId="14" outline="0" showAll="0" defaultSubtotal="0"/>
    <pivotField showAll="0"/>
    <pivotField showAll="0"/>
    <pivotField numFmtId="49" showAll="0"/>
    <pivotField numFmtId="164" showAll="0"/>
    <pivotField axis="axisRow" showAll="0">
      <items count="3">
        <item x="0"/>
        <item x="1"/>
        <item t="default"/>
      </items>
    </pivotField>
    <pivotField showAll="0"/>
  </pivotFields>
  <rowFields count="2">
    <field x="2"/>
    <field x="8"/>
  </rowFields>
  <rowItems count="2">
    <i>
      <x v="2"/>
      <x/>
    </i>
    <i t="grand">
      <x/>
    </i>
  </rowItems>
  <colFields count="1">
    <field x="1"/>
  </colFields>
  <colItems count="2">
    <i>
      <x/>
    </i>
    <i t="grand">
      <x/>
    </i>
  </colItems>
  <pivotTableStyleInfo name="PivotStyleLight2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82876-CBC4-4D23-917E-9A8E1C09A36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F12" firstHeaderRow="1" firstDataRow="2" firstDataCol="1" rowPageCount="3" colPageCount="1"/>
  <pivotFields count="19">
    <pivotField axis="axisPage" numFmtId="1" showAll="0">
      <items count="501">
        <item x="466"/>
        <item x="465"/>
        <item x="1"/>
        <item x="73"/>
        <item x="143"/>
        <item x="10"/>
        <item x="13"/>
        <item x="48"/>
        <item x="5"/>
        <item x="49"/>
        <item x="14"/>
        <item x="43"/>
        <item x="52"/>
        <item x="44"/>
        <item x="50"/>
        <item x="17"/>
        <item x="74"/>
        <item x="25"/>
        <item x="9"/>
        <item x="0"/>
        <item x="75"/>
        <item x="8"/>
        <item x="53"/>
        <item x="51"/>
        <item x="116"/>
        <item x="29"/>
        <item x="102"/>
        <item x="38"/>
        <item x="37"/>
        <item x="30"/>
        <item x="45"/>
        <item x="85"/>
        <item x="87"/>
        <item x="4"/>
        <item x="100"/>
        <item x="94"/>
        <item x="97"/>
        <item x="99"/>
        <item x="98"/>
        <item x="3"/>
        <item x="2"/>
        <item x="86"/>
        <item x="95"/>
        <item x="84"/>
        <item x="83"/>
        <item x="80"/>
        <item x="82"/>
        <item x="54"/>
        <item x="126"/>
        <item x="41"/>
        <item x="42"/>
        <item x="124"/>
        <item x="118"/>
        <item x="39"/>
        <item x="40"/>
        <item x="142"/>
        <item x="65"/>
        <item x="58"/>
        <item x="64"/>
        <item x="66"/>
        <item x="56"/>
        <item x="63"/>
        <item x="81"/>
        <item x="55"/>
        <item x="61"/>
        <item x="62"/>
        <item x="96"/>
        <item x="60"/>
        <item x="57"/>
        <item x="120"/>
        <item x="72"/>
        <item x="69"/>
        <item x="70"/>
        <item x="121"/>
        <item x="67"/>
        <item x="71"/>
        <item x="68"/>
        <item x="209"/>
        <item x="90"/>
        <item x="91"/>
        <item x="76"/>
        <item x="141"/>
        <item x="89"/>
        <item x="77"/>
        <item x="180"/>
        <item x="240"/>
        <item x="110"/>
        <item x="106"/>
        <item x="111"/>
        <item x="107"/>
        <item x="179"/>
        <item x="178"/>
        <item x="108"/>
        <item x="103"/>
        <item x="115"/>
        <item x="134"/>
        <item x="223"/>
        <item x="127"/>
        <item x="122"/>
        <item x="311"/>
        <item x="128"/>
        <item x="231"/>
        <item x="133"/>
        <item x="123"/>
        <item x="241"/>
        <item x="129"/>
        <item x="125"/>
        <item x="146"/>
        <item x="132"/>
        <item x="114"/>
        <item x="130"/>
        <item x="131"/>
        <item x="214"/>
        <item x="215"/>
        <item x="312"/>
        <item x="213"/>
        <item x="147"/>
        <item x="381"/>
        <item x="148"/>
        <item x="149"/>
        <item x="150"/>
        <item x="151"/>
        <item x="152"/>
        <item x="21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97"/>
        <item x="183"/>
        <item x="221"/>
        <item x="216"/>
        <item x="189"/>
        <item x="190"/>
        <item x="196"/>
        <item x="244"/>
        <item x="182"/>
        <item x="245"/>
        <item x="194"/>
        <item x="204"/>
        <item x="192"/>
        <item x="185"/>
        <item x="203"/>
        <item x="219"/>
        <item x="198"/>
        <item x="202"/>
        <item x="294"/>
        <item x="220"/>
        <item x="326"/>
        <item x="349"/>
        <item x="346"/>
        <item x="303"/>
        <item x="261"/>
        <item x="218"/>
        <item x="191"/>
        <item x="234"/>
        <item x="235"/>
        <item x="225"/>
        <item x="224"/>
        <item x="239"/>
        <item x="227"/>
        <item x="228"/>
        <item x="237"/>
        <item x="265"/>
        <item x="266"/>
        <item x="267"/>
        <item x="270"/>
        <item x="314"/>
        <item x="271"/>
        <item x="278"/>
        <item x="263"/>
        <item x="275"/>
        <item x="274"/>
        <item x="276"/>
        <item x="264"/>
        <item x="277"/>
        <item x="269"/>
        <item x="273"/>
        <item x="335"/>
        <item x="334"/>
        <item x="409"/>
        <item x="408"/>
        <item x="295"/>
        <item x="248"/>
        <item x="268"/>
        <item x="249"/>
        <item x="247"/>
        <item x="272"/>
        <item x="411"/>
        <item x="252"/>
        <item x="280"/>
        <item x="256"/>
        <item x="255"/>
        <item x="253"/>
        <item x="279"/>
        <item x="250"/>
        <item x="254"/>
        <item x="281"/>
        <item x="251"/>
        <item x="316"/>
        <item x="315"/>
        <item x="416"/>
        <item x="412"/>
        <item x="413"/>
        <item x="321"/>
        <item x="307"/>
        <item x="310"/>
        <item x="319"/>
        <item x="323"/>
        <item x="211"/>
        <item x="284"/>
        <item x="382"/>
        <item x="325"/>
        <item x="309"/>
        <item x="306"/>
        <item x="308"/>
        <item x="305"/>
        <item x="317"/>
        <item x="324"/>
        <item x="322"/>
        <item x="318"/>
        <item x="304"/>
        <item x="320"/>
        <item x="338"/>
        <item x="341"/>
        <item x="342"/>
        <item x="336"/>
        <item x="339"/>
        <item x="340"/>
        <item x="343"/>
        <item x="345"/>
        <item x="344"/>
        <item x="367"/>
        <item x="385"/>
        <item x="377"/>
        <item x="383"/>
        <item x="372"/>
        <item x="365"/>
        <item x="374"/>
        <item x="373"/>
        <item x="369"/>
        <item x="449"/>
        <item x="447"/>
        <item x="448"/>
        <item x="378"/>
        <item x="379"/>
        <item x="370"/>
        <item x="368"/>
        <item x="380"/>
        <item x="375"/>
        <item x="384"/>
        <item x="366"/>
        <item x="399"/>
        <item x="404"/>
        <item x="407"/>
        <item x="395"/>
        <item x="402"/>
        <item x="398"/>
        <item x="406"/>
        <item x="450"/>
        <item x="414"/>
        <item x="415"/>
        <item x="421"/>
        <item x="427"/>
        <item x="460"/>
        <item x="440"/>
        <item x="420"/>
        <item x="462"/>
        <item x="439"/>
        <item x="443"/>
        <item x="441"/>
        <item x="459"/>
        <item x="422"/>
        <item x="429"/>
        <item x="457"/>
        <item x="428"/>
        <item x="463"/>
        <item x="426"/>
        <item x="469"/>
        <item x="468"/>
        <item x="467"/>
        <item x="432"/>
        <item x="424"/>
        <item x="430"/>
        <item x="437"/>
        <item x="455"/>
        <item x="452"/>
        <item x="458"/>
        <item x="438"/>
        <item x="425"/>
        <item x="451"/>
        <item x="499"/>
        <item x="496"/>
        <item x="456"/>
        <item x="444"/>
        <item x="454"/>
        <item x="446"/>
        <item x="471"/>
        <item x="488"/>
        <item x="482"/>
        <item x="491"/>
        <item x="475"/>
        <item x="487"/>
        <item x="490"/>
        <item x="477"/>
        <item x="489"/>
        <item x="493"/>
        <item x="472"/>
        <item x="484"/>
        <item x="481"/>
        <item x="476"/>
        <item x="486"/>
        <item x="473"/>
        <item x="479"/>
        <item x="492"/>
        <item x="480"/>
        <item x="474"/>
        <item x="478"/>
        <item x="464"/>
        <item x="93"/>
        <item x="46"/>
        <item x="11"/>
        <item x="47"/>
        <item x="12"/>
        <item x="20"/>
        <item x="16"/>
        <item x="22"/>
        <item x="19"/>
        <item x="23"/>
        <item x="18"/>
        <item x="15"/>
        <item x="21"/>
        <item x="26"/>
        <item x="24"/>
        <item x="27"/>
        <item x="33"/>
        <item x="35"/>
        <item x="32"/>
        <item x="31"/>
        <item x="36"/>
        <item x="34"/>
        <item x="117"/>
        <item x="28"/>
        <item x="92"/>
        <item x="59"/>
        <item x="7"/>
        <item x="101"/>
        <item x="119"/>
        <item x="207"/>
        <item x="173"/>
        <item x="257"/>
        <item x="258"/>
        <item x="260"/>
        <item x="259"/>
        <item x="88"/>
        <item x="208"/>
        <item x="78"/>
        <item x="79"/>
        <item x="177"/>
        <item x="181"/>
        <item x="144"/>
        <item x="145"/>
        <item x="166"/>
        <item x="167"/>
        <item x="168"/>
        <item x="135"/>
        <item x="139"/>
        <item x="140"/>
        <item x="138"/>
        <item x="169"/>
        <item x="137"/>
        <item x="170"/>
        <item x="171"/>
        <item x="172"/>
        <item x="175"/>
        <item x="113"/>
        <item x="176"/>
        <item x="232"/>
        <item x="136"/>
        <item x="174"/>
        <item x="242"/>
        <item x="195"/>
        <item x="222"/>
        <item x="205"/>
        <item x="193"/>
        <item x="187"/>
        <item x="199"/>
        <item x="243"/>
        <item x="200"/>
        <item x="206"/>
        <item x="184"/>
        <item x="217"/>
        <item x="186"/>
        <item x="246"/>
        <item x="188"/>
        <item x="292"/>
        <item x="300"/>
        <item x="286"/>
        <item x="112"/>
        <item x="283"/>
        <item x="289"/>
        <item x="104"/>
        <item x="296"/>
        <item x="293"/>
        <item x="298"/>
        <item x="390"/>
        <item x="391"/>
        <item x="290"/>
        <item x="109"/>
        <item x="299"/>
        <item x="288"/>
        <item x="287"/>
        <item x="282"/>
        <item x="297"/>
        <item x="291"/>
        <item x="105"/>
        <item x="301"/>
        <item x="285"/>
        <item x="327"/>
        <item x="389"/>
        <item x="388"/>
        <item x="201"/>
        <item x="233"/>
        <item x="236"/>
        <item x="229"/>
        <item x="262"/>
        <item x="230"/>
        <item x="238"/>
        <item x="226"/>
        <item x="386"/>
        <item x="364"/>
        <item x="332"/>
        <item x="302"/>
        <item x="350"/>
        <item x="331"/>
        <item x="333"/>
        <item x="328"/>
        <item x="363"/>
        <item x="358"/>
        <item x="351"/>
        <item x="330"/>
        <item x="362"/>
        <item x="348"/>
        <item x="347"/>
        <item x="354"/>
        <item x="352"/>
        <item x="361"/>
        <item x="359"/>
        <item x="387"/>
        <item x="353"/>
        <item x="355"/>
        <item x="357"/>
        <item x="356"/>
        <item x="360"/>
        <item x="329"/>
        <item x="417"/>
        <item x="313"/>
        <item x="337"/>
        <item x="376"/>
        <item x="371"/>
        <item x="410"/>
        <item x="392"/>
        <item x="494"/>
        <item x="401"/>
        <item x="396"/>
        <item x="495"/>
        <item x="405"/>
        <item x="393"/>
        <item x="497"/>
        <item x="470"/>
        <item x="394"/>
        <item x="400"/>
        <item x="403"/>
        <item x="397"/>
        <item x="498"/>
        <item x="453"/>
        <item x="418"/>
        <item x="433"/>
        <item x="431"/>
        <item x="442"/>
        <item x="419"/>
        <item x="423"/>
        <item x="434"/>
        <item x="445"/>
        <item x="461"/>
        <item x="436"/>
        <item x="435"/>
        <item x="485"/>
        <item x="483"/>
        <item x="6"/>
        <item x="210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numFmtId="14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numFmtId="49" showAll="0"/>
    <pivotField dataField="1" numFmtId="164"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2" hier="-1"/>
    <pageField fld="1" hier="-1"/>
    <pageField fld="0" hier="-1"/>
  </pageFields>
  <dataFields count="1">
    <dataField name="Sum of Claim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40:F45" firstHeaderRow="1" firstDataRow="2" firstDataCol="1"/>
  <pivotFields count="9">
    <pivotField numFmtId="1"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49" showAll="0"/>
    <pivotField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aim Age" fld="6" subtotal="average" baseField="2" baseItem="0" numFmtId="2"/>
  </dataFields>
  <formats count="1">
    <format dxfId="25">
      <pivotArea outline="0" collapsedLevelsAreSubtotals="1" fieldPosition="0"/>
    </format>
  </formats>
  <chartFormats count="4"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3">
  <location ref="A14:C35" firstHeaderRow="1" firstDataRow="1" firstDataCol="2"/>
  <pivotFields count="9">
    <pivotField compact="0" numFmtId="1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numFmtId="14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numFmtId="49" outline="0" showAll="0"/>
    <pivotField dataField="1" compact="0" numFmtId="164" outline="0" showAll="0"/>
    <pivotField axis="axisRow" compact="0" outline="0" showAll="0" sortType="descending">
      <items count="6">
        <item x="3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2"/>
  </rowFields>
  <rowItems count="21">
    <i>
      <x v="2"/>
      <x/>
    </i>
    <i r="1">
      <x v="1"/>
    </i>
    <i r="1">
      <x v="2"/>
    </i>
    <i t="default">
      <x v="2"/>
    </i>
    <i>
      <x v="4"/>
      <x/>
    </i>
    <i r="1">
      <x v="1"/>
    </i>
    <i r="1">
      <x v="2"/>
    </i>
    <i t="default">
      <x v="4"/>
    </i>
    <i>
      <x v="1"/>
      <x/>
    </i>
    <i r="1">
      <x v="1"/>
    </i>
    <i r="1">
      <x v="2"/>
    </i>
    <i t="default">
      <x v="1"/>
    </i>
    <i>
      <x v="3"/>
      <x/>
    </i>
    <i r="1">
      <x v="1"/>
    </i>
    <i r="1">
      <x v="2"/>
    </i>
    <i t="default">
      <x v="3"/>
    </i>
    <i>
      <x/>
      <x/>
    </i>
    <i r="1">
      <x v="1"/>
    </i>
    <i r="1">
      <x v="2"/>
    </i>
    <i t="default">
      <x/>
    </i>
    <i t="grand">
      <x/>
    </i>
  </rowItems>
  <colItems count="1">
    <i/>
  </colItems>
  <dataFields count="1">
    <dataField name="Average of Claim Amount" fld="7" subtotal="average" baseField="2" baseItem="0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2:F7" firstHeaderRow="1" firstDataRow="2" firstDataCol="1"/>
  <pivotFields count="9">
    <pivotField numFmtId="1"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49" showAll="0"/>
    <pivotField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aim Age" fld="6" subtotal="average" baseField="2" baseItem="0" numFmtId="2"/>
  </dataFields>
  <formats count="1">
    <format dxfId="27">
      <pivotArea outline="0" collapsedLevelsAreSubtotals="1" fieldPosition="0"/>
    </format>
  </formats>
  <chartFormats count="4"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A7B19E-3A59-41A3-9350-0F89DEE29B7C}" name="Table3" displayName="Table3" ref="A1:O539" totalsRowCount="1" tableBorderDxfId="24">
  <autoFilter ref="A1:O538" xr:uid="{23A7B19E-3A59-41A3-9350-0F89DEE29B7C}"/>
  <tableColumns count="15">
    <tableColumn id="1" xr3:uid="{921E4462-7746-48C5-B2F6-A8B332ED5707}" name="Claim ID" totalsRowLabel="Total" dataDxfId="23" totalsRowDxfId="8"/>
    <tableColumn id="2" xr3:uid="{5472190B-8DC9-4B5F-8922-2157E243CD1A}" name="Claim Status" dataDxfId="22" totalsRowDxfId="7"/>
    <tableColumn id="3" xr3:uid="{285C33FD-5947-4E77-9193-F43320258C44}" name="Auditor Name" dataDxfId="21" totalsRowDxfId="6"/>
    <tableColumn id="4" xr3:uid="{4EE97C71-7667-4C70-AFA7-C443765D163D}" name="Audit Date" dataDxfId="20" totalsRowDxfId="5"/>
    <tableColumn id="5" xr3:uid="{A9A8441D-425F-4156-97C5-3D2CEECCBFB6}" name="Day" dataDxfId="19" totalsRowDxfId="4"/>
    <tableColumn id="6" xr3:uid="{8E51227D-B69D-4CA0-89B2-A892381F60A3}" name="Week" dataDxfId="18" totalsRowDxfId="3"/>
    <tableColumn id="7" xr3:uid="{1A2E084F-8B38-412E-9F14-482F836A7C10}" name="Claim Age" dataDxfId="17" totalsRowDxfId="2"/>
    <tableColumn id="8" xr3:uid="{D1F0CD82-7BBD-46EE-AE25-B38A305E2E6C}" name="Claim Amount" dataDxfId="16" totalsRowDxfId="1"/>
    <tableColumn id="9" xr3:uid="{88C36987-9DB6-4A18-B03D-1DE92DFD8AEF}" name="Provider Name" dataDxfId="15" totalsRowDxfId="0"/>
    <tableColumn id="10" xr3:uid="{A8E9AE1F-B466-4AB9-A093-1276A8B9A3F6}" name="Or case">
      <calculatedColumnFormula>OR(H2&lt;70,H2&gt;100)</calculatedColumnFormula>
    </tableColumn>
    <tableColumn id="11" xr3:uid="{82C138A1-85A0-4D43-96CD-7687E4563B8F}" name="and ">
      <calculatedColumnFormula>AND($H2&lt;100,$H2&gt;50)</calculatedColumnFormula>
    </tableColumn>
    <tableColumn id="12" xr3:uid="{E59FE662-26C3-47A9-87A0-28F095202C1D}" name="SUM"/>
    <tableColumn id="13" xr3:uid="{4E15901E-6254-422C-AB19-793835D87FF9}" name="Individual sum"/>
    <tableColumn id="14" xr3:uid="{EFCC267E-3963-4E17-9030-5A5472015DD3}" name="sumif"/>
    <tableColumn id="15" xr3:uid="{C353B7A0-7D79-4FAD-A7C4-92E81B3ECB53}" name="Column6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R22"/>
  <sheetViews>
    <sheetView showGridLines="0" workbookViewId="0">
      <selection activeCell="E17" sqref="E17"/>
    </sheetView>
  </sheetViews>
  <sheetFormatPr defaultRowHeight="14.4" x14ac:dyDescent="0.3"/>
  <cols>
    <col min="1" max="1" width="4.88671875" customWidth="1"/>
    <col min="2" max="2" width="4" customWidth="1"/>
    <col min="4" max="4" width="3.5546875" customWidth="1"/>
  </cols>
  <sheetData>
    <row r="2" spans="2:18" ht="21" x14ac:dyDescent="0.4">
      <c r="B2" s="8" t="s">
        <v>37</v>
      </c>
    </row>
    <row r="3" spans="2:18" ht="3.75" customHeight="1" x14ac:dyDescent="0.4">
      <c r="B3" s="8"/>
    </row>
    <row r="4" spans="2:18" s="10" customFormat="1" ht="15" customHeight="1" x14ac:dyDescent="0.3">
      <c r="B4" s="9" t="s">
        <v>26</v>
      </c>
    </row>
    <row r="5" spans="2:18" s="10" customFormat="1" ht="15" customHeight="1" x14ac:dyDescent="0.3">
      <c r="B5" s="9" t="s">
        <v>27</v>
      </c>
      <c r="F5" s="9"/>
    </row>
    <row r="6" spans="2:18" s="10" customFormat="1" ht="9" customHeight="1" thickBot="1" x14ac:dyDescent="0.35">
      <c r="B6" s="13"/>
      <c r="C6" s="14"/>
      <c r="D6" s="14"/>
      <c r="E6" s="14"/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2:18" ht="15" thickTop="1" x14ac:dyDescent="0.3"/>
    <row r="8" spans="2:18" x14ac:dyDescent="0.3">
      <c r="C8" s="12" t="s">
        <v>17</v>
      </c>
      <c r="D8" s="10" t="s">
        <v>28</v>
      </c>
      <c r="E8" s="10"/>
      <c r="F8" s="10"/>
      <c r="G8" s="10"/>
    </row>
    <row r="9" spans="2:18" x14ac:dyDescent="0.3">
      <c r="C9" s="11"/>
      <c r="D9" s="10"/>
      <c r="E9" s="10"/>
      <c r="F9" s="10"/>
      <c r="G9" s="10"/>
    </row>
    <row r="10" spans="2:18" x14ac:dyDescent="0.3">
      <c r="C10" s="11"/>
      <c r="D10" s="10"/>
      <c r="E10" s="10" t="s">
        <v>23</v>
      </c>
      <c r="F10" s="10"/>
      <c r="G10" s="10"/>
    </row>
    <row r="11" spans="2:18" x14ac:dyDescent="0.3">
      <c r="C11" s="11"/>
      <c r="D11" s="10"/>
      <c r="E11" s="10" t="s">
        <v>21</v>
      </c>
      <c r="F11" s="10"/>
      <c r="G11" s="10"/>
    </row>
    <row r="12" spans="2:18" x14ac:dyDescent="0.3">
      <c r="C12" s="11"/>
      <c r="D12" s="10"/>
      <c r="E12" s="10" t="s">
        <v>22</v>
      </c>
      <c r="F12" s="10"/>
      <c r="G12" s="10"/>
    </row>
    <row r="13" spans="2:18" x14ac:dyDescent="0.3">
      <c r="C13" s="11"/>
      <c r="D13" s="10"/>
      <c r="E13" s="10" t="s">
        <v>20</v>
      </c>
      <c r="F13" s="10"/>
      <c r="G13" s="10"/>
    </row>
    <row r="14" spans="2:18" x14ac:dyDescent="0.3">
      <c r="C14" s="11"/>
      <c r="D14" s="10"/>
      <c r="E14" s="10"/>
      <c r="F14" s="10"/>
      <c r="G14" s="10"/>
    </row>
    <row r="15" spans="2:18" x14ac:dyDescent="0.3">
      <c r="C15" s="12" t="s">
        <v>18</v>
      </c>
      <c r="D15" s="10" t="s">
        <v>29</v>
      </c>
      <c r="E15" s="10"/>
      <c r="F15" s="10"/>
      <c r="G15" s="10"/>
    </row>
    <row r="16" spans="2:18" x14ac:dyDescent="0.3">
      <c r="C16" s="11"/>
      <c r="D16" s="10"/>
      <c r="E16" s="10"/>
      <c r="F16" s="10"/>
      <c r="G16" s="10"/>
    </row>
    <row r="17" spans="2:18" x14ac:dyDescent="0.3">
      <c r="C17" s="11"/>
      <c r="D17" s="10"/>
      <c r="E17" s="10" t="s">
        <v>24</v>
      </c>
      <c r="F17" s="10"/>
      <c r="G17" s="10"/>
    </row>
    <row r="18" spans="2:18" x14ac:dyDescent="0.3">
      <c r="C18" s="11"/>
      <c r="D18" s="10"/>
      <c r="E18" s="10" t="s">
        <v>25</v>
      </c>
      <c r="F18" s="10"/>
      <c r="G18" s="10"/>
    </row>
    <row r="19" spans="2:18" x14ac:dyDescent="0.3">
      <c r="C19" s="11"/>
      <c r="D19" s="10"/>
      <c r="E19" s="10"/>
      <c r="F19" s="10"/>
      <c r="G19" s="10"/>
    </row>
    <row r="20" spans="2:18" x14ac:dyDescent="0.3">
      <c r="C20" s="12" t="s">
        <v>19</v>
      </c>
      <c r="D20" s="10" t="s">
        <v>30</v>
      </c>
      <c r="E20" s="10"/>
      <c r="F20" s="10"/>
      <c r="G20" s="10"/>
    </row>
    <row r="21" spans="2:18" x14ac:dyDescent="0.3">
      <c r="C21" s="9"/>
      <c r="D21" s="10"/>
      <c r="E21" s="10"/>
      <c r="F21" s="10"/>
      <c r="G21" s="10"/>
    </row>
    <row r="22" spans="2:18" ht="15" thickBot="1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S10"/>
  <sheetViews>
    <sheetView topLeftCell="E1" workbookViewId="0">
      <selection activeCell="S16" sqref="S16"/>
    </sheetView>
  </sheetViews>
  <sheetFormatPr defaultRowHeight="14.4" x14ac:dyDescent="0.3"/>
  <cols>
    <col min="1" max="1" width="13.109375" customWidth="1"/>
    <col min="2" max="2" width="9.44140625" bestFit="1" customWidth="1"/>
    <col min="3" max="3" width="16.33203125" bestFit="1" customWidth="1"/>
    <col min="4" max="6" width="11.109375" bestFit="1" customWidth="1"/>
    <col min="9" max="9" width="11.6640625" bestFit="1" customWidth="1"/>
    <col min="12" max="12" width="10.33203125" customWidth="1"/>
  </cols>
  <sheetData>
    <row r="2" spans="1:19" x14ac:dyDescent="0.3">
      <c r="L2" s="20"/>
    </row>
    <row r="3" spans="1:19" x14ac:dyDescent="0.3">
      <c r="C3" s="16" t="s">
        <v>38</v>
      </c>
      <c r="L3" s="21" t="s">
        <v>45</v>
      </c>
      <c r="M3" s="22">
        <v>49</v>
      </c>
      <c r="Q3" s="18" t="s">
        <v>11</v>
      </c>
      <c r="R3" s="19">
        <f>IFERROR(GETPIVOTDATA("Horizon Claim ID",$A$3,"Claim Status","Paid","Auditor Name","Fozaan","Ageing","15-30"),0)</f>
        <v>0</v>
      </c>
      <c r="S3" s="19">
        <f>IFERROR(GETPIVOTDATA("Horizon Claim ID",$A$3,"Auditor Name","Fozaan","Ageing","15-30"),0)</f>
        <v>0</v>
      </c>
    </row>
    <row r="4" spans="1:19" x14ac:dyDescent="0.3">
      <c r="A4" s="16" t="s">
        <v>40</v>
      </c>
      <c r="B4" s="16" t="s">
        <v>41</v>
      </c>
      <c r="C4" t="s">
        <v>5</v>
      </c>
      <c r="D4" t="s">
        <v>39</v>
      </c>
      <c r="I4" s="20" t="s">
        <v>43</v>
      </c>
      <c r="J4">
        <v>10</v>
      </c>
      <c r="L4" s="23"/>
      <c r="Q4" s="18" t="s">
        <v>12</v>
      </c>
      <c r="R4" s="19">
        <f>IFERROR(GETPIVOTDATA("Horizon Claim ID",$A$3:$A$3,"Claim Status","Paid","Auditor Name","Joe","Ageing","15-30"),0)</f>
        <v>0</v>
      </c>
      <c r="S4" s="19">
        <f>IFERROR(GETPIVOTDATA("Horizon Claim ID",$A$3,"Auditor Name","Joe","Ageing","15-30"),0)</f>
        <v>0</v>
      </c>
    </row>
    <row r="5" spans="1:19" x14ac:dyDescent="0.3">
      <c r="A5" s="17" t="s">
        <v>10</v>
      </c>
      <c r="B5" s="17" t="s">
        <v>47</v>
      </c>
      <c r="I5" s="21" t="s">
        <v>5</v>
      </c>
      <c r="J5" s="22">
        <f>IFERROR(GETPIVOTDATA("Horizon Claim ID",$A$3,"Claim Status","Adjudicated"),0)</f>
        <v>0</v>
      </c>
      <c r="L5" s="23"/>
      <c r="Q5" s="18" t="s">
        <v>10</v>
      </c>
      <c r="R5" s="19">
        <f>IFERROR(GETPIVOTDATA("Horizon Claim ID",$A$3,"Claim Status","Paid","Auditor Name","Siddharth","Ageing","15-30"),0)</f>
        <v>0</v>
      </c>
      <c r="S5" s="19">
        <f>IFERROR(GETPIVOTDATA("Horizon Claim ID",$A$3,"Auditor Name","Siddharth","Ageing","15-30"),0)</f>
        <v>0</v>
      </c>
    </row>
    <row r="6" spans="1:19" x14ac:dyDescent="0.3">
      <c r="A6" s="17" t="s">
        <v>39</v>
      </c>
      <c r="I6" s="21" t="s">
        <v>3</v>
      </c>
      <c r="J6" s="22">
        <f>IFERROR(GETPIVOTDATA("Horizon Claim ID",$A$3,"Claim Status","Denied"),0)</f>
        <v>0</v>
      </c>
    </row>
    <row r="7" spans="1:19" x14ac:dyDescent="0.3">
      <c r="I7" s="21" t="s">
        <v>1</v>
      </c>
      <c r="J7" s="22">
        <f>IFERROR(GETPIVOTDATA("Horizon Claim ID",$A$3,"Claim Status","Paid"),0)</f>
        <v>0</v>
      </c>
    </row>
    <row r="8" spans="1:19" x14ac:dyDescent="0.3">
      <c r="I8" s="23" t="s">
        <v>42</v>
      </c>
      <c r="J8">
        <f>IFERROR(GETPIVOTDATA("Horizon Claim ID",$A$3),0)</f>
        <v>0</v>
      </c>
    </row>
    <row r="9" spans="1:19" x14ac:dyDescent="0.3">
      <c r="I9" s="23" t="s">
        <v>46</v>
      </c>
      <c r="J9">
        <f>J8-J7</f>
        <v>0</v>
      </c>
    </row>
    <row r="10" spans="1:19" x14ac:dyDescent="0.3">
      <c r="I10" s="23" t="s">
        <v>44</v>
      </c>
      <c r="J10">
        <v>10</v>
      </c>
    </row>
  </sheetData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Spinner 1">
              <controlPr defaultSize="0" autoPict="0">
                <anchor moveWithCells="1" sizeWithCells="1">
                  <from>
                    <xdr:col>14</xdr:col>
                    <xdr:colOff>30480</xdr:colOff>
                    <xdr:row>7</xdr:row>
                    <xdr:rowOff>38100</xdr:rowOff>
                  </from>
                  <to>
                    <xdr:col>14</xdr:col>
                    <xdr:colOff>312420</xdr:colOff>
                    <xdr:row>13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646"/>
  <sheetViews>
    <sheetView showGridLines="0" zoomScale="90" zoomScaleNormal="90" workbookViewId="0">
      <pane ySplit="1" topLeftCell="A2" activePane="bottomLeft" state="frozen"/>
      <selection pane="bottomLeft" activeCell="K1" activeCellId="5" sqref="F1:F1048576 G1:G1048576 H1:H1048576 I1:I1048576 J1:J1048576 K1:K1048576"/>
    </sheetView>
  </sheetViews>
  <sheetFormatPr defaultColWidth="0" defaultRowHeight="14.4" zeroHeight="1" x14ac:dyDescent="0.3"/>
  <cols>
    <col min="1" max="1" width="2.6640625" style="1" customWidth="1"/>
    <col min="2" max="2" width="19.88671875" style="1" customWidth="1"/>
    <col min="3" max="3" width="14.44140625" style="1" customWidth="1"/>
    <col min="4" max="4" width="16.109375" style="1" customWidth="1"/>
    <col min="5" max="5" width="18.5546875" style="1" bestFit="1" customWidth="1"/>
    <col min="6" max="7" width="18.5546875" style="1" customWidth="1"/>
    <col min="8" max="8" width="10.88671875" style="1" customWidth="1"/>
    <col min="9" max="10" width="20" style="1" customWidth="1"/>
    <col min="11" max="11" width="34.109375" style="1" bestFit="1" customWidth="1"/>
    <col min="12" max="12" width="3.33203125" style="1" customWidth="1"/>
    <col min="13" max="13" width="0" style="1" hidden="1" customWidth="1"/>
    <col min="14" max="16384" width="9.109375" style="1" hidden="1"/>
  </cols>
  <sheetData>
    <row r="1" spans="2:11" ht="33.75" customHeight="1" x14ac:dyDescent="0.3">
      <c r="B1" s="7" t="s">
        <v>48</v>
      </c>
      <c r="C1" s="7" t="s">
        <v>0</v>
      </c>
      <c r="D1" s="7" t="s">
        <v>9</v>
      </c>
      <c r="E1" s="7" t="s">
        <v>15</v>
      </c>
      <c r="F1" s="7" t="s">
        <v>35</v>
      </c>
      <c r="G1" s="7" t="s">
        <v>34</v>
      </c>
      <c r="H1" s="7" t="s">
        <v>16</v>
      </c>
      <c r="I1" s="7" t="s">
        <v>13</v>
      </c>
      <c r="J1" s="7" t="s">
        <v>41</v>
      </c>
      <c r="K1" s="7" t="s">
        <v>14</v>
      </c>
    </row>
    <row r="2" spans="2:11" x14ac:dyDescent="0.3">
      <c r="B2" s="2">
        <v>52282148659800</v>
      </c>
      <c r="C2" s="3" t="s">
        <v>1</v>
      </c>
      <c r="D2" s="3" t="s">
        <v>10</v>
      </c>
      <c r="E2" s="3">
        <v>43223</v>
      </c>
      <c r="F2" s="3" t="str">
        <f t="shared" ref="F2:F65" si="0">TEXT(E2,"DDD")</f>
        <v>Thu</v>
      </c>
      <c r="G2" s="3" t="s">
        <v>36</v>
      </c>
      <c r="H2" s="4">
        <v>16</v>
      </c>
      <c r="I2" s="5">
        <v>93.59</v>
      </c>
      <c r="J2" s="5" t="str">
        <f>IF(H2&gt;30,"&gt;30",IF(H2&gt;14,"15-30",IF(H2&gt;7,"8-15","0-7")))</f>
        <v>15-30</v>
      </c>
      <c r="K2" s="6" t="s">
        <v>2</v>
      </c>
    </row>
    <row r="3" spans="2:11" x14ac:dyDescent="0.3">
      <c r="B3" s="2">
        <v>52266904253604</v>
      </c>
      <c r="C3" s="3" t="s">
        <v>5</v>
      </c>
      <c r="D3" s="3" t="s">
        <v>10</v>
      </c>
      <c r="E3" s="3">
        <v>43223</v>
      </c>
      <c r="F3" s="3" t="str">
        <f t="shared" si="0"/>
        <v>Thu</v>
      </c>
      <c r="G3" s="3" t="s">
        <v>36</v>
      </c>
      <c r="H3" s="4">
        <v>15</v>
      </c>
      <c r="I3" s="5">
        <v>66.099999999999994</v>
      </c>
      <c r="J3" s="5" t="str">
        <f t="shared" ref="J3:J66" si="1">IF(H3&gt;30,"&gt;30",IF(H3&gt;14,"15-30",IF(H3&gt;7,"8-15","0-7")))</f>
        <v>15-30</v>
      </c>
      <c r="K3" s="6" t="s">
        <v>6</v>
      </c>
    </row>
    <row r="4" spans="2:11" x14ac:dyDescent="0.3">
      <c r="B4" s="2">
        <v>52282167534600</v>
      </c>
      <c r="C4" s="3" t="s">
        <v>1</v>
      </c>
      <c r="D4" s="3" t="s">
        <v>12</v>
      </c>
      <c r="E4" s="3">
        <v>43223</v>
      </c>
      <c r="F4" s="3" t="str">
        <f t="shared" si="0"/>
        <v>Thu</v>
      </c>
      <c r="G4" s="3" t="s">
        <v>36</v>
      </c>
      <c r="H4" s="4">
        <v>14</v>
      </c>
      <c r="I4" s="5">
        <v>70.069999999999993</v>
      </c>
      <c r="J4" s="5" t="str">
        <f t="shared" si="1"/>
        <v>8-15</v>
      </c>
      <c r="K4" s="6" t="s">
        <v>2</v>
      </c>
    </row>
    <row r="5" spans="2:11" x14ac:dyDescent="0.3">
      <c r="B5" s="2">
        <v>52282167482800</v>
      </c>
      <c r="C5" s="3" t="s">
        <v>1</v>
      </c>
      <c r="D5" s="3" t="s">
        <v>11</v>
      </c>
      <c r="E5" s="3">
        <v>43223</v>
      </c>
      <c r="F5" s="3" t="str">
        <f t="shared" si="0"/>
        <v>Thu</v>
      </c>
      <c r="G5" s="3" t="s">
        <v>36</v>
      </c>
      <c r="H5" s="4">
        <v>14</v>
      </c>
      <c r="I5" s="5">
        <v>70.069999999999993</v>
      </c>
      <c r="J5" s="5" t="str">
        <f t="shared" si="1"/>
        <v>8-15</v>
      </c>
      <c r="K5" s="6" t="s">
        <v>2</v>
      </c>
    </row>
    <row r="6" spans="2:11" x14ac:dyDescent="0.3">
      <c r="B6" s="2">
        <v>52282167108800</v>
      </c>
      <c r="C6" s="3" t="s">
        <v>1</v>
      </c>
      <c r="D6" s="3" t="s">
        <v>12</v>
      </c>
      <c r="E6" s="3">
        <v>43223</v>
      </c>
      <c r="F6" s="3" t="str">
        <f t="shared" si="0"/>
        <v>Thu</v>
      </c>
      <c r="G6" s="3" t="s">
        <v>36</v>
      </c>
      <c r="H6" s="4">
        <v>14</v>
      </c>
      <c r="I6" s="5">
        <v>86.21</v>
      </c>
      <c r="J6" s="5" t="str">
        <f t="shared" si="1"/>
        <v>8-15</v>
      </c>
      <c r="K6" s="6" t="s">
        <v>2</v>
      </c>
    </row>
    <row r="7" spans="2:11" x14ac:dyDescent="0.3">
      <c r="B7" s="2">
        <v>52282009163400</v>
      </c>
      <c r="C7" s="3" t="s">
        <v>3</v>
      </c>
      <c r="D7" s="3" t="s">
        <v>12</v>
      </c>
      <c r="E7" s="3">
        <v>43223</v>
      </c>
      <c r="F7" s="3" t="str">
        <f t="shared" si="0"/>
        <v>Thu</v>
      </c>
      <c r="G7" s="3" t="s">
        <v>36</v>
      </c>
      <c r="H7" s="4">
        <v>21</v>
      </c>
      <c r="I7" s="5">
        <v>1709.3</v>
      </c>
      <c r="J7" s="5" t="str">
        <f t="shared" si="1"/>
        <v>15-30</v>
      </c>
      <c r="K7" s="6" t="s">
        <v>8</v>
      </c>
    </row>
    <row r="8" spans="2:11" x14ac:dyDescent="0.3">
      <c r="B8" s="2">
        <v>52282009163400</v>
      </c>
      <c r="C8" s="3" t="s">
        <v>3</v>
      </c>
      <c r="D8" s="3" t="s">
        <v>10</v>
      </c>
      <c r="E8" s="3">
        <v>43223</v>
      </c>
      <c r="F8" s="3" t="str">
        <f t="shared" si="0"/>
        <v>Thu</v>
      </c>
      <c r="G8" s="3" t="s">
        <v>36</v>
      </c>
      <c r="H8" s="4">
        <v>21</v>
      </c>
      <c r="I8" s="5">
        <v>1709.3</v>
      </c>
      <c r="J8" s="5" t="str">
        <f t="shared" si="1"/>
        <v>15-30</v>
      </c>
      <c r="K8" s="6" t="s">
        <v>8</v>
      </c>
    </row>
    <row r="9" spans="2:11" x14ac:dyDescent="0.3">
      <c r="B9" s="2">
        <v>56282102703600</v>
      </c>
      <c r="C9" s="3" t="s">
        <v>5</v>
      </c>
      <c r="D9" s="3" t="s">
        <v>10</v>
      </c>
      <c r="E9" s="3">
        <v>43223</v>
      </c>
      <c r="F9" s="3" t="str">
        <f t="shared" si="0"/>
        <v>Thu</v>
      </c>
      <c r="G9" s="3" t="s">
        <v>36</v>
      </c>
      <c r="H9" s="4">
        <v>21</v>
      </c>
      <c r="I9" s="5">
        <v>384.17</v>
      </c>
      <c r="J9" s="5" t="str">
        <f t="shared" si="1"/>
        <v>15-30</v>
      </c>
      <c r="K9" s="6" t="s">
        <v>2</v>
      </c>
    </row>
    <row r="10" spans="2:11" x14ac:dyDescent="0.3">
      <c r="B10" s="2">
        <v>54282146511800</v>
      </c>
      <c r="C10" s="3" t="s">
        <v>1</v>
      </c>
      <c r="D10" s="3" t="s">
        <v>10</v>
      </c>
      <c r="E10" s="3">
        <v>43224</v>
      </c>
      <c r="F10" s="3" t="str">
        <f t="shared" si="0"/>
        <v>Fri</v>
      </c>
      <c r="G10" s="3" t="s">
        <v>36</v>
      </c>
      <c r="H10" s="4">
        <v>16</v>
      </c>
      <c r="I10" s="5">
        <v>116.52</v>
      </c>
      <c r="J10" s="5" t="str">
        <f t="shared" si="1"/>
        <v>15-30</v>
      </c>
      <c r="K10" s="6" t="s">
        <v>2</v>
      </c>
    </row>
    <row r="11" spans="2:11" x14ac:dyDescent="0.3">
      <c r="B11" s="2">
        <v>52282148662000</v>
      </c>
      <c r="C11" s="3" t="s">
        <v>3</v>
      </c>
      <c r="D11" s="3" t="s">
        <v>11</v>
      </c>
      <c r="E11" s="3">
        <v>43224</v>
      </c>
      <c r="F11" s="3" t="str">
        <f t="shared" si="0"/>
        <v>Fri</v>
      </c>
      <c r="G11" s="3" t="s">
        <v>36</v>
      </c>
      <c r="H11" s="4">
        <v>16</v>
      </c>
      <c r="I11" s="5">
        <v>116.52</v>
      </c>
      <c r="J11" s="5" t="str">
        <f t="shared" si="1"/>
        <v>15-30</v>
      </c>
      <c r="K11" s="6" t="s">
        <v>2</v>
      </c>
    </row>
    <row r="12" spans="2:11" x14ac:dyDescent="0.3">
      <c r="B12" s="2">
        <v>52282148305400</v>
      </c>
      <c r="C12" s="3" t="s">
        <v>1</v>
      </c>
      <c r="D12" s="3" t="s">
        <v>10</v>
      </c>
      <c r="E12" s="3">
        <v>43224</v>
      </c>
      <c r="F12" s="3" t="str">
        <f t="shared" si="0"/>
        <v>Fri</v>
      </c>
      <c r="G12" s="3" t="s">
        <v>36</v>
      </c>
      <c r="H12" s="4">
        <v>16</v>
      </c>
      <c r="I12" s="5">
        <v>252.93</v>
      </c>
      <c r="J12" s="5" t="str">
        <f t="shared" si="1"/>
        <v>15-30</v>
      </c>
      <c r="K12" s="6" t="s">
        <v>2</v>
      </c>
    </row>
    <row r="13" spans="2:11" x14ac:dyDescent="0.3">
      <c r="B13" s="2">
        <v>52281997839800</v>
      </c>
      <c r="C13" s="3" t="s">
        <v>3</v>
      </c>
      <c r="D13" s="3" t="s">
        <v>10</v>
      </c>
      <c r="E13" s="3">
        <v>43225</v>
      </c>
      <c r="F13" s="3" t="str">
        <f t="shared" si="0"/>
        <v>Sat</v>
      </c>
      <c r="G13" s="3" t="s">
        <v>36</v>
      </c>
      <c r="H13" s="4">
        <v>23</v>
      </c>
      <c r="I13" s="5">
        <v>72.45</v>
      </c>
      <c r="J13" s="5" t="str">
        <f t="shared" si="1"/>
        <v>15-30</v>
      </c>
      <c r="K13" s="6" t="s">
        <v>6</v>
      </c>
    </row>
    <row r="14" spans="2:11" x14ac:dyDescent="0.3">
      <c r="B14" s="2">
        <v>54281992169800</v>
      </c>
      <c r="C14" s="3" t="s">
        <v>3</v>
      </c>
      <c r="D14" s="3" t="s">
        <v>11</v>
      </c>
      <c r="E14" s="3">
        <v>43225</v>
      </c>
      <c r="F14" s="3" t="str">
        <f t="shared" si="0"/>
        <v>Sat</v>
      </c>
      <c r="G14" s="3" t="s">
        <v>36</v>
      </c>
      <c r="H14" s="4">
        <v>23</v>
      </c>
      <c r="I14" s="5">
        <v>112.66</v>
      </c>
      <c r="J14" s="5" t="str">
        <f t="shared" si="1"/>
        <v>15-30</v>
      </c>
      <c r="K14" s="6" t="s">
        <v>2</v>
      </c>
    </row>
    <row r="15" spans="2:11" x14ac:dyDescent="0.3">
      <c r="B15" s="2">
        <v>54281993068200</v>
      </c>
      <c r="C15" s="3" t="s">
        <v>3</v>
      </c>
      <c r="D15" s="3" t="s">
        <v>12</v>
      </c>
      <c r="E15" s="3">
        <v>43225</v>
      </c>
      <c r="F15" s="3" t="str">
        <f t="shared" si="0"/>
        <v>Sat</v>
      </c>
      <c r="G15" s="3" t="s">
        <v>36</v>
      </c>
      <c r="H15" s="4">
        <v>23</v>
      </c>
      <c r="I15" s="5">
        <v>112.66</v>
      </c>
      <c r="J15" s="5" t="str">
        <f t="shared" si="1"/>
        <v>15-30</v>
      </c>
      <c r="K15" s="6" t="s">
        <v>2</v>
      </c>
    </row>
    <row r="16" spans="2:11" x14ac:dyDescent="0.3">
      <c r="B16" s="2">
        <v>52282000697800</v>
      </c>
      <c r="C16" s="3" t="s">
        <v>3</v>
      </c>
      <c r="D16" s="3" t="s">
        <v>10</v>
      </c>
      <c r="E16" s="3">
        <v>43225</v>
      </c>
      <c r="F16" s="3" t="str">
        <f t="shared" si="0"/>
        <v>Sat</v>
      </c>
      <c r="G16" s="3" t="s">
        <v>36</v>
      </c>
      <c r="H16" s="4">
        <v>23</v>
      </c>
      <c r="I16" s="5">
        <v>112.66</v>
      </c>
      <c r="J16" s="5" t="str">
        <f t="shared" si="1"/>
        <v>15-30</v>
      </c>
      <c r="K16" s="6" t="s">
        <v>2</v>
      </c>
    </row>
    <row r="17" spans="2:11" x14ac:dyDescent="0.3">
      <c r="B17" s="2">
        <v>52282088979400</v>
      </c>
      <c r="C17" s="3" t="s">
        <v>3</v>
      </c>
      <c r="D17" s="3" t="s">
        <v>11</v>
      </c>
      <c r="E17" s="3">
        <v>43225</v>
      </c>
      <c r="F17" s="3" t="str">
        <f t="shared" si="0"/>
        <v>Sat</v>
      </c>
      <c r="G17" s="3" t="s">
        <v>36</v>
      </c>
      <c r="H17" s="4">
        <v>18</v>
      </c>
      <c r="I17" s="5">
        <v>182.27</v>
      </c>
      <c r="J17" s="5" t="str">
        <f t="shared" si="1"/>
        <v>15-30</v>
      </c>
      <c r="K17" s="6" t="s">
        <v>6</v>
      </c>
    </row>
    <row r="18" spans="2:11" x14ac:dyDescent="0.3">
      <c r="B18" s="2">
        <v>54282104854600</v>
      </c>
      <c r="C18" s="3" t="s">
        <v>3</v>
      </c>
      <c r="D18" s="3" t="s">
        <v>12</v>
      </c>
      <c r="E18" s="3">
        <v>43225</v>
      </c>
      <c r="F18" s="3" t="str">
        <f t="shared" si="0"/>
        <v>Sat</v>
      </c>
      <c r="G18" s="3" t="s">
        <v>36</v>
      </c>
      <c r="H18" s="4">
        <v>17</v>
      </c>
      <c r="I18" s="5">
        <v>66.099999999999994</v>
      </c>
      <c r="J18" s="5" t="str">
        <f t="shared" si="1"/>
        <v>15-30</v>
      </c>
      <c r="K18" s="6" t="s">
        <v>6</v>
      </c>
    </row>
    <row r="19" spans="2:11" x14ac:dyDescent="0.3">
      <c r="B19" s="2">
        <v>54282103690600</v>
      </c>
      <c r="C19" s="3" t="s">
        <v>3</v>
      </c>
      <c r="D19" s="3" t="s">
        <v>10</v>
      </c>
      <c r="E19" s="3">
        <v>43225</v>
      </c>
      <c r="F19" s="3" t="str">
        <f t="shared" si="0"/>
        <v>Sat</v>
      </c>
      <c r="G19" s="3" t="s">
        <v>36</v>
      </c>
      <c r="H19" s="4">
        <v>17</v>
      </c>
      <c r="I19" s="5">
        <v>66.099999999999994</v>
      </c>
      <c r="J19" s="5" t="str">
        <f t="shared" si="1"/>
        <v>15-30</v>
      </c>
      <c r="K19" s="6" t="s">
        <v>6</v>
      </c>
    </row>
    <row r="20" spans="2:11" x14ac:dyDescent="0.3">
      <c r="B20" s="2">
        <v>52282124531600</v>
      </c>
      <c r="C20" s="3" t="s">
        <v>3</v>
      </c>
      <c r="D20" s="3" t="s">
        <v>11</v>
      </c>
      <c r="E20" s="3">
        <v>43225</v>
      </c>
      <c r="F20" s="3" t="str">
        <f t="shared" si="0"/>
        <v>Sat</v>
      </c>
      <c r="G20" s="3" t="s">
        <v>36</v>
      </c>
      <c r="H20" s="4">
        <v>17</v>
      </c>
      <c r="I20" s="5">
        <v>73</v>
      </c>
      <c r="J20" s="5" t="str">
        <f t="shared" si="1"/>
        <v>15-30</v>
      </c>
      <c r="K20" s="6" t="s">
        <v>4</v>
      </c>
    </row>
    <row r="21" spans="2:11" x14ac:dyDescent="0.3">
      <c r="B21" s="2">
        <v>54282104645600</v>
      </c>
      <c r="C21" s="3" t="s">
        <v>3</v>
      </c>
      <c r="D21" s="3" t="s">
        <v>12</v>
      </c>
      <c r="E21" s="3">
        <v>43225</v>
      </c>
      <c r="F21" s="3" t="str">
        <f t="shared" si="0"/>
        <v>Sat</v>
      </c>
      <c r="G21" s="3" t="s">
        <v>36</v>
      </c>
      <c r="H21" s="4">
        <v>17</v>
      </c>
      <c r="I21" s="5">
        <v>113.48</v>
      </c>
      <c r="J21" s="5" t="str">
        <f t="shared" si="1"/>
        <v>15-30</v>
      </c>
      <c r="K21" s="6" t="s">
        <v>6</v>
      </c>
    </row>
    <row r="22" spans="2:11" x14ac:dyDescent="0.3">
      <c r="B22" s="2">
        <v>54282103745800</v>
      </c>
      <c r="C22" s="3" t="s">
        <v>3</v>
      </c>
      <c r="D22" s="3" t="s">
        <v>10</v>
      </c>
      <c r="E22" s="3">
        <v>43225</v>
      </c>
      <c r="F22" s="3" t="str">
        <f t="shared" si="0"/>
        <v>Sat</v>
      </c>
      <c r="G22" s="3" t="s">
        <v>36</v>
      </c>
      <c r="H22" s="4">
        <v>17</v>
      </c>
      <c r="I22" s="5">
        <v>66.099999999999994</v>
      </c>
      <c r="J22" s="5" t="str">
        <f t="shared" si="1"/>
        <v>15-30</v>
      </c>
      <c r="K22" s="6" t="s">
        <v>6</v>
      </c>
    </row>
    <row r="23" spans="2:11" x14ac:dyDescent="0.3">
      <c r="B23" s="2">
        <v>54282103690400</v>
      </c>
      <c r="C23" s="3" t="s">
        <v>3</v>
      </c>
      <c r="D23" s="3" t="s">
        <v>11</v>
      </c>
      <c r="E23" s="3">
        <v>43225</v>
      </c>
      <c r="F23" s="3" t="str">
        <f t="shared" si="0"/>
        <v>Sat</v>
      </c>
      <c r="G23" s="3" t="s">
        <v>36</v>
      </c>
      <c r="H23" s="4">
        <v>17</v>
      </c>
      <c r="I23" s="5">
        <v>72.45</v>
      </c>
      <c r="J23" s="5" t="str">
        <f t="shared" si="1"/>
        <v>15-30</v>
      </c>
      <c r="K23" s="6" t="s">
        <v>6</v>
      </c>
    </row>
    <row r="24" spans="2:11" x14ac:dyDescent="0.3">
      <c r="B24" s="2">
        <v>54282104956200</v>
      </c>
      <c r="C24" s="3" t="s">
        <v>3</v>
      </c>
      <c r="D24" s="3" t="s">
        <v>12</v>
      </c>
      <c r="E24" s="3">
        <v>43225</v>
      </c>
      <c r="F24" s="3" t="str">
        <f t="shared" si="0"/>
        <v>Sat</v>
      </c>
      <c r="G24" s="3" t="s">
        <v>36</v>
      </c>
      <c r="H24" s="4">
        <v>17</v>
      </c>
      <c r="I24" s="5">
        <v>66.099999999999994</v>
      </c>
      <c r="J24" s="5" t="str">
        <f t="shared" si="1"/>
        <v>15-30</v>
      </c>
      <c r="K24" s="6" t="s">
        <v>6</v>
      </c>
    </row>
    <row r="25" spans="2:11" x14ac:dyDescent="0.3">
      <c r="B25" s="2">
        <v>54282103745200</v>
      </c>
      <c r="C25" s="3" t="s">
        <v>3</v>
      </c>
      <c r="D25" s="3" t="s">
        <v>10</v>
      </c>
      <c r="E25" s="3">
        <v>43225</v>
      </c>
      <c r="F25" s="3" t="str">
        <f t="shared" si="0"/>
        <v>Sat</v>
      </c>
      <c r="G25" s="3" t="s">
        <v>36</v>
      </c>
      <c r="H25" s="4">
        <v>17</v>
      </c>
      <c r="I25" s="5">
        <v>66.099999999999994</v>
      </c>
      <c r="J25" s="5" t="str">
        <f t="shared" si="1"/>
        <v>15-30</v>
      </c>
      <c r="K25" s="6" t="s">
        <v>6</v>
      </c>
    </row>
    <row r="26" spans="2:11" x14ac:dyDescent="0.3">
      <c r="B26" s="2">
        <v>54282104645200</v>
      </c>
      <c r="C26" s="3" t="s">
        <v>3</v>
      </c>
      <c r="D26" s="3" t="s">
        <v>11</v>
      </c>
      <c r="E26" s="3">
        <v>43225</v>
      </c>
      <c r="F26" s="3" t="str">
        <f t="shared" si="0"/>
        <v>Sat</v>
      </c>
      <c r="G26" s="3" t="s">
        <v>36</v>
      </c>
      <c r="H26" s="4">
        <v>17</v>
      </c>
      <c r="I26" s="5">
        <v>66.099999999999994</v>
      </c>
      <c r="J26" s="5" t="str">
        <f t="shared" si="1"/>
        <v>15-30</v>
      </c>
      <c r="K26" s="6" t="s">
        <v>6</v>
      </c>
    </row>
    <row r="27" spans="2:11" x14ac:dyDescent="0.3">
      <c r="B27" s="2">
        <v>54282121176600</v>
      </c>
      <c r="C27" s="3" t="s">
        <v>3</v>
      </c>
      <c r="D27" s="3" t="s">
        <v>12</v>
      </c>
      <c r="E27" s="3">
        <v>43225</v>
      </c>
      <c r="F27" s="3" t="str">
        <f t="shared" si="0"/>
        <v>Sat</v>
      </c>
      <c r="G27" s="3" t="s">
        <v>36</v>
      </c>
      <c r="H27" s="4">
        <v>16</v>
      </c>
      <c r="I27" s="5">
        <v>66.099999999999994</v>
      </c>
      <c r="J27" s="5" t="str">
        <f t="shared" si="1"/>
        <v>15-30</v>
      </c>
      <c r="K27" s="6" t="s">
        <v>6</v>
      </c>
    </row>
    <row r="28" spans="2:11" x14ac:dyDescent="0.3">
      <c r="B28" s="2">
        <v>52282137483200</v>
      </c>
      <c r="C28" s="3" t="s">
        <v>3</v>
      </c>
      <c r="D28" s="3" t="s">
        <v>10</v>
      </c>
      <c r="E28" s="3">
        <v>43225</v>
      </c>
      <c r="F28" s="3" t="str">
        <f t="shared" si="0"/>
        <v>Sat</v>
      </c>
      <c r="G28" s="3" t="s">
        <v>36</v>
      </c>
      <c r="H28" s="4">
        <v>16</v>
      </c>
      <c r="I28" s="5">
        <v>192.77</v>
      </c>
      <c r="J28" s="5" t="str">
        <f t="shared" si="1"/>
        <v>15-30</v>
      </c>
      <c r="K28" s="6" t="s">
        <v>6</v>
      </c>
    </row>
    <row r="29" spans="2:11" x14ac:dyDescent="0.3">
      <c r="B29" s="2">
        <v>54282120639400</v>
      </c>
      <c r="C29" s="3" t="s">
        <v>3</v>
      </c>
      <c r="D29" s="3" t="s">
        <v>11</v>
      </c>
      <c r="E29" s="3">
        <v>43225</v>
      </c>
      <c r="F29" s="3" t="str">
        <f t="shared" si="0"/>
        <v>Sat</v>
      </c>
      <c r="G29" s="3" t="s">
        <v>36</v>
      </c>
      <c r="H29" s="4">
        <v>16</v>
      </c>
      <c r="I29" s="5">
        <v>72.45</v>
      </c>
      <c r="J29" s="5" t="str">
        <f t="shared" si="1"/>
        <v>15-30</v>
      </c>
      <c r="K29" s="6" t="s">
        <v>6</v>
      </c>
    </row>
    <row r="30" spans="2:11" x14ac:dyDescent="0.3">
      <c r="B30" s="2">
        <v>54282121286400</v>
      </c>
      <c r="C30" s="3" t="s">
        <v>3</v>
      </c>
      <c r="D30" s="3" t="s">
        <v>12</v>
      </c>
      <c r="E30" s="3">
        <v>43225</v>
      </c>
      <c r="F30" s="3" t="str">
        <f t="shared" si="0"/>
        <v>Sat</v>
      </c>
      <c r="G30" s="3" t="s">
        <v>36</v>
      </c>
      <c r="H30" s="4">
        <v>16</v>
      </c>
      <c r="I30" s="5">
        <v>66.099999999999994</v>
      </c>
      <c r="J30" s="5" t="str">
        <f t="shared" si="1"/>
        <v>15-30</v>
      </c>
      <c r="K30" s="6" t="s">
        <v>6</v>
      </c>
    </row>
    <row r="31" spans="2:11" x14ac:dyDescent="0.3">
      <c r="B31" s="2">
        <v>54282141072600</v>
      </c>
      <c r="C31" s="3" t="s">
        <v>3</v>
      </c>
      <c r="D31" s="3" t="s">
        <v>10</v>
      </c>
      <c r="E31" s="3">
        <v>43225</v>
      </c>
      <c r="F31" s="3" t="str">
        <f t="shared" si="0"/>
        <v>Sat</v>
      </c>
      <c r="G31" s="3" t="s">
        <v>36</v>
      </c>
      <c r="H31" s="4">
        <v>15</v>
      </c>
      <c r="I31" s="5">
        <v>70.069999999999993</v>
      </c>
      <c r="J31" s="5" t="str">
        <f t="shared" si="1"/>
        <v>15-30</v>
      </c>
      <c r="K31" s="6" t="s">
        <v>2</v>
      </c>
    </row>
    <row r="32" spans="2:11" x14ac:dyDescent="0.3">
      <c r="B32" s="2">
        <v>52282155359800</v>
      </c>
      <c r="C32" s="3" t="s">
        <v>3</v>
      </c>
      <c r="D32" s="3" t="s">
        <v>12</v>
      </c>
      <c r="E32" s="3">
        <v>43225</v>
      </c>
      <c r="F32" s="3" t="str">
        <f t="shared" si="0"/>
        <v>Sat</v>
      </c>
      <c r="G32" s="3" t="s">
        <v>36</v>
      </c>
      <c r="H32" s="4">
        <v>15</v>
      </c>
      <c r="I32" s="5">
        <v>66.099999999999994</v>
      </c>
      <c r="J32" s="5" t="str">
        <f t="shared" si="1"/>
        <v>15-30</v>
      </c>
      <c r="K32" s="6" t="s">
        <v>6</v>
      </c>
    </row>
    <row r="33" spans="2:11" x14ac:dyDescent="0.3">
      <c r="B33" s="2">
        <v>52282164100200</v>
      </c>
      <c r="C33" s="3" t="s">
        <v>3</v>
      </c>
      <c r="D33" s="3" t="s">
        <v>10</v>
      </c>
      <c r="E33" s="3">
        <v>43225</v>
      </c>
      <c r="F33" s="3" t="str">
        <f t="shared" si="0"/>
        <v>Sat</v>
      </c>
      <c r="G33" s="3" t="s">
        <v>36</v>
      </c>
      <c r="H33" s="4">
        <v>15</v>
      </c>
      <c r="I33" s="5">
        <v>72.45</v>
      </c>
      <c r="J33" s="5" t="str">
        <f t="shared" si="1"/>
        <v>15-30</v>
      </c>
      <c r="K33" s="6" t="s">
        <v>7</v>
      </c>
    </row>
    <row r="34" spans="2:11" x14ac:dyDescent="0.3">
      <c r="B34" s="2">
        <v>54282140940400</v>
      </c>
      <c r="C34" s="3" t="s">
        <v>3</v>
      </c>
      <c r="D34" s="3" t="s">
        <v>11</v>
      </c>
      <c r="E34" s="3">
        <v>43225</v>
      </c>
      <c r="F34" s="3" t="str">
        <f t="shared" si="0"/>
        <v>Sat</v>
      </c>
      <c r="G34" s="3" t="s">
        <v>36</v>
      </c>
      <c r="H34" s="4">
        <v>15</v>
      </c>
      <c r="I34" s="5">
        <v>70.069999999999993</v>
      </c>
      <c r="J34" s="5" t="str">
        <f t="shared" si="1"/>
        <v>15-30</v>
      </c>
      <c r="K34" s="6" t="s">
        <v>2</v>
      </c>
    </row>
    <row r="35" spans="2:11" x14ac:dyDescent="0.3">
      <c r="B35" s="2">
        <v>54282140939600</v>
      </c>
      <c r="C35" s="3" t="s">
        <v>3</v>
      </c>
      <c r="D35" s="3" t="s">
        <v>12</v>
      </c>
      <c r="E35" s="3">
        <v>43225</v>
      </c>
      <c r="F35" s="3" t="str">
        <f t="shared" si="0"/>
        <v>Sat</v>
      </c>
      <c r="G35" s="3" t="s">
        <v>36</v>
      </c>
      <c r="H35" s="4">
        <v>15</v>
      </c>
      <c r="I35" s="5">
        <v>70.069999999999993</v>
      </c>
      <c r="J35" s="5" t="str">
        <f t="shared" si="1"/>
        <v>15-30</v>
      </c>
      <c r="K35" s="6" t="s">
        <v>2</v>
      </c>
    </row>
    <row r="36" spans="2:11" x14ac:dyDescent="0.3">
      <c r="B36" s="2">
        <v>54282140888800</v>
      </c>
      <c r="C36" s="3" t="s">
        <v>3</v>
      </c>
      <c r="D36" s="3" t="s">
        <v>10</v>
      </c>
      <c r="E36" s="3">
        <v>43225</v>
      </c>
      <c r="F36" s="3" t="str">
        <f t="shared" si="0"/>
        <v>Sat</v>
      </c>
      <c r="G36" s="3" t="s">
        <v>36</v>
      </c>
      <c r="H36" s="4">
        <v>15</v>
      </c>
      <c r="I36" s="5">
        <v>118.82</v>
      </c>
      <c r="J36" s="5" t="str">
        <f t="shared" si="1"/>
        <v>15-30</v>
      </c>
      <c r="K36" s="6" t="s">
        <v>2</v>
      </c>
    </row>
    <row r="37" spans="2:11" x14ac:dyDescent="0.3">
      <c r="B37" s="2">
        <v>54282140965400</v>
      </c>
      <c r="C37" s="3" t="s">
        <v>3</v>
      </c>
      <c r="D37" s="3" t="s">
        <v>11</v>
      </c>
      <c r="E37" s="3">
        <v>43225</v>
      </c>
      <c r="F37" s="3" t="str">
        <f t="shared" si="0"/>
        <v>Sat</v>
      </c>
      <c r="G37" s="3" t="s">
        <v>36</v>
      </c>
      <c r="H37" s="4">
        <v>15</v>
      </c>
      <c r="I37" s="5">
        <v>123.05</v>
      </c>
      <c r="J37" s="5" t="str">
        <f t="shared" si="1"/>
        <v>15-30</v>
      </c>
      <c r="K37" s="6" t="s">
        <v>2</v>
      </c>
    </row>
    <row r="38" spans="2:11" x14ac:dyDescent="0.3">
      <c r="B38" s="2">
        <v>54282140938600</v>
      </c>
      <c r="C38" s="3" t="s">
        <v>3</v>
      </c>
      <c r="D38" s="3" t="s">
        <v>12</v>
      </c>
      <c r="E38" s="3">
        <v>43225</v>
      </c>
      <c r="F38" s="3" t="str">
        <f t="shared" si="0"/>
        <v>Sat</v>
      </c>
      <c r="G38" s="3" t="s">
        <v>36</v>
      </c>
      <c r="H38" s="4">
        <v>15</v>
      </c>
      <c r="I38" s="5">
        <v>379.08</v>
      </c>
      <c r="J38" s="5" t="str">
        <f t="shared" si="1"/>
        <v>15-30</v>
      </c>
      <c r="K38" s="6" t="s">
        <v>2</v>
      </c>
    </row>
    <row r="39" spans="2:11" x14ac:dyDescent="0.3">
      <c r="B39" s="2">
        <v>54282140938600</v>
      </c>
      <c r="C39" s="3" t="s">
        <v>3</v>
      </c>
      <c r="D39" s="3" t="s">
        <v>10</v>
      </c>
      <c r="E39" s="3">
        <v>43225</v>
      </c>
      <c r="F39" s="3" t="str">
        <f t="shared" si="0"/>
        <v>Sat</v>
      </c>
      <c r="G39" s="3" t="s">
        <v>36</v>
      </c>
      <c r="H39" s="4">
        <v>15</v>
      </c>
      <c r="I39" s="5">
        <v>379.08</v>
      </c>
      <c r="J39" s="5" t="str">
        <f t="shared" si="1"/>
        <v>15-30</v>
      </c>
      <c r="K39" s="6" t="s">
        <v>2</v>
      </c>
    </row>
    <row r="40" spans="2:11" x14ac:dyDescent="0.3">
      <c r="B40" s="2">
        <v>54282140943400</v>
      </c>
      <c r="C40" s="3" t="s">
        <v>3</v>
      </c>
      <c r="D40" s="3" t="s">
        <v>11</v>
      </c>
      <c r="E40" s="3">
        <v>43225</v>
      </c>
      <c r="F40" s="3" t="str">
        <f t="shared" si="0"/>
        <v>Sat</v>
      </c>
      <c r="G40" s="3" t="s">
        <v>36</v>
      </c>
      <c r="H40" s="4">
        <v>15</v>
      </c>
      <c r="I40" s="5">
        <v>93.59</v>
      </c>
      <c r="J40" s="5" t="str">
        <f t="shared" si="1"/>
        <v>15-30</v>
      </c>
      <c r="K40" s="6" t="s">
        <v>2</v>
      </c>
    </row>
    <row r="41" spans="2:11" x14ac:dyDescent="0.3">
      <c r="B41" s="2">
        <v>52282162899600</v>
      </c>
      <c r="C41" s="3" t="s">
        <v>3</v>
      </c>
      <c r="D41" s="3" t="s">
        <v>12</v>
      </c>
      <c r="E41" s="3">
        <v>43225</v>
      </c>
      <c r="F41" s="3" t="str">
        <f t="shared" si="0"/>
        <v>Sat</v>
      </c>
      <c r="G41" s="3" t="s">
        <v>36</v>
      </c>
      <c r="H41" s="4">
        <v>15</v>
      </c>
      <c r="I41" s="5">
        <v>91.45</v>
      </c>
      <c r="J41" s="5" t="str">
        <f t="shared" si="1"/>
        <v>15-30</v>
      </c>
      <c r="K41" s="6" t="s">
        <v>4</v>
      </c>
    </row>
    <row r="42" spans="2:11" x14ac:dyDescent="0.3">
      <c r="B42" s="2">
        <v>52282162899600</v>
      </c>
      <c r="C42" s="3" t="s">
        <v>3</v>
      </c>
      <c r="D42" s="3" t="s">
        <v>10</v>
      </c>
      <c r="E42" s="3">
        <v>43225</v>
      </c>
      <c r="F42" s="3" t="str">
        <f t="shared" si="0"/>
        <v>Sat</v>
      </c>
      <c r="G42" s="3" t="s">
        <v>36</v>
      </c>
      <c r="H42" s="4">
        <v>15</v>
      </c>
      <c r="I42" s="5">
        <v>91.45</v>
      </c>
      <c r="J42" s="5" t="str">
        <f t="shared" si="1"/>
        <v>15-30</v>
      </c>
      <c r="K42" s="6" t="s">
        <v>4</v>
      </c>
    </row>
    <row r="43" spans="2:11" x14ac:dyDescent="0.3">
      <c r="B43" s="2">
        <v>52282160093200</v>
      </c>
      <c r="C43" s="3" t="s">
        <v>3</v>
      </c>
      <c r="D43" s="3" t="s">
        <v>11</v>
      </c>
      <c r="E43" s="3">
        <v>43225</v>
      </c>
      <c r="F43" s="3" t="str">
        <f t="shared" si="0"/>
        <v>Sat</v>
      </c>
      <c r="G43" s="3" t="s">
        <v>36</v>
      </c>
      <c r="H43" s="4">
        <v>15</v>
      </c>
      <c r="I43" s="5">
        <v>166.42</v>
      </c>
      <c r="J43" s="5" t="str">
        <f t="shared" si="1"/>
        <v>15-30</v>
      </c>
      <c r="K43" s="6" t="s">
        <v>2</v>
      </c>
    </row>
    <row r="44" spans="2:11" x14ac:dyDescent="0.3">
      <c r="B44" s="2">
        <v>52282160093200</v>
      </c>
      <c r="C44" s="3" t="s">
        <v>3</v>
      </c>
      <c r="D44" s="3" t="s">
        <v>12</v>
      </c>
      <c r="E44" s="3">
        <v>43225</v>
      </c>
      <c r="F44" s="3" t="str">
        <f t="shared" si="0"/>
        <v>Sat</v>
      </c>
      <c r="G44" s="3" t="s">
        <v>36</v>
      </c>
      <c r="H44" s="4">
        <v>15</v>
      </c>
      <c r="I44" s="5">
        <v>166.42</v>
      </c>
      <c r="J44" s="5" t="str">
        <f t="shared" si="1"/>
        <v>15-30</v>
      </c>
      <c r="K44" s="6" t="s">
        <v>2</v>
      </c>
    </row>
    <row r="45" spans="2:11" x14ac:dyDescent="0.3">
      <c r="B45" s="2">
        <v>52282184246400</v>
      </c>
      <c r="C45" s="3" t="s">
        <v>3</v>
      </c>
      <c r="D45" s="3" t="s">
        <v>10</v>
      </c>
      <c r="E45" s="3">
        <v>43225</v>
      </c>
      <c r="F45" s="3" t="str">
        <f t="shared" si="0"/>
        <v>Sat</v>
      </c>
      <c r="G45" s="3" t="s">
        <v>36</v>
      </c>
      <c r="H45" s="4">
        <v>14</v>
      </c>
      <c r="I45" s="5">
        <v>66.099999999999994</v>
      </c>
      <c r="J45" s="5" t="str">
        <f t="shared" si="1"/>
        <v>8-15</v>
      </c>
      <c r="K45" s="6" t="s">
        <v>7</v>
      </c>
    </row>
    <row r="46" spans="2:11" x14ac:dyDescent="0.3">
      <c r="B46" s="2">
        <v>52282184247400</v>
      </c>
      <c r="C46" s="3" t="s">
        <v>3</v>
      </c>
      <c r="D46" s="3" t="s">
        <v>11</v>
      </c>
      <c r="E46" s="3">
        <v>43225</v>
      </c>
      <c r="F46" s="3" t="str">
        <f t="shared" si="0"/>
        <v>Sat</v>
      </c>
      <c r="G46" s="3" t="s">
        <v>36</v>
      </c>
      <c r="H46" s="4">
        <v>14</v>
      </c>
      <c r="I46" s="5">
        <v>160.88</v>
      </c>
      <c r="J46" s="5" t="str">
        <f t="shared" si="1"/>
        <v>8-15</v>
      </c>
      <c r="K46" s="6" t="s">
        <v>7</v>
      </c>
    </row>
    <row r="47" spans="2:11" x14ac:dyDescent="0.3">
      <c r="B47" s="2">
        <v>52282177002600</v>
      </c>
      <c r="C47" s="3" t="s">
        <v>3</v>
      </c>
      <c r="D47" s="3" t="s">
        <v>12</v>
      </c>
      <c r="E47" s="3">
        <v>43225</v>
      </c>
      <c r="F47" s="3" t="str">
        <f t="shared" si="0"/>
        <v>Sat</v>
      </c>
      <c r="G47" s="3" t="s">
        <v>36</v>
      </c>
      <c r="H47" s="4">
        <v>14</v>
      </c>
      <c r="I47" s="5">
        <v>66.099999999999994</v>
      </c>
      <c r="J47" s="5" t="str">
        <f t="shared" si="1"/>
        <v>8-15</v>
      </c>
      <c r="K47" s="6" t="s">
        <v>6</v>
      </c>
    </row>
    <row r="48" spans="2:11" x14ac:dyDescent="0.3">
      <c r="B48" s="2">
        <v>52282177003000</v>
      </c>
      <c r="C48" s="3" t="s">
        <v>3</v>
      </c>
      <c r="D48" s="3" t="s">
        <v>10</v>
      </c>
      <c r="E48" s="3">
        <v>43225</v>
      </c>
      <c r="F48" s="3" t="str">
        <f t="shared" si="0"/>
        <v>Sat</v>
      </c>
      <c r="G48" s="3" t="s">
        <v>36</v>
      </c>
      <c r="H48" s="4">
        <v>14</v>
      </c>
      <c r="I48" s="5">
        <v>88.21</v>
      </c>
      <c r="J48" s="5" t="str">
        <f t="shared" si="1"/>
        <v>8-15</v>
      </c>
      <c r="K48" s="6" t="s">
        <v>6</v>
      </c>
    </row>
    <row r="49" spans="2:11" x14ac:dyDescent="0.3">
      <c r="B49" s="2">
        <v>52282097306200</v>
      </c>
      <c r="C49" s="3" t="s">
        <v>3</v>
      </c>
      <c r="D49" s="3" t="s">
        <v>11</v>
      </c>
      <c r="E49" s="3">
        <v>43225</v>
      </c>
      <c r="F49" s="3" t="str">
        <f t="shared" si="0"/>
        <v>Sat</v>
      </c>
      <c r="G49" s="3" t="s">
        <v>36</v>
      </c>
      <c r="H49" s="4">
        <v>18</v>
      </c>
      <c r="I49" s="5">
        <v>97.86</v>
      </c>
      <c r="J49" s="5" t="str">
        <f t="shared" si="1"/>
        <v>15-30</v>
      </c>
      <c r="K49" s="6" t="s">
        <v>6</v>
      </c>
    </row>
    <row r="50" spans="2:11" x14ac:dyDescent="0.3">
      <c r="B50" s="2">
        <v>52282101297000</v>
      </c>
      <c r="C50" s="3" t="s">
        <v>3</v>
      </c>
      <c r="D50" s="3" t="s">
        <v>12</v>
      </c>
      <c r="E50" s="3">
        <v>43225</v>
      </c>
      <c r="F50" s="3" t="str">
        <f t="shared" si="0"/>
        <v>Sat</v>
      </c>
      <c r="G50" s="3" t="s">
        <v>36</v>
      </c>
      <c r="H50" s="4">
        <v>18</v>
      </c>
      <c r="I50" s="5">
        <v>66.099999999999994</v>
      </c>
      <c r="J50" s="5" t="str">
        <f t="shared" si="1"/>
        <v>15-30</v>
      </c>
      <c r="K50" s="6" t="s">
        <v>6</v>
      </c>
    </row>
    <row r="51" spans="2:11" x14ac:dyDescent="0.3">
      <c r="B51" s="2">
        <v>52282167086400</v>
      </c>
      <c r="C51" s="3" t="s">
        <v>1</v>
      </c>
      <c r="D51" s="3" t="s">
        <v>11</v>
      </c>
      <c r="E51" s="3">
        <v>43226</v>
      </c>
      <c r="F51" s="3" t="str">
        <f t="shared" si="0"/>
        <v>Sun</v>
      </c>
      <c r="G51" s="3" t="s">
        <v>36</v>
      </c>
      <c r="H51" s="4">
        <v>16</v>
      </c>
      <c r="I51" s="5">
        <v>70.069999999999993</v>
      </c>
      <c r="J51" s="5" t="str">
        <f t="shared" si="1"/>
        <v>15-30</v>
      </c>
      <c r="K51" s="6" t="s">
        <v>2</v>
      </c>
    </row>
    <row r="52" spans="2:11" x14ac:dyDescent="0.3">
      <c r="B52" s="2">
        <v>54281982081200</v>
      </c>
      <c r="C52" s="3" t="s">
        <v>3</v>
      </c>
      <c r="D52" s="3" t="s">
        <v>12</v>
      </c>
      <c r="E52" s="3">
        <v>43226</v>
      </c>
      <c r="F52" s="3" t="str">
        <f t="shared" si="0"/>
        <v>Sun</v>
      </c>
      <c r="G52" s="3" t="s">
        <v>36</v>
      </c>
      <c r="H52" s="4">
        <v>23</v>
      </c>
      <c r="I52" s="5">
        <v>112.66</v>
      </c>
      <c r="J52" s="5" t="str">
        <f t="shared" si="1"/>
        <v>15-30</v>
      </c>
      <c r="K52" s="6" t="s">
        <v>2</v>
      </c>
    </row>
    <row r="53" spans="2:11" x14ac:dyDescent="0.3">
      <c r="B53" s="2">
        <v>54281992171800</v>
      </c>
      <c r="C53" s="3" t="s">
        <v>3</v>
      </c>
      <c r="D53" s="3" t="s">
        <v>10</v>
      </c>
      <c r="E53" s="3">
        <v>43226</v>
      </c>
      <c r="F53" s="3" t="str">
        <f t="shared" si="0"/>
        <v>Sun</v>
      </c>
      <c r="G53" s="3" t="s">
        <v>36</v>
      </c>
      <c r="H53" s="4">
        <v>23</v>
      </c>
      <c r="I53" s="5">
        <v>112.66</v>
      </c>
      <c r="J53" s="5" t="str">
        <f t="shared" si="1"/>
        <v>15-30</v>
      </c>
      <c r="K53" s="6" t="s">
        <v>2</v>
      </c>
    </row>
    <row r="54" spans="2:11" x14ac:dyDescent="0.3">
      <c r="B54" s="2">
        <v>52282000748800</v>
      </c>
      <c r="C54" s="3" t="s">
        <v>3</v>
      </c>
      <c r="D54" s="3" t="s">
        <v>11</v>
      </c>
      <c r="E54" s="3">
        <v>43226</v>
      </c>
      <c r="F54" s="3" t="str">
        <f t="shared" si="0"/>
        <v>Sun</v>
      </c>
      <c r="G54" s="3" t="s">
        <v>36</v>
      </c>
      <c r="H54" s="4">
        <v>23</v>
      </c>
      <c r="I54" s="5">
        <v>112.66</v>
      </c>
      <c r="J54" s="5" t="str">
        <f t="shared" si="1"/>
        <v>15-30</v>
      </c>
      <c r="K54" s="6" t="s">
        <v>2</v>
      </c>
    </row>
    <row r="55" spans="2:11" x14ac:dyDescent="0.3">
      <c r="B55" s="2">
        <v>52282017753600</v>
      </c>
      <c r="C55" s="3" t="s">
        <v>3</v>
      </c>
      <c r="D55" s="3" t="s">
        <v>12</v>
      </c>
      <c r="E55" s="3">
        <v>43226</v>
      </c>
      <c r="F55" s="3" t="str">
        <f t="shared" si="0"/>
        <v>Sun</v>
      </c>
      <c r="G55" s="3" t="s">
        <v>36</v>
      </c>
      <c r="H55" s="4">
        <v>22</v>
      </c>
      <c r="I55" s="5">
        <v>66.099999999999994</v>
      </c>
      <c r="J55" s="5" t="str">
        <f t="shared" si="1"/>
        <v>15-30</v>
      </c>
      <c r="K55" s="6" t="s">
        <v>6</v>
      </c>
    </row>
    <row r="56" spans="2:11" x14ac:dyDescent="0.3">
      <c r="B56" s="2">
        <v>52282101389000</v>
      </c>
      <c r="C56" s="3" t="s">
        <v>3</v>
      </c>
      <c r="D56" s="3" t="s">
        <v>10</v>
      </c>
      <c r="E56" s="3">
        <v>43227</v>
      </c>
      <c r="F56" s="3" t="str">
        <f t="shared" si="0"/>
        <v>Mon</v>
      </c>
      <c r="G56" s="3" t="s">
        <v>36</v>
      </c>
      <c r="H56" s="4">
        <v>21</v>
      </c>
      <c r="I56" s="5">
        <v>66.099999999999994</v>
      </c>
      <c r="J56" s="5" t="str">
        <f t="shared" si="1"/>
        <v>15-30</v>
      </c>
      <c r="K56" s="6" t="s">
        <v>6</v>
      </c>
    </row>
    <row r="57" spans="2:11" x14ac:dyDescent="0.3">
      <c r="B57" s="2">
        <v>52282155358800</v>
      </c>
      <c r="C57" s="3" t="s">
        <v>3</v>
      </c>
      <c r="D57" s="3" t="s">
        <v>11</v>
      </c>
      <c r="E57" s="3">
        <v>43227</v>
      </c>
      <c r="F57" s="3" t="str">
        <f t="shared" si="0"/>
        <v>Mon</v>
      </c>
      <c r="G57" s="3" t="s">
        <v>36</v>
      </c>
      <c r="H57" s="4">
        <v>18</v>
      </c>
      <c r="I57" s="5">
        <v>66.099999999999994</v>
      </c>
      <c r="J57" s="5" t="str">
        <f t="shared" si="1"/>
        <v>15-30</v>
      </c>
      <c r="K57" s="6" t="s">
        <v>6</v>
      </c>
    </row>
    <row r="58" spans="2:11" x14ac:dyDescent="0.3">
      <c r="B58" s="2">
        <v>52282097608000</v>
      </c>
      <c r="C58" s="3" t="s">
        <v>3</v>
      </c>
      <c r="D58" s="3" t="s">
        <v>12</v>
      </c>
      <c r="E58" s="3">
        <v>43227</v>
      </c>
      <c r="F58" s="3" t="str">
        <f t="shared" si="0"/>
        <v>Mon</v>
      </c>
      <c r="G58" s="3" t="s">
        <v>36</v>
      </c>
      <c r="H58" s="4">
        <v>21</v>
      </c>
      <c r="I58" s="5">
        <v>123.03</v>
      </c>
      <c r="J58" s="5" t="str">
        <f t="shared" si="1"/>
        <v>15-30</v>
      </c>
      <c r="K58" s="6" t="s">
        <v>6</v>
      </c>
    </row>
    <row r="59" spans="2:11" x14ac:dyDescent="0.3">
      <c r="B59" s="2">
        <v>52282097608000</v>
      </c>
      <c r="C59" s="3" t="s">
        <v>3</v>
      </c>
      <c r="D59" s="3" t="s">
        <v>10</v>
      </c>
      <c r="E59" s="3">
        <v>43227</v>
      </c>
      <c r="F59" s="3" t="str">
        <f t="shared" si="0"/>
        <v>Mon</v>
      </c>
      <c r="G59" s="3" t="s">
        <v>36</v>
      </c>
      <c r="H59" s="4">
        <v>21</v>
      </c>
      <c r="I59" s="5">
        <v>123.03</v>
      </c>
      <c r="J59" s="5" t="str">
        <f t="shared" si="1"/>
        <v>15-30</v>
      </c>
      <c r="K59" s="6" t="s">
        <v>6</v>
      </c>
    </row>
    <row r="60" spans="2:11" x14ac:dyDescent="0.3">
      <c r="B60" s="2">
        <v>52282097608000</v>
      </c>
      <c r="C60" s="3" t="s">
        <v>3</v>
      </c>
      <c r="D60" s="3" t="s">
        <v>11</v>
      </c>
      <c r="E60" s="3">
        <v>43227</v>
      </c>
      <c r="F60" s="3" t="str">
        <f t="shared" si="0"/>
        <v>Mon</v>
      </c>
      <c r="G60" s="3" t="s">
        <v>36</v>
      </c>
      <c r="H60" s="4">
        <v>21</v>
      </c>
      <c r="I60" s="5">
        <v>123.03</v>
      </c>
      <c r="J60" s="5" t="str">
        <f t="shared" si="1"/>
        <v>15-30</v>
      </c>
      <c r="K60" s="6" t="s">
        <v>6</v>
      </c>
    </row>
    <row r="61" spans="2:11" x14ac:dyDescent="0.3">
      <c r="B61" s="2">
        <v>52282154806200</v>
      </c>
      <c r="C61" s="3" t="s">
        <v>3</v>
      </c>
      <c r="D61" s="3" t="s">
        <v>12</v>
      </c>
      <c r="E61" s="3">
        <v>43227</v>
      </c>
      <c r="F61" s="3" t="str">
        <f t="shared" si="0"/>
        <v>Mon</v>
      </c>
      <c r="G61" s="3" t="s">
        <v>36</v>
      </c>
      <c r="H61" s="4">
        <v>18</v>
      </c>
      <c r="I61" s="5">
        <v>197.56</v>
      </c>
      <c r="J61" s="5" t="str">
        <f t="shared" si="1"/>
        <v>15-30</v>
      </c>
      <c r="K61" s="6" t="s">
        <v>6</v>
      </c>
    </row>
    <row r="62" spans="2:11" x14ac:dyDescent="0.3">
      <c r="B62" s="2">
        <v>52282154806200</v>
      </c>
      <c r="C62" s="3" t="s">
        <v>3</v>
      </c>
      <c r="D62" s="3" t="s">
        <v>10</v>
      </c>
      <c r="E62" s="3">
        <v>43227</v>
      </c>
      <c r="F62" s="3" t="str">
        <f t="shared" si="0"/>
        <v>Mon</v>
      </c>
      <c r="G62" s="3" t="s">
        <v>36</v>
      </c>
      <c r="H62" s="4">
        <v>18</v>
      </c>
      <c r="I62" s="5">
        <v>197.56</v>
      </c>
      <c r="J62" s="5" t="str">
        <f t="shared" si="1"/>
        <v>15-30</v>
      </c>
      <c r="K62" s="6" t="s">
        <v>6</v>
      </c>
    </row>
    <row r="63" spans="2:11" x14ac:dyDescent="0.3">
      <c r="B63" s="2">
        <v>52282154806200</v>
      </c>
      <c r="C63" s="3" t="s">
        <v>3</v>
      </c>
      <c r="D63" s="3" t="s">
        <v>11</v>
      </c>
      <c r="E63" s="3">
        <v>43227</v>
      </c>
      <c r="F63" s="3" t="str">
        <f t="shared" si="0"/>
        <v>Mon</v>
      </c>
      <c r="G63" s="3" t="s">
        <v>36</v>
      </c>
      <c r="H63" s="4">
        <v>18</v>
      </c>
      <c r="I63" s="5">
        <v>197.56</v>
      </c>
      <c r="J63" s="5" t="str">
        <f t="shared" si="1"/>
        <v>15-30</v>
      </c>
      <c r="K63" s="6" t="s">
        <v>6</v>
      </c>
    </row>
    <row r="64" spans="2:11" x14ac:dyDescent="0.3">
      <c r="B64" s="2">
        <v>52282176018800</v>
      </c>
      <c r="C64" s="3" t="s">
        <v>3</v>
      </c>
      <c r="D64" s="3" t="s">
        <v>12</v>
      </c>
      <c r="E64" s="3">
        <v>43227</v>
      </c>
      <c r="F64" s="3" t="str">
        <f t="shared" si="0"/>
        <v>Mon</v>
      </c>
      <c r="G64" s="3" t="s">
        <v>36</v>
      </c>
      <c r="H64" s="4">
        <v>17</v>
      </c>
      <c r="I64" s="5">
        <v>182.27</v>
      </c>
      <c r="J64" s="5" t="str">
        <f t="shared" si="1"/>
        <v>15-30</v>
      </c>
      <c r="K64" s="6" t="s">
        <v>6</v>
      </c>
    </row>
    <row r="65" spans="2:11" x14ac:dyDescent="0.3">
      <c r="B65" s="2">
        <v>52282176018800</v>
      </c>
      <c r="C65" s="3" t="s">
        <v>3</v>
      </c>
      <c r="D65" s="3" t="s">
        <v>10</v>
      </c>
      <c r="E65" s="3">
        <v>43227</v>
      </c>
      <c r="F65" s="3" t="str">
        <f t="shared" si="0"/>
        <v>Mon</v>
      </c>
      <c r="G65" s="3" t="s">
        <v>36</v>
      </c>
      <c r="H65" s="4">
        <v>17</v>
      </c>
      <c r="I65" s="5">
        <v>182.27</v>
      </c>
      <c r="J65" s="5" t="str">
        <f t="shared" si="1"/>
        <v>15-30</v>
      </c>
      <c r="K65" s="6" t="s">
        <v>6</v>
      </c>
    </row>
    <row r="66" spans="2:11" x14ac:dyDescent="0.3">
      <c r="B66" s="2">
        <v>52282248020200</v>
      </c>
      <c r="C66" s="3" t="s">
        <v>3</v>
      </c>
      <c r="D66" s="3" t="s">
        <v>10</v>
      </c>
      <c r="E66" s="3">
        <v>43227</v>
      </c>
      <c r="F66" s="3" t="str">
        <f t="shared" ref="F66:F129" si="2">TEXT(E66,"DDD")</f>
        <v>Mon</v>
      </c>
      <c r="G66" s="3" t="s">
        <v>36</v>
      </c>
      <c r="H66" s="4">
        <v>14</v>
      </c>
      <c r="I66" s="5">
        <v>72.45</v>
      </c>
      <c r="J66" s="5" t="str">
        <f t="shared" si="1"/>
        <v>8-15</v>
      </c>
      <c r="K66" s="6" t="s">
        <v>4</v>
      </c>
    </row>
    <row r="67" spans="2:11" x14ac:dyDescent="0.3">
      <c r="B67" s="2">
        <v>52282241637400</v>
      </c>
      <c r="C67" s="3" t="s">
        <v>3</v>
      </c>
      <c r="D67" s="3" t="s">
        <v>11</v>
      </c>
      <c r="E67" s="3">
        <v>43227</v>
      </c>
      <c r="F67" s="3" t="str">
        <f t="shared" si="2"/>
        <v>Mon</v>
      </c>
      <c r="G67" s="3" t="s">
        <v>36</v>
      </c>
      <c r="H67" s="4">
        <v>14</v>
      </c>
      <c r="I67" s="5">
        <v>72.45</v>
      </c>
      <c r="J67" s="5" t="str">
        <f t="shared" ref="J67:J130" si="3">IF(H67&gt;30,"&gt;30",IF(H67&gt;14,"15-30",IF(H67&gt;7,"8-15","0-7")))</f>
        <v>8-15</v>
      </c>
      <c r="K67" s="6" t="s">
        <v>4</v>
      </c>
    </row>
    <row r="68" spans="2:11" x14ac:dyDescent="0.3">
      <c r="B68" s="2">
        <v>52282248310200</v>
      </c>
      <c r="C68" s="3" t="s">
        <v>3</v>
      </c>
      <c r="D68" s="3" t="s">
        <v>12</v>
      </c>
      <c r="E68" s="3">
        <v>43227</v>
      </c>
      <c r="F68" s="3" t="str">
        <f t="shared" si="2"/>
        <v>Mon</v>
      </c>
      <c r="G68" s="3" t="s">
        <v>36</v>
      </c>
      <c r="H68" s="4">
        <v>14</v>
      </c>
      <c r="I68" s="5">
        <v>72.45</v>
      </c>
      <c r="J68" s="5" t="str">
        <f t="shared" si="3"/>
        <v>8-15</v>
      </c>
      <c r="K68" s="6" t="s">
        <v>4</v>
      </c>
    </row>
    <row r="69" spans="2:11" x14ac:dyDescent="0.3">
      <c r="B69" s="2">
        <v>52282240457600</v>
      </c>
      <c r="C69" s="3" t="s">
        <v>3</v>
      </c>
      <c r="D69" s="3" t="s">
        <v>10</v>
      </c>
      <c r="E69" s="3">
        <v>43227</v>
      </c>
      <c r="F69" s="3" t="str">
        <f t="shared" si="2"/>
        <v>Mon</v>
      </c>
      <c r="G69" s="3" t="s">
        <v>36</v>
      </c>
      <c r="H69" s="4">
        <v>14</v>
      </c>
      <c r="I69" s="5">
        <v>72.45</v>
      </c>
      <c r="J69" s="5" t="str">
        <f t="shared" si="3"/>
        <v>8-15</v>
      </c>
      <c r="K69" s="6" t="s">
        <v>4</v>
      </c>
    </row>
    <row r="70" spans="2:11" x14ac:dyDescent="0.3">
      <c r="B70" s="2">
        <v>54282146387200</v>
      </c>
      <c r="C70" s="3" t="s">
        <v>1</v>
      </c>
      <c r="D70" s="3" t="s">
        <v>11</v>
      </c>
      <c r="E70" s="3">
        <v>43227</v>
      </c>
      <c r="F70" s="3" t="str">
        <f t="shared" si="2"/>
        <v>Mon</v>
      </c>
      <c r="G70" s="3" t="s">
        <v>36</v>
      </c>
      <c r="H70" s="4">
        <v>21</v>
      </c>
      <c r="I70" s="5">
        <v>95.62</v>
      </c>
      <c r="J70" s="5" t="str">
        <f t="shared" si="3"/>
        <v>15-30</v>
      </c>
      <c r="K70" s="6" t="s">
        <v>8</v>
      </c>
    </row>
    <row r="71" spans="2:11" x14ac:dyDescent="0.3">
      <c r="B71" s="2">
        <v>52282248084800</v>
      </c>
      <c r="C71" s="3" t="s">
        <v>3</v>
      </c>
      <c r="D71" s="3" t="s">
        <v>12</v>
      </c>
      <c r="E71" s="3">
        <v>43227</v>
      </c>
      <c r="F71" s="3" t="str">
        <f t="shared" si="2"/>
        <v>Mon</v>
      </c>
      <c r="G71" s="3" t="s">
        <v>36</v>
      </c>
      <c r="H71" s="4">
        <v>14</v>
      </c>
      <c r="I71" s="5">
        <v>73</v>
      </c>
      <c r="J71" s="5" t="str">
        <f t="shared" si="3"/>
        <v>8-15</v>
      </c>
      <c r="K71" s="6" t="s">
        <v>4</v>
      </c>
    </row>
    <row r="72" spans="2:11" x14ac:dyDescent="0.3">
      <c r="B72" s="2">
        <v>52282248022400</v>
      </c>
      <c r="C72" s="3" t="s">
        <v>3</v>
      </c>
      <c r="D72" s="3" t="s">
        <v>10</v>
      </c>
      <c r="E72" s="3">
        <v>43227</v>
      </c>
      <c r="F72" s="3" t="str">
        <f t="shared" si="2"/>
        <v>Mon</v>
      </c>
      <c r="G72" s="3" t="s">
        <v>36</v>
      </c>
      <c r="H72" s="4">
        <v>14</v>
      </c>
      <c r="I72" s="5">
        <v>72.45</v>
      </c>
      <c r="J72" s="5" t="str">
        <f t="shared" si="3"/>
        <v>8-15</v>
      </c>
      <c r="K72" s="6" t="s">
        <v>4</v>
      </c>
    </row>
    <row r="73" spans="2:11" x14ac:dyDescent="0.3">
      <c r="B73" s="2">
        <v>52282248066200</v>
      </c>
      <c r="C73" s="3" t="s">
        <v>3</v>
      </c>
      <c r="D73" s="3" t="s">
        <v>11</v>
      </c>
      <c r="E73" s="3">
        <v>43227</v>
      </c>
      <c r="F73" s="3" t="str">
        <f t="shared" si="2"/>
        <v>Mon</v>
      </c>
      <c r="G73" s="3" t="s">
        <v>36</v>
      </c>
      <c r="H73" s="4">
        <v>14</v>
      </c>
      <c r="I73" s="5">
        <v>72.45</v>
      </c>
      <c r="J73" s="5" t="str">
        <f t="shared" si="3"/>
        <v>8-15</v>
      </c>
      <c r="K73" s="6" t="s">
        <v>4</v>
      </c>
    </row>
    <row r="74" spans="2:11" x14ac:dyDescent="0.3">
      <c r="B74" s="2">
        <v>52282244848400</v>
      </c>
      <c r="C74" s="3" t="s">
        <v>3</v>
      </c>
      <c r="D74" s="3" t="s">
        <v>12</v>
      </c>
      <c r="E74" s="3">
        <v>43227</v>
      </c>
      <c r="F74" s="3" t="str">
        <f t="shared" si="2"/>
        <v>Mon</v>
      </c>
      <c r="G74" s="3" t="s">
        <v>36</v>
      </c>
      <c r="H74" s="4">
        <v>14</v>
      </c>
      <c r="I74" s="5">
        <v>72.45</v>
      </c>
      <c r="J74" s="5" t="str">
        <f t="shared" si="3"/>
        <v>8-15</v>
      </c>
      <c r="K74" s="6" t="s">
        <v>4</v>
      </c>
    </row>
    <row r="75" spans="2:11" x14ac:dyDescent="0.3">
      <c r="B75" s="2">
        <v>52282241577200</v>
      </c>
      <c r="C75" s="3" t="s">
        <v>3</v>
      </c>
      <c r="D75" s="3" t="s">
        <v>10</v>
      </c>
      <c r="E75" s="3">
        <v>43227</v>
      </c>
      <c r="F75" s="3" t="str">
        <f t="shared" si="2"/>
        <v>Mon</v>
      </c>
      <c r="G75" s="3" t="s">
        <v>36</v>
      </c>
      <c r="H75" s="4">
        <v>14</v>
      </c>
      <c r="I75" s="5">
        <v>72.45</v>
      </c>
      <c r="J75" s="5" t="str">
        <f t="shared" si="3"/>
        <v>8-15</v>
      </c>
      <c r="K75" s="6" t="s">
        <v>4</v>
      </c>
    </row>
    <row r="76" spans="2:11" x14ac:dyDescent="0.3">
      <c r="B76" s="2">
        <v>52282230130200</v>
      </c>
      <c r="C76" s="3" t="s">
        <v>3</v>
      </c>
      <c r="D76" s="3" t="s">
        <v>11</v>
      </c>
      <c r="E76" s="3">
        <v>43227</v>
      </c>
      <c r="F76" s="3" t="str">
        <f t="shared" si="2"/>
        <v>Mon</v>
      </c>
      <c r="G76" s="3" t="s">
        <v>36</v>
      </c>
      <c r="H76" s="4">
        <v>14</v>
      </c>
      <c r="I76" s="5">
        <v>66.099999999999994</v>
      </c>
      <c r="J76" s="5" t="str">
        <f t="shared" si="3"/>
        <v>8-15</v>
      </c>
      <c r="K76" s="6" t="s">
        <v>6</v>
      </c>
    </row>
    <row r="77" spans="2:11" x14ac:dyDescent="0.3">
      <c r="B77" s="2">
        <v>52282241637000</v>
      </c>
      <c r="C77" s="3" t="s">
        <v>3</v>
      </c>
      <c r="D77" s="3" t="s">
        <v>12</v>
      </c>
      <c r="E77" s="3">
        <v>43227</v>
      </c>
      <c r="F77" s="3" t="str">
        <f t="shared" si="2"/>
        <v>Mon</v>
      </c>
      <c r="G77" s="3" t="s">
        <v>36</v>
      </c>
      <c r="H77" s="4">
        <v>14</v>
      </c>
      <c r="I77" s="5">
        <v>72.45</v>
      </c>
      <c r="J77" s="5" t="str">
        <f t="shared" si="3"/>
        <v>8-15</v>
      </c>
      <c r="K77" s="6" t="s">
        <v>4</v>
      </c>
    </row>
    <row r="78" spans="2:11" x14ac:dyDescent="0.3">
      <c r="B78" s="2">
        <v>52282266818600</v>
      </c>
      <c r="C78" s="3" t="s">
        <v>3</v>
      </c>
      <c r="D78" s="3" t="s">
        <v>11</v>
      </c>
      <c r="E78" s="3">
        <v>43228</v>
      </c>
      <c r="F78" s="3" t="str">
        <f t="shared" si="2"/>
        <v>Tue</v>
      </c>
      <c r="G78" s="3" t="s">
        <v>36</v>
      </c>
      <c r="H78" s="4">
        <v>14</v>
      </c>
      <c r="I78" s="5">
        <v>160.88</v>
      </c>
      <c r="J78" s="5" t="str">
        <f t="shared" si="3"/>
        <v>8-15</v>
      </c>
      <c r="K78" s="6" t="s">
        <v>7</v>
      </c>
    </row>
    <row r="79" spans="2:11" x14ac:dyDescent="0.3">
      <c r="B79" s="2">
        <v>52282268730200</v>
      </c>
      <c r="C79" s="3" t="s">
        <v>3</v>
      </c>
      <c r="D79" s="3" t="s">
        <v>12</v>
      </c>
      <c r="E79" s="3">
        <v>43228</v>
      </c>
      <c r="F79" s="3" t="str">
        <f t="shared" si="2"/>
        <v>Tue</v>
      </c>
      <c r="G79" s="3" t="s">
        <v>36</v>
      </c>
      <c r="H79" s="4">
        <v>14</v>
      </c>
      <c r="I79" s="5">
        <v>72.45</v>
      </c>
      <c r="J79" s="5" t="str">
        <f t="shared" si="3"/>
        <v>8-15</v>
      </c>
      <c r="K79" s="6" t="s">
        <v>4</v>
      </c>
    </row>
    <row r="80" spans="2:11" x14ac:dyDescent="0.3">
      <c r="B80" s="2">
        <v>52282264332000</v>
      </c>
      <c r="C80" s="3" t="s">
        <v>3</v>
      </c>
      <c r="D80" s="3" t="s">
        <v>10</v>
      </c>
      <c r="E80" s="3">
        <v>43228</v>
      </c>
      <c r="F80" s="3" t="str">
        <f t="shared" si="2"/>
        <v>Tue</v>
      </c>
      <c r="G80" s="3" t="s">
        <v>36</v>
      </c>
      <c r="H80" s="4">
        <v>14</v>
      </c>
      <c r="I80" s="5">
        <v>72.45</v>
      </c>
      <c r="J80" s="5" t="str">
        <f t="shared" si="3"/>
        <v>8-15</v>
      </c>
      <c r="K80" s="6" t="s">
        <v>4</v>
      </c>
    </row>
    <row r="81" spans="2:11" x14ac:dyDescent="0.3">
      <c r="B81" s="2">
        <v>52282264578400</v>
      </c>
      <c r="C81" s="3" t="s">
        <v>3</v>
      </c>
      <c r="D81" s="3" t="s">
        <v>11</v>
      </c>
      <c r="E81" s="3">
        <v>43228</v>
      </c>
      <c r="F81" s="3" t="str">
        <f t="shared" si="2"/>
        <v>Tue</v>
      </c>
      <c r="G81" s="3" t="s">
        <v>36</v>
      </c>
      <c r="H81" s="4">
        <v>14</v>
      </c>
      <c r="I81" s="5">
        <v>66.099999999999994</v>
      </c>
      <c r="J81" s="5" t="str">
        <f t="shared" si="3"/>
        <v>8-15</v>
      </c>
      <c r="K81" s="6" t="s">
        <v>7</v>
      </c>
    </row>
    <row r="82" spans="2:11" x14ac:dyDescent="0.3">
      <c r="B82" s="2">
        <v>52282267112400</v>
      </c>
      <c r="C82" s="3" t="s">
        <v>3</v>
      </c>
      <c r="D82" s="3" t="s">
        <v>12</v>
      </c>
      <c r="E82" s="3">
        <v>43228</v>
      </c>
      <c r="F82" s="3" t="str">
        <f t="shared" si="2"/>
        <v>Tue</v>
      </c>
      <c r="G82" s="3" t="s">
        <v>36</v>
      </c>
      <c r="H82" s="4">
        <v>14</v>
      </c>
      <c r="I82" s="5">
        <v>72.45</v>
      </c>
      <c r="J82" s="5" t="str">
        <f t="shared" si="3"/>
        <v>8-15</v>
      </c>
      <c r="K82" s="6" t="s">
        <v>4</v>
      </c>
    </row>
    <row r="83" spans="2:11" x14ac:dyDescent="0.3">
      <c r="B83" s="2">
        <v>52282264283200</v>
      </c>
      <c r="C83" s="3" t="s">
        <v>3</v>
      </c>
      <c r="D83" s="3" t="s">
        <v>10</v>
      </c>
      <c r="E83" s="3">
        <v>43228</v>
      </c>
      <c r="F83" s="3" t="str">
        <f t="shared" si="2"/>
        <v>Tue</v>
      </c>
      <c r="G83" s="3" t="s">
        <v>36</v>
      </c>
      <c r="H83" s="4">
        <v>14</v>
      </c>
      <c r="I83" s="5">
        <v>72.45</v>
      </c>
      <c r="J83" s="5" t="str">
        <f t="shared" si="3"/>
        <v>8-15</v>
      </c>
      <c r="K83" s="6" t="s">
        <v>4</v>
      </c>
    </row>
    <row r="84" spans="2:11" x14ac:dyDescent="0.3">
      <c r="B84" s="2">
        <v>52280715705604</v>
      </c>
      <c r="C84" s="3" t="s">
        <v>1</v>
      </c>
      <c r="D84" s="3" t="s">
        <v>10</v>
      </c>
      <c r="E84" s="3">
        <v>43228</v>
      </c>
      <c r="F84" s="3" t="str">
        <f t="shared" si="2"/>
        <v>Tue</v>
      </c>
      <c r="G84" s="3" t="s">
        <v>36</v>
      </c>
      <c r="H84" s="4">
        <v>22</v>
      </c>
      <c r="I84" s="5">
        <v>113.48</v>
      </c>
      <c r="J84" s="5" t="str">
        <f t="shared" si="3"/>
        <v>15-30</v>
      </c>
      <c r="K84" s="6" t="s">
        <v>6</v>
      </c>
    </row>
    <row r="85" spans="2:11" x14ac:dyDescent="0.3">
      <c r="B85" s="2">
        <v>52282129864600</v>
      </c>
      <c r="C85" s="3" t="s">
        <v>1</v>
      </c>
      <c r="D85" s="3" t="s">
        <v>11</v>
      </c>
      <c r="E85" s="3">
        <v>43228</v>
      </c>
      <c r="F85" s="3" t="str">
        <f t="shared" si="2"/>
        <v>Tue</v>
      </c>
      <c r="G85" s="3" t="s">
        <v>36</v>
      </c>
      <c r="H85" s="4">
        <v>22</v>
      </c>
      <c r="I85" s="5">
        <v>186.85</v>
      </c>
      <c r="J85" s="5" t="str">
        <f t="shared" si="3"/>
        <v>15-30</v>
      </c>
      <c r="K85" s="6" t="s">
        <v>2</v>
      </c>
    </row>
    <row r="86" spans="2:11" x14ac:dyDescent="0.3">
      <c r="B86" s="2">
        <v>52282148661800</v>
      </c>
      <c r="C86" s="3" t="s">
        <v>1</v>
      </c>
      <c r="D86" s="3" t="s">
        <v>12</v>
      </c>
      <c r="E86" s="3">
        <v>43228</v>
      </c>
      <c r="F86" s="3" t="str">
        <f t="shared" si="2"/>
        <v>Tue</v>
      </c>
      <c r="G86" s="3" t="s">
        <v>36</v>
      </c>
      <c r="H86" s="4">
        <v>22</v>
      </c>
      <c r="I86" s="5">
        <v>76.8</v>
      </c>
      <c r="J86" s="5" t="str">
        <f t="shared" si="3"/>
        <v>15-30</v>
      </c>
      <c r="K86" s="6" t="s">
        <v>2</v>
      </c>
    </row>
    <row r="87" spans="2:11" x14ac:dyDescent="0.3">
      <c r="B87" s="2">
        <v>52282283617800</v>
      </c>
      <c r="C87" s="3" t="s">
        <v>3</v>
      </c>
      <c r="D87" s="3" t="s">
        <v>11</v>
      </c>
      <c r="E87" s="3">
        <v>43229</v>
      </c>
      <c r="F87" s="3" t="str">
        <f t="shared" si="2"/>
        <v>Wed</v>
      </c>
      <c r="G87" s="3" t="s">
        <v>36</v>
      </c>
      <c r="H87" s="4">
        <v>14</v>
      </c>
      <c r="I87" s="5">
        <v>72.45</v>
      </c>
      <c r="J87" s="5" t="str">
        <f t="shared" si="3"/>
        <v>8-15</v>
      </c>
      <c r="K87" s="6" t="s">
        <v>4</v>
      </c>
    </row>
    <row r="88" spans="2:11" x14ac:dyDescent="0.3">
      <c r="B88" s="2">
        <v>52282290094000</v>
      </c>
      <c r="C88" s="3" t="s">
        <v>3</v>
      </c>
      <c r="D88" s="3" t="s">
        <v>12</v>
      </c>
      <c r="E88" s="3">
        <v>43229</v>
      </c>
      <c r="F88" s="3" t="str">
        <f t="shared" si="2"/>
        <v>Wed</v>
      </c>
      <c r="G88" s="3" t="s">
        <v>36</v>
      </c>
      <c r="H88" s="4">
        <v>14</v>
      </c>
      <c r="I88" s="5">
        <v>72.45</v>
      </c>
      <c r="J88" s="5" t="str">
        <f t="shared" si="3"/>
        <v>8-15</v>
      </c>
      <c r="K88" s="6" t="s">
        <v>4</v>
      </c>
    </row>
    <row r="89" spans="2:11" x14ac:dyDescent="0.3">
      <c r="B89" s="2">
        <v>54282268389400</v>
      </c>
      <c r="C89" s="3" t="s">
        <v>3</v>
      </c>
      <c r="D89" s="3" t="s">
        <v>10</v>
      </c>
      <c r="E89" s="3">
        <v>43229</v>
      </c>
      <c r="F89" s="3" t="str">
        <f t="shared" si="2"/>
        <v>Wed</v>
      </c>
      <c r="G89" s="3" t="s">
        <v>36</v>
      </c>
      <c r="H89" s="4">
        <v>14</v>
      </c>
      <c r="I89" s="5">
        <v>70.069999999999993</v>
      </c>
      <c r="J89" s="5" t="str">
        <f t="shared" si="3"/>
        <v>8-15</v>
      </c>
      <c r="K89" s="6" t="s">
        <v>2</v>
      </c>
    </row>
    <row r="90" spans="2:11" x14ac:dyDescent="0.3">
      <c r="B90" s="2">
        <v>54282268391800</v>
      </c>
      <c r="C90" s="3" t="s">
        <v>3</v>
      </c>
      <c r="D90" s="3" t="s">
        <v>11</v>
      </c>
      <c r="E90" s="3">
        <v>43229</v>
      </c>
      <c r="F90" s="3" t="str">
        <f t="shared" si="2"/>
        <v>Wed</v>
      </c>
      <c r="G90" s="3" t="s">
        <v>36</v>
      </c>
      <c r="H90" s="4">
        <v>14</v>
      </c>
      <c r="I90" s="5">
        <v>83.21</v>
      </c>
      <c r="J90" s="5" t="str">
        <f t="shared" si="3"/>
        <v>8-15</v>
      </c>
      <c r="K90" s="6" t="s">
        <v>2</v>
      </c>
    </row>
    <row r="91" spans="2:11" x14ac:dyDescent="0.3">
      <c r="B91" s="2">
        <v>52282168382200</v>
      </c>
      <c r="C91" s="3" t="s">
        <v>1</v>
      </c>
      <c r="D91" s="3" t="s">
        <v>12</v>
      </c>
      <c r="E91" s="3">
        <v>43229</v>
      </c>
      <c r="F91" s="3" t="str">
        <f t="shared" si="2"/>
        <v>Wed</v>
      </c>
      <c r="G91" s="3" t="s">
        <v>36</v>
      </c>
      <c r="H91" s="4">
        <v>21</v>
      </c>
      <c r="I91" s="5">
        <v>70.069999999999993</v>
      </c>
      <c r="J91" s="5" t="str">
        <f t="shared" si="3"/>
        <v>15-30</v>
      </c>
      <c r="K91" s="6" t="s">
        <v>2</v>
      </c>
    </row>
    <row r="92" spans="2:11" x14ac:dyDescent="0.3">
      <c r="B92" s="2">
        <v>52282247511800</v>
      </c>
      <c r="C92" s="3" t="s">
        <v>3</v>
      </c>
      <c r="D92" s="3" t="s">
        <v>10</v>
      </c>
      <c r="E92" s="3">
        <v>43229</v>
      </c>
      <c r="F92" s="3" t="str">
        <f t="shared" si="2"/>
        <v>Wed</v>
      </c>
      <c r="G92" s="3" t="s">
        <v>36</v>
      </c>
      <c r="H92" s="4">
        <v>16</v>
      </c>
      <c r="I92" s="5">
        <v>72.45</v>
      </c>
      <c r="J92" s="5" t="str">
        <f t="shared" si="3"/>
        <v>15-30</v>
      </c>
      <c r="K92" s="6" t="s">
        <v>4</v>
      </c>
    </row>
    <row r="93" spans="2:11" x14ac:dyDescent="0.3">
      <c r="B93" s="2">
        <v>52282168382400</v>
      </c>
      <c r="C93" s="3" t="s">
        <v>1</v>
      </c>
      <c r="D93" s="3" t="s">
        <v>12</v>
      </c>
      <c r="E93" s="3">
        <v>43229</v>
      </c>
      <c r="F93" s="3" t="str">
        <f t="shared" si="2"/>
        <v>Wed</v>
      </c>
      <c r="G93" s="3" t="s">
        <v>36</v>
      </c>
      <c r="H93" s="4">
        <v>21</v>
      </c>
      <c r="I93" s="5">
        <v>76.8</v>
      </c>
      <c r="J93" s="5" t="str">
        <f t="shared" si="3"/>
        <v>15-30</v>
      </c>
      <c r="K93" s="6" t="s">
        <v>2</v>
      </c>
    </row>
    <row r="94" spans="2:11" x14ac:dyDescent="0.3">
      <c r="B94" s="2">
        <v>52282168382400</v>
      </c>
      <c r="C94" s="3" t="s">
        <v>1</v>
      </c>
      <c r="D94" s="3" t="s">
        <v>10</v>
      </c>
      <c r="E94" s="3">
        <v>43229</v>
      </c>
      <c r="F94" s="3" t="str">
        <f t="shared" si="2"/>
        <v>Wed</v>
      </c>
      <c r="G94" s="3" t="s">
        <v>36</v>
      </c>
      <c r="H94" s="4">
        <v>21</v>
      </c>
      <c r="I94" s="5">
        <v>76.8</v>
      </c>
      <c r="J94" s="5" t="str">
        <f t="shared" si="3"/>
        <v>15-30</v>
      </c>
      <c r="K94" s="6" t="s">
        <v>2</v>
      </c>
    </row>
    <row r="95" spans="2:11" x14ac:dyDescent="0.3">
      <c r="B95" s="2">
        <v>52282168206400</v>
      </c>
      <c r="C95" s="3" t="s">
        <v>1</v>
      </c>
      <c r="D95" s="3" t="s">
        <v>12</v>
      </c>
      <c r="E95" s="3">
        <v>43229</v>
      </c>
      <c r="F95" s="3" t="str">
        <f t="shared" si="2"/>
        <v>Wed</v>
      </c>
      <c r="G95" s="3" t="s">
        <v>36</v>
      </c>
      <c r="H95" s="4">
        <v>21</v>
      </c>
      <c r="I95" s="5">
        <v>101.36</v>
      </c>
      <c r="J95" s="5" t="str">
        <f t="shared" si="3"/>
        <v>15-30</v>
      </c>
      <c r="K95" s="6" t="s">
        <v>2</v>
      </c>
    </row>
    <row r="96" spans="2:11" x14ac:dyDescent="0.3">
      <c r="B96" s="2">
        <v>52282168128800</v>
      </c>
      <c r="C96" s="3" t="s">
        <v>3</v>
      </c>
      <c r="D96" s="3" t="s">
        <v>10</v>
      </c>
      <c r="E96" s="3">
        <v>43229</v>
      </c>
      <c r="F96" s="3" t="str">
        <f t="shared" si="2"/>
        <v>Wed</v>
      </c>
      <c r="G96" s="3" t="s">
        <v>36</v>
      </c>
      <c r="H96" s="4">
        <v>21</v>
      </c>
      <c r="I96" s="5">
        <v>196.19</v>
      </c>
      <c r="J96" s="5" t="str">
        <f t="shared" si="3"/>
        <v>15-30</v>
      </c>
      <c r="K96" s="6" t="s">
        <v>2</v>
      </c>
    </row>
    <row r="97" spans="2:11" x14ac:dyDescent="0.3">
      <c r="B97" s="2">
        <v>52282167086600</v>
      </c>
      <c r="C97" s="3" t="s">
        <v>3</v>
      </c>
      <c r="D97" s="3" t="s">
        <v>12</v>
      </c>
      <c r="E97" s="3">
        <v>43229</v>
      </c>
      <c r="F97" s="3" t="str">
        <f t="shared" si="2"/>
        <v>Wed</v>
      </c>
      <c r="G97" s="3" t="s">
        <v>36</v>
      </c>
      <c r="H97" s="4">
        <v>21</v>
      </c>
      <c r="I97" s="5">
        <v>83.21</v>
      </c>
      <c r="J97" s="5" t="str">
        <f t="shared" si="3"/>
        <v>15-30</v>
      </c>
      <c r="K97" s="6" t="s">
        <v>2</v>
      </c>
    </row>
    <row r="98" spans="2:11" x14ac:dyDescent="0.3">
      <c r="B98" s="2">
        <v>52282167694000</v>
      </c>
      <c r="C98" s="3" t="s">
        <v>3</v>
      </c>
      <c r="D98" s="3" t="s">
        <v>10</v>
      </c>
      <c r="E98" s="3">
        <v>43229</v>
      </c>
      <c r="F98" s="3" t="str">
        <f t="shared" si="2"/>
        <v>Wed</v>
      </c>
      <c r="G98" s="3" t="s">
        <v>36</v>
      </c>
      <c r="H98" s="4">
        <v>21</v>
      </c>
      <c r="I98" s="5">
        <v>186.85</v>
      </c>
      <c r="J98" s="5" t="str">
        <f t="shared" si="3"/>
        <v>15-30</v>
      </c>
      <c r="K98" s="6" t="s">
        <v>2</v>
      </c>
    </row>
    <row r="99" spans="2:11" x14ac:dyDescent="0.3">
      <c r="B99" s="2">
        <v>52282167087000</v>
      </c>
      <c r="C99" s="3" t="s">
        <v>1</v>
      </c>
      <c r="D99" s="3" t="s">
        <v>11</v>
      </c>
      <c r="E99" s="3">
        <v>43229</v>
      </c>
      <c r="F99" s="3" t="str">
        <f t="shared" si="2"/>
        <v>Wed</v>
      </c>
      <c r="G99" s="3" t="s">
        <v>36</v>
      </c>
      <c r="H99" s="4">
        <v>21</v>
      </c>
      <c r="I99" s="5">
        <v>70.069999999999993</v>
      </c>
      <c r="J99" s="5" t="str">
        <f t="shared" si="3"/>
        <v>15-30</v>
      </c>
      <c r="K99" s="6" t="s">
        <v>2</v>
      </c>
    </row>
    <row r="100" spans="2:11" x14ac:dyDescent="0.3">
      <c r="B100" s="2">
        <v>54282268108400</v>
      </c>
      <c r="C100" s="3" t="s">
        <v>3</v>
      </c>
      <c r="D100" s="3" t="s">
        <v>10</v>
      </c>
      <c r="E100" s="3">
        <v>43229</v>
      </c>
      <c r="F100" s="3" t="str">
        <f t="shared" si="2"/>
        <v>Wed</v>
      </c>
      <c r="G100" s="3" t="s">
        <v>36</v>
      </c>
      <c r="H100" s="4">
        <v>14</v>
      </c>
      <c r="I100" s="5">
        <v>246.1</v>
      </c>
      <c r="J100" s="5" t="str">
        <f t="shared" si="3"/>
        <v>8-15</v>
      </c>
      <c r="K100" s="6" t="s">
        <v>2</v>
      </c>
    </row>
    <row r="101" spans="2:11" x14ac:dyDescent="0.3">
      <c r="B101" s="2">
        <v>54282268108400</v>
      </c>
      <c r="C101" s="3" t="s">
        <v>3</v>
      </c>
      <c r="D101" s="3" t="s">
        <v>11</v>
      </c>
      <c r="E101" s="3">
        <v>43229</v>
      </c>
      <c r="F101" s="3" t="str">
        <f t="shared" si="2"/>
        <v>Wed</v>
      </c>
      <c r="G101" s="3" t="s">
        <v>36</v>
      </c>
      <c r="H101" s="4">
        <v>14</v>
      </c>
      <c r="I101" s="5">
        <v>246.1</v>
      </c>
      <c r="J101" s="5" t="str">
        <f t="shared" si="3"/>
        <v>8-15</v>
      </c>
      <c r="K101" s="6" t="s">
        <v>2</v>
      </c>
    </row>
    <row r="102" spans="2:11" x14ac:dyDescent="0.3">
      <c r="B102" s="2">
        <v>52282289586800</v>
      </c>
      <c r="C102" s="3" t="s">
        <v>3</v>
      </c>
      <c r="D102" s="3" t="s">
        <v>12</v>
      </c>
      <c r="E102" s="3">
        <v>43229</v>
      </c>
      <c r="F102" s="3" t="str">
        <f t="shared" si="2"/>
        <v>Wed</v>
      </c>
      <c r="G102" s="3" t="s">
        <v>36</v>
      </c>
      <c r="H102" s="4">
        <v>14</v>
      </c>
      <c r="I102" s="5">
        <v>72.45</v>
      </c>
      <c r="J102" s="5" t="str">
        <f t="shared" si="3"/>
        <v>8-15</v>
      </c>
      <c r="K102" s="6" t="s">
        <v>4</v>
      </c>
    </row>
    <row r="103" spans="2:11" x14ac:dyDescent="0.3">
      <c r="B103" s="2">
        <v>52282283386600</v>
      </c>
      <c r="C103" s="3" t="s">
        <v>3</v>
      </c>
      <c r="D103" s="3" t="s">
        <v>10</v>
      </c>
      <c r="E103" s="3">
        <v>43229</v>
      </c>
      <c r="F103" s="3" t="str">
        <f t="shared" si="2"/>
        <v>Wed</v>
      </c>
      <c r="G103" s="3" t="s">
        <v>36</v>
      </c>
      <c r="H103" s="4">
        <v>14</v>
      </c>
      <c r="I103" s="5">
        <v>72.45</v>
      </c>
      <c r="J103" s="5" t="str">
        <f t="shared" si="3"/>
        <v>8-15</v>
      </c>
      <c r="K103" s="6" t="s">
        <v>7</v>
      </c>
    </row>
    <row r="104" spans="2:11" x14ac:dyDescent="0.3">
      <c r="B104" s="2">
        <v>52282283532400</v>
      </c>
      <c r="C104" s="3" t="s">
        <v>3</v>
      </c>
      <c r="D104" s="3" t="s">
        <v>11</v>
      </c>
      <c r="E104" s="3">
        <v>43229</v>
      </c>
      <c r="F104" s="3" t="str">
        <f t="shared" si="2"/>
        <v>Wed</v>
      </c>
      <c r="G104" s="3" t="s">
        <v>36</v>
      </c>
      <c r="H104" s="4">
        <v>14</v>
      </c>
      <c r="I104" s="5">
        <v>72.45</v>
      </c>
      <c r="J104" s="5" t="str">
        <f t="shared" si="3"/>
        <v>8-15</v>
      </c>
      <c r="K104" s="6" t="s">
        <v>4</v>
      </c>
    </row>
    <row r="105" spans="2:11" x14ac:dyDescent="0.3">
      <c r="B105" s="2">
        <v>54282146213200</v>
      </c>
      <c r="C105" s="3" t="s">
        <v>1</v>
      </c>
      <c r="D105" s="3" t="s">
        <v>12</v>
      </c>
      <c r="E105" s="3">
        <v>43229</v>
      </c>
      <c r="F105" s="3" t="str">
        <f t="shared" si="2"/>
        <v>Wed</v>
      </c>
      <c r="G105" s="3" t="s">
        <v>36</v>
      </c>
      <c r="H105" s="4">
        <v>23</v>
      </c>
      <c r="I105" s="5">
        <v>76.8</v>
      </c>
      <c r="J105" s="5" t="str">
        <f t="shared" si="3"/>
        <v>15-30</v>
      </c>
      <c r="K105" s="6" t="s">
        <v>2</v>
      </c>
    </row>
    <row r="106" spans="2:11" x14ac:dyDescent="0.3">
      <c r="B106" s="2">
        <v>54280748593604</v>
      </c>
      <c r="C106" s="3" t="s">
        <v>1</v>
      </c>
      <c r="D106" s="3" t="s">
        <v>12</v>
      </c>
      <c r="E106" s="3">
        <v>43229</v>
      </c>
      <c r="F106" s="3" t="str">
        <f t="shared" si="2"/>
        <v>Wed</v>
      </c>
      <c r="G106" s="3" t="s">
        <v>36</v>
      </c>
      <c r="H106" s="4">
        <v>22</v>
      </c>
      <c r="I106" s="5">
        <v>66.099999999999994</v>
      </c>
      <c r="J106" s="5" t="str">
        <f t="shared" si="3"/>
        <v>15-30</v>
      </c>
      <c r="K106" s="6" t="s">
        <v>6</v>
      </c>
    </row>
    <row r="107" spans="2:11" x14ac:dyDescent="0.3">
      <c r="B107" s="2">
        <v>52282167425800</v>
      </c>
      <c r="C107" s="3" t="s">
        <v>1</v>
      </c>
      <c r="D107" s="3" t="s">
        <v>10</v>
      </c>
      <c r="E107" s="3">
        <v>43229</v>
      </c>
      <c r="F107" s="3" t="str">
        <f t="shared" si="2"/>
        <v>Wed</v>
      </c>
      <c r="G107" s="3" t="s">
        <v>36</v>
      </c>
      <c r="H107" s="4">
        <v>21</v>
      </c>
      <c r="I107" s="5">
        <v>70.069999999999993</v>
      </c>
      <c r="J107" s="5" t="str">
        <f t="shared" si="3"/>
        <v>15-30</v>
      </c>
      <c r="K107" s="6" t="s">
        <v>2</v>
      </c>
    </row>
    <row r="108" spans="2:11" x14ac:dyDescent="0.3">
      <c r="B108" s="2">
        <v>52282167698000</v>
      </c>
      <c r="C108" s="3" t="s">
        <v>1</v>
      </c>
      <c r="D108" s="3" t="s">
        <v>11</v>
      </c>
      <c r="E108" s="3">
        <v>43229</v>
      </c>
      <c r="F108" s="3" t="str">
        <f t="shared" si="2"/>
        <v>Wed</v>
      </c>
      <c r="G108" s="3" t="s">
        <v>36</v>
      </c>
      <c r="H108" s="4">
        <v>21</v>
      </c>
      <c r="I108" s="5">
        <v>70.069999999999993</v>
      </c>
      <c r="J108" s="5" t="str">
        <f t="shared" si="3"/>
        <v>15-30</v>
      </c>
      <c r="K108" s="6" t="s">
        <v>2</v>
      </c>
    </row>
    <row r="109" spans="2:11" x14ac:dyDescent="0.3">
      <c r="B109" s="2">
        <v>52282248068400</v>
      </c>
      <c r="C109" s="3" t="s">
        <v>3</v>
      </c>
      <c r="D109" s="3" t="s">
        <v>12</v>
      </c>
      <c r="E109" s="3">
        <v>43229</v>
      </c>
      <c r="F109" s="3" t="str">
        <f t="shared" si="2"/>
        <v>Wed</v>
      </c>
      <c r="G109" s="3" t="s">
        <v>36</v>
      </c>
      <c r="H109" s="4">
        <v>16</v>
      </c>
      <c r="I109" s="5">
        <v>72.45</v>
      </c>
      <c r="J109" s="5" t="str">
        <f t="shared" si="3"/>
        <v>15-30</v>
      </c>
      <c r="K109" s="6" t="s">
        <v>4</v>
      </c>
    </row>
    <row r="110" spans="2:11" x14ac:dyDescent="0.3">
      <c r="B110" s="2">
        <v>52282167426000</v>
      </c>
      <c r="C110" s="3" t="s">
        <v>1</v>
      </c>
      <c r="D110" s="3" t="s">
        <v>11</v>
      </c>
      <c r="E110" s="3">
        <v>43229</v>
      </c>
      <c r="F110" s="3" t="str">
        <f t="shared" si="2"/>
        <v>Wed</v>
      </c>
      <c r="G110" s="3" t="s">
        <v>36</v>
      </c>
      <c r="H110" s="4">
        <v>21</v>
      </c>
      <c r="I110" s="5">
        <v>93.59</v>
      </c>
      <c r="J110" s="5" t="str">
        <f t="shared" si="3"/>
        <v>15-30</v>
      </c>
      <c r="K110" s="6" t="s">
        <v>2</v>
      </c>
    </row>
    <row r="111" spans="2:11" x14ac:dyDescent="0.3">
      <c r="B111" s="2">
        <v>52282167482400</v>
      </c>
      <c r="C111" s="3" t="s">
        <v>1</v>
      </c>
      <c r="D111" s="3" t="s">
        <v>11</v>
      </c>
      <c r="E111" s="3">
        <v>43231</v>
      </c>
      <c r="F111" s="3" t="str">
        <f t="shared" si="2"/>
        <v>Fri</v>
      </c>
      <c r="G111" s="3" t="s">
        <v>31</v>
      </c>
      <c r="H111" s="4">
        <v>21</v>
      </c>
      <c r="I111" s="5">
        <v>76.8</v>
      </c>
      <c r="J111" s="5" t="str">
        <f t="shared" si="3"/>
        <v>15-30</v>
      </c>
      <c r="K111" s="6" t="s">
        <v>2</v>
      </c>
    </row>
    <row r="112" spans="2:11" x14ac:dyDescent="0.3">
      <c r="B112" s="2">
        <v>52282167480800</v>
      </c>
      <c r="C112" s="3" t="s">
        <v>1</v>
      </c>
      <c r="D112" s="3" t="s">
        <v>11</v>
      </c>
      <c r="E112" s="3">
        <v>43231</v>
      </c>
      <c r="F112" s="3" t="str">
        <f t="shared" si="2"/>
        <v>Fri</v>
      </c>
      <c r="G112" s="3" t="s">
        <v>31</v>
      </c>
      <c r="H112" s="4">
        <v>21</v>
      </c>
      <c r="I112" s="5">
        <v>70.069999999999993</v>
      </c>
      <c r="J112" s="5" t="str">
        <f t="shared" si="3"/>
        <v>15-30</v>
      </c>
      <c r="K112" s="6" t="s">
        <v>2</v>
      </c>
    </row>
    <row r="113" spans="2:11" x14ac:dyDescent="0.3">
      <c r="B113" s="2">
        <v>52282167425600</v>
      </c>
      <c r="C113" s="3" t="s">
        <v>1</v>
      </c>
      <c r="D113" s="3" t="s">
        <v>11</v>
      </c>
      <c r="E113" s="3">
        <v>43231</v>
      </c>
      <c r="F113" s="3" t="str">
        <f t="shared" si="2"/>
        <v>Fri</v>
      </c>
      <c r="G113" s="3" t="s">
        <v>31</v>
      </c>
      <c r="H113" s="4">
        <v>21</v>
      </c>
      <c r="I113" s="5">
        <v>70.069999999999993</v>
      </c>
      <c r="J113" s="5" t="str">
        <f t="shared" si="3"/>
        <v>15-30</v>
      </c>
      <c r="K113" s="6" t="s">
        <v>2</v>
      </c>
    </row>
    <row r="114" spans="2:11" x14ac:dyDescent="0.3">
      <c r="B114" s="2">
        <v>54282146512400</v>
      </c>
      <c r="C114" s="3" t="s">
        <v>3</v>
      </c>
      <c r="D114" s="3" t="s">
        <v>10</v>
      </c>
      <c r="E114" s="3">
        <v>43231</v>
      </c>
      <c r="F114" s="3" t="str">
        <f t="shared" si="2"/>
        <v>Fri</v>
      </c>
      <c r="G114" s="3" t="s">
        <v>31</v>
      </c>
      <c r="H114" s="4">
        <v>23</v>
      </c>
      <c r="I114" s="5">
        <v>116.52</v>
      </c>
      <c r="J114" s="5" t="str">
        <f t="shared" si="3"/>
        <v>15-30</v>
      </c>
      <c r="K114" s="6" t="s">
        <v>2</v>
      </c>
    </row>
    <row r="115" spans="2:11" x14ac:dyDescent="0.3">
      <c r="B115" s="2">
        <v>52282155376400</v>
      </c>
      <c r="C115" s="3" t="s">
        <v>3</v>
      </c>
      <c r="D115" s="3" t="s">
        <v>11</v>
      </c>
      <c r="E115" s="3">
        <v>43231</v>
      </c>
      <c r="F115" s="3" t="str">
        <f t="shared" si="2"/>
        <v>Fri</v>
      </c>
      <c r="G115" s="3" t="s">
        <v>31</v>
      </c>
      <c r="H115" s="4">
        <v>20</v>
      </c>
      <c r="I115" s="5">
        <v>66.099999999999994</v>
      </c>
      <c r="J115" s="5" t="str">
        <f t="shared" si="3"/>
        <v>15-30</v>
      </c>
      <c r="K115" s="6" t="s">
        <v>6</v>
      </c>
    </row>
    <row r="116" spans="2:11" x14ac:dyDescent="0.3">
      <c r="B116" s="2">
        <v>52282307864800</v>
      </c>
      <c r="C116" s="3" t="s">
        <v>3</v>
      </c>
      <c r="D116" s="3" t="s">
        <v>10</v>
      </c>
      <c r="E116" s="3">
        <v>43232</v>
      </c>
      <c r="F116" s="3" t="str">
        <f t="shared" si="2"/>
        <v>Sat</v>
      </c>
      <c r="G116" s="3" t="s">
        <v>31</v>
      </c>
      <c r="H116" s="4">
        <v>15</v>
      </c>
      <c r="I116" s="5">
        <v>72.45</v>
      </c>
      <c r="J116" s="5" t="str">
        <f t="shared" si="3"/>
        <v>15-30</v>
      </c>
      <c r="K116" s="6" t="s">
        <v>4</v>
      </c>
    </row>
    <row r="117" spans="2:11" x14ac:dyDescent="0.3">
      <c r="B117" s="2">
        <v>54282389068600</v>
      </c>
      <c r="C117" s="3" t="s">
        <v>3</v>
      </c>
      <c r="D117" s="3" t="s">
        <v>11</v>
      </c>
      <c r="E117" s="3">
        <v>43232</v>
      </c>
      <c r="F117" s="3" t="str">
        <f t="shared" si="2"/>
        <v>Sat</v>
      </c>
      <c r="G117" s="3" t="s">
        <v>31</v>
      </c>
      <c r="H117" s="4">
        <v>15</v>
      </c>
      <c r="I117" s="5">
        <v>88.21</v>
      </c>
      <c r="J117" s="5" t="str">
        <f t="shared" si="3"/>
        <v>15-30</v>
      </c>
      <c r="K117" s="6" t="s">
        <v>6</v>
      </c>
    </row>
    <row r="118" spans="2:11" x14ac:dyDescent="0.3">
      <c r="B118" s="2">
        <v>54282390333000</v>
      </c>
      <c r="C118" s="3" t="s">
        <v>1</v>
      </c>
      <c r="D118" s="3" t="s">
        <v>12</v>
      </c>
      <c r="E118" s="3">
        <v>43232</v>
      </c>
      <c r="F118" s="3" t="str">
        <f t="shared" si="2"/>
        <v>Sat</v>
      </c>
      <c r="G118" s="3" t="s">
        <v>31</v>
      </c>
      <c r="H118" s="4">
        <v>15</v>
      </c>
      <c r="I118" s="5">
        <v>88.21</v>
      </c>
      <c r="J118" s="5" t="str">
        <f t="shared" si="3"/>
        <v>15-30</v>
      </c>
      <c r="K118" s="6" t="s">
        <v>6</v>
      </c>
    </row>
    <row r="119" spans="2:11" x14ac:dyDescent="0.3">
      <c r="B119" s="2">
        <v>52282302033000</v>
      </c>
      <c r="C119" s="3" t="s">
        <v>3</v>
      </c>
      <c r="D119" s="3" t="s">
        <v>10</v>
      </c>
      <c r="E119" s="3">
        <v>43232</v>
      </c>
      <c r="F119" s="3" t="str">
        <f t="shared" si="2"/>
        <v>Sat</v>
      </c>
      <c r="G119" s="3" t="s">
        <v>31</v>
      </c>
      <c r="H119" s="4">
        <v>15</v>
      </c>
      <c r="I119" s="5">
        <v>72.45</v>
      </c>
      <c r="J119" s="5" t="str">
        <f t="shared" si="3"/>
        <v>15-30</v>
      </c>
      <c r="K119" s="6" t="s">
        <v>4</v>
      </c>
    </row>
    <row r="120" spans="2:11" x14ac:dyDescent="0.3">
      <c r="B120" s="2">
        <v>52282302309800</v>
      </c>
      <c r="C120" s="3" t="s">
        <v>3</v>
      </c>
      <c r="D120" s="3" t="s">
        <v>11</v>
      </c>
      <c r="E120" s="3">
        <v>43232</v>
      </c>
      <c r="F120" s="3" t="str">
        <f t="shared" si="2"/>
        <v>Sat</v>
      </c>
      <c r="G120" s="3" t="s">
        <v>31</v>
      </c>
      <c r="H120" s="4">
        <v>15</v>
      </c>
      <c r="I120" s="5">
        <v>72.45</v>
      </c>
      <c r="J120" s="5" t="str">
        <f t="shared" si="3"/>
        <v>15-30</v>
      </c>
      <c r="K120" s="6" t="s">
        <v>4</v>
      </c>
    </row>
    <row r="121" spans="2:11" x14ac:dyDescent="0.3">
      <c r="B121" s="2">
        <v>52282305602600</v>
      </c>
      <c r="C121" s="3" t="s">
        <v>3</v>
      </c>
      <c r="D121" s="3" t="s">
        <v>12</v>
      </c>
      <c r="E121" s="3">
        <v>43232</v>
      </c>
      <c r="F121" s="3" t="str">
        <f t="shared" si="2"/>
        <v>Sat</v>
      </c>
      <c r="G121" s="3" t="s">
        <v>31</v>
      </c>
      <c r="H121" s="4">
        <v>15</v>
      </c>
      <c r="I121" s="5">
        <v>72.45</v>
      </c>
      <c r="J121" s="5" t="str">
        <f t="shared" si="3"/>
        <v>15-30</v>
      </c>
      <c r="K121" s="6" t="s">
        <v>4</v>
      </c>
    </row>
    <row r="122" spans="2:11" x14ac:dyDescent="0.3">
      <c r="B122" s="2">
        <v>54282390253400</v>
      </c>
      <c r="C122" s="3" t="s">
        <v>1</v>
      </c>
      <c r="D122" s="3" t="s">
        <v>10</v>
      </c>
      <c r="E122" s="3">
        <v>43232</v>
      </c>
      <c r="F122" s="3" t="str">
        <f t="shared" si="2"/>
        <v>Sat</v>
      </c>
      <c r="G122" s="3" t="s">
        <v>31</v>
      </c>
      <c r="H122" s="4">
        <v>15</v>
      </c>
      <c r="I122" s="5">
        <v>66.099999999999994</v>
      </c>
      <c r="J122" s="5" t="str">
        <f t="shared" si="3"/>
        <v>15-30</v>
      </c>
      <c r="K122" s="6" t="s">
        <v>6</v>
      </c>
    </row>
    <row r="123" spans="2:11" x14ac:dyDescent="0.3">
      <c r="B123" s="2">
        <v>52282302012600</v>
      </c>
      <c r="C123" s="3" t="s">
        <v>3</v>
      </c>
      <c r="D123" s="3" t="s">
        <v>11</v>
      </c>
      <c r="E123" s="3">
        <v>43232</v>
      </c>
      <c r="F123" s="3" t="str">
        <f t="shared" si="2"/>
        <v>Sat</v>
      </c>
      <c r="G123" s="3" t="s">
        <v>31</v>
      </c>
      <c r="H123" s="4">
        <v>15</v>
      </c>
      <c r="I123" s="5">
        <v>73</v>
      </c>
      <c r="J123" s="5" t="str">
        <f t="shared" si="3"/>
        <v>15-30</v>
      </c>
      <c r="K123" s="6" t="s">
        <v>4</v>
      </c>
    </row>
    <row r="124" spans="2:11" x14ac:dyDescent="0.3">
      <c r="B124" s="2">
        <v>52282302062800</v>
      </c>
      <c r="C124" s="3" t="s">
        <v>3</v>
      </c>
      <c r="D124" s="3" t="s">
        <v>12</v>
      </c>
      <c r="E124" s="3">
        <v>43232</v>
      </c>
      <c r="F124" s="3" t="str">
        <f t="shared" si="2"/>
        <v>Sat</v>
      </c>
      <c r="G124" s="3" t="s">
        <v>31</v>
      </c>
      <c r="H124" s="4">
        <v>15</v>
      </c>
      <c r="I124" s="5">
        <v>72.45</v>
      </c>
      <c r="J124" s="5" t="str">
        <f t="shared" si="3"/>
        <v>15-30</v>
      </c>
      <c r="K124" s="6" t="s">
        <v>4</v>
      </c>
    </row>
    <row r="125" spans="2:11" x14ac:dyDescent="0.3">
      <c r="B125" s="2">
        <v>54282389023600</v>
      </c>
      <c r="C125" s="3" t="s">
        <v>1</v>
      </c>
      <c r="D125" s="3" t="s">
        <v>10</v>
      </c>
      <c r="E125" s="3">
        <v>43232</v>
      </c>
      <c r="F125" s="3" t="str">
        <f t="shared" si="2"/>
        <v>Sat</v>
      </c>
      <c r="G125" s="3" t="s">
        <v>31</v>
      </c>
      <c r="H125" s="4">
        <v>15</v>
      </c>
      <c r="I125" s="5">
        <v>132.19999999999999</v>
      </c>
      <c r="J125" s="5" t="str">
        <f t="shared" si="3"/>
        <v>15-30</v>
      </c>
      <c r="K125" s="6" t="s">
        <v>6</v>
      </c>
    </row>
    <row r="126" spans="2:11" x14ac:dyDescent="0.3">
      <c r="B126" s="2">
        <v>54282294669000</v>
      </c>
      <c r="C126" s="3" t="s">
        <v>3</v>
      </c>
      <c r="D126" s="3" t="s">
        <v>11</v>
      </c>
      <c r="E126" s="3">
        <v>43232</v>
      </c>
      <c r="F126" s="3" t="str">
        <f t="shared" si="2"/>
        <v>Sat</v>
      </c>
      <c r="G126" s="3" t="s">
        <v>31</v>
      </c>
      <c r="H126" s="4">
        <v>15</v>
      </c>
      <c r="I126" s="5">
        <v>66.099999999999994</v>
      </c>
      <c r="J126" s="5" t="str">
        <f t="shared" si="3"/>
        <v>15-30</v>
      </c>
      <c r="K126" s="6" t="s">
        <v>6</v>
      </c>
    </row>
    <row r="127" spans="2:11" x14ac:dyDescent="0.3">
      <c r="B127" s="2">
        <v>52282325236800</v>
      </c>
      <c r="C127" s="3" t="s">
        <v>3</v>
      </c>
      <c r="D127" s="3" t="s">
        <v>12</v>
      </c>
      <c r="E127" s="3">
        <v>43232</v>
      </c>
      <c r="F127" s="3" t="str">
        <f t="shared" si="2"/>
        <v>Sat</v>
      </c>
      <c r="G127" s="3" t="s">
        <v>31</v>
      </c>
      <c r="H127" s="4">
        <v>14</v>
      </c>
      <c r="I127" s="5">
        <v>66.099999999999994</v>
      </c>
      <c r="J127" s="5" t="str">
        <f t="shared" si="3"/>
        <v>8-15</v>
      </c>
      <c r="K127" s="6" t="s">
        <v>7</v>
      </c>
    </row>
    <row r="128" spans="2:11" x14ac:dyDescent="0.3">
      <c r="B128" s="2">
        <v>52282309423800</v>
      </c>
      <c r="C128" s="3" t="s">
        <v>3</v>
      </c>
      <c r="D128" s="3" t="s">
        <v>10</v>
      </c>
      <c r="E128" s="3">
        <v>43232</v>
      </c>
      <c r="F128" s="3" t="str">
        <f t="shared" si="2"/>
        <v>Sat</v>
      </c>
      <c r="G128" s="3" t="s">
        <v>31</v>
      </c>
      <c r="H128" s="4">
        <v>14</v>
      </c>
      <c r="I128" s="5">
        <v>66.099999999999994</v>
      </c>
      <c r="J128" s="5" t="str">
        <f t="shared" si="3"/>
        <v>8-15</v>
      </c>
      <c r="K128" s="6" t="s">
        <v>7</v>
      </c>
    </row>
    <row r="129" spans="2:11" x14ac:dyDescent="0.3">
      <c r="B129" s="2">
        <v>52282155359600</v>
      </c>
      <c r="C129" s="3" t="s">
        <v>1</v>
      </c>
      <c r="D129" s="3" t="s">
        <v>12</v>
      </c>
      <c r="E129" s="3">
        <v>43232</v>
      </c>
      <c r="F129" s="3" t="str">
        <f t="shared" si="2"/>
        <v>Sat</v>
      </c>
      <c r="G129" s="3" t="s">
        <v>31</v>
      </c>
      <c r="H129" s="4">
        <v>22</v>
      </c>
      <c r="I129" s="5">
        <v>66.099999999999994</v>
      </c>
      <c r="J129" s="5" t="str">
        <f t="shared" si="3"/>
        <v>15-30</v>
      </c>
      <c r="K129" s="6" t="s">
        <v>6</v>
      </c>
    </row>
    <row r="130" spans="2:11" x14ac:dyDescent="0.3">
      <c r="B130" s="2">
        <v>54282141036400</v>
      </c>
      <c r="C130" s="3" t="s">
        <v>3</v>
      </c>
      <c r="D130" s="3" t="s">
        <v>10</v>
      </c>
      <c r="E130" s="3">
        <v>43232</v>
      </c>
      <c r="F130" s="3" t="str">
        <f t="shared" ref="F130:F193" si="4">TEXT(E130,"DDD")</f>
        <v>Sat</v>
      </c>
      <c r="G130" s="3" t="s">
        <v>31</v>
      </c>
      <c r="H130" s="4">
        <v>22</v>
      </c>
      <c r="I130" s="5">
        <v>261.58</v>
      </c>
      <c r="J130" s="5" t="str">
        <f t="shared" si="3"/>
        <v>15-30</v>
      </c>
      <c r="K130" s="6" t="s">
        <v>6</v>
      </c>
    </row>
    <row r="131" spans="2:11" x14ac:dyDescent="0.3">
      <c r="B131" s="2">
        <v>52282177074600</v>
      </c>
      <c r="C131" s="3" t="s">
        <v>3</v>
      </c>
      <c r="D131" s="3" t="s">
        <v>11</v>
      </c>
      <c r="E131" s="3">
        <v>43232</v>
      </c>
      <c r="F131" s="3" t="str">
        <f t="shared" si="4"/>
        <v>Sat</v>
      </c>
      <c r="G131" s="3" t="s">
        <v>31</v>
      </c>
      <c r="H131" s="4">
        <v>21</v>
      </c>
      <c r="I131" s="5">
        <v>88.21</v>
      </c>
      <c r="J131" s="5" t="str">
        <f t="shared" ref="J131:J194" si="5">IF(H131&gt;30,"&gt;30",IF(H131&gt;14,"15-30",IF(H131&gt;7,"8-15","0-7")))</f>
        <v>15-30</v>
      </c>
      <c r="K131" s="6" t="s">
        <v>6</v>
      </c>
    </row>
    <row r="132" spans="2:11" x14ac:dyDescent="0.3">
      <c r="B132" s="2">
        <v>54282240359200</v>
      </c>
      <c r="C132" s="3" t="s">
        <v>3</v>
      </c>
      <c r="D132" s="3" t="s">
        <v>12</v>
      </c>
      <c r="E132" s="3">
        <v>43232</v>
      </c>
      <c r="F132" s="3" t="str">
        <f t="shared" si="4"/>
        <v>Sat</v>
      </c>
      <c r="G132" s="3" t="s">
        <v>31</v>
      </c>
      <c r="H132" s="4">
        <v>17</v>
      </c>
      <c r="I132" s="5">
        <v>66.099999999999994</v>
      </c>
      <c r="J132" s="5" t="str">
        <f t="shared" si="5"/>
        <v>15-30</v>
      </c>
      <c r="K132" s="6" t="s">
        <v>6</v>
      </c>
    </row>
    <row r="133" spans="2:11" x14ac:dyDescent="0.3">
      <c r="B133" s="2">
        <v>52282257836200</v>
      </c>
      <c r="C133" s="3" t="s">
        <v>3</v>
      </c>
      <c r="D133" s="3" t="s">
        <v>10</v>
      </c>
      <c r="E133" s="3">
        <v>43232</v>
      </c>
      <c r="F133" s="3" t="str">
        <f t="shared" si="4"/>
        <v>Sat</v>
      </c>
      <c r="G133" s="3" t="s">
        <v>31</v>
      </c>
      <c r="H133" s="4">
        <v>17</v>
      </c>
      <c r="I133" s="5">
        <v>88.21</v>
      </c>
      <c r="J133" s="5" t="str">
        <f t="shared" si="5"/>
        <v>15-30</v>
      </c>
      <c r="K133" s="6" t="s">
        <v>6</v>
      </c>
    </row>
    <row r="134" spans="2:11" x14ac:dyDescent="0.3">
      <c r="B134" s="2">
        <v>52282264653400</v>
      </c>
      <c r="C134" s="3" t="s">
        <v>3</v>
      </c>
      <c r="D134" s="3" t="s">
        <v>11</v>
      </c>
      <c r="E134" s="3">
        <v>43232</v>
      </c>
      <c r="F134" s="3" t="str">
        <f t="shared" si="4"/>
        <v>Sat</v>
      </c>
      <c r="G134" s="3" t="s">
        <v>31</v>
      </c>
      <c r="H134" s="4">
        <v>17</v>
      </c>
      <c r="I134" s="5">
        <v>72.45</v>
      </c>
      <c r="J134" s="5" t="str">
        <f t="shared" si="5"/>
        <v>15-30</v>
      </c>
      <c r="K134" s="6" t="s">
        <v>7</v>
      </c>
    </row>
    <row r="135" spans="2:11" x14ac:dyDescent="0.3">
      <c r="B135" s="2">
        <v>52282312792000</v>
      </c>
      <c r="C135" s="3" t="s">
        <v>3</v>
      </c>
      <c r="D135" s="3" t="s">
        <v>12</v>
      </c>
      <c r="E135" s="3">
        <v>43232</v>
      </c>
      <c r="F135" s="3" t="str">
        <f t="shared" si="4"/>
        <v>Sat</v>
      </c>
      <c r="G135" s="3" t="s">
        <v>31</v>
      </c>
      <c r="H135" s="4">
        <v>14</v>
      </c>
      <c r="I135" s="5">
        <v>66.099999999999994</v>
      </c>
      <c r="J135" s="5" t="str">
        <f t="shared" si="5"/>
        <v>8-15</v>
      </c>
      <c r="K135" s="6" t="s">
        <v>7</v>
      </c>
    </row>
    <row r="136" spans="2:11" x14ac:dyDescent="0.3">
      <c r="B136" s="2">
        <v>52282315042000</v>
      </c>
      <c r="C136" s="3" t="s">
        <v>3</v>
      </c>
      <c r="D136" s="3" t="s">
        <v>10</v>
      </c>
      <c r="E136" s="3">
        <v>43232</v>
      </c>
      <c r="F136" s="3" t="str">
        <f t="shared" si="4"/>
        <v>Sat</v>
      </c>
      <c r="G136" s="3" t="s">
        <v>31</v>
      </c>
      <c r="H136" s="4">
        <v>14</v>
      </c>
      <c r="I136" s="5">
        <v>66.099999999999994</v>
      </c>
      <c r="J136" s="5" t="str">
        <f t="shared" si="5"/>
        <v>8-15</v>
      </c>
      <c r="K136" s="6" t="s">
        <v>7</v>
      </c>
    </row>
    <row r="137" spans="2:11" x14ac:dyDescent="0.3">
      <c r="B137" s="2">
        <v>52282177004600</v>
      </c>
      <c r="C137" s="3" t="s">
        <v>1</v>
      </c>
      <c r="D137" s="3" t="s">
        <v>11</v>
      </c>
      <c r="E137" s="3">
        <v>43232</v>
      </c>
      <c r="F137" s="3" t="str">
        <f t="shared" si="4"/>
        <v>Sat</v>
      </c>
      <c r="G137" s="3" t="s">
        <v>31</v>
      </c>
      <c r="H137" s="4">
        <v>21</v>
      </c>
      <c r="I137" s="5">
        <v>88.21</v>
      </c>
      <c r="J137" s="5" t="str">
        <f t="shared" si="5"/>
        <v>15-30</v>
      </c>
      <c r="K137" s="6" t="s">
        <v>6</v>
      </c>
    </row>
    <row r="138" spans="2:11" x14ac:dyDescent="0.3">
      <c r="B138" s="2">
        <v>52282315679600</v>
      </c>
      <c r="C138" s="3" t="s">
        <v>3</v>
      </c>
      <c r="D138" s="3" t="s">
        <v>12</v>
      </c>
      <c r="E138" s="3">
        <v>43232</v>
      </c>
      <c r="F138" s="3" t="str">
        <f t="shared" si="4"/>
        <v>Sat</v>
      </c>
      <c r="G138" s="3" t="s">
        <v>31</v>
      </c>
      <c r="H138" s="4">
        <v>14</v>
      </c>
      <c r="I138" s="5">
        <v>66.099999999999994</v>
      </c>
      <c r="J138" s="5" t="str">
        <f t="shared" si="5"/>
        <v>8-15</v>
      </c>
      <c r="K138" s="6" t="s">
        <v>6</v>
      </c>
    </row>
    <row r="139" spans="2:11" x14ac:dyDescent="0.3">
      <c r="B139" s="2">
        <v>52282177000600</v>
      </c>
      <c r="C139" s="3" t="s">
        <v>3</v>
      </c>
      <c r="D139" s="3" t="s">
        <v>10</v>
      </c>
      <c r="E139" s="3">
        <v>43232</v>
      </c>
      <c r="F139" s="3" t="str">
        <f t="shared" si="4"/>
        <v>Sat</v>
      </c>
      <c r="G139" s="3" t="s">
        <v>31</v>
      </c>
      <c r="H139" s="4">
        <v>21</v>
      </c>
      <c r="I139" s="5">
        <v>66.099999999999994</v>
      </c>
      <c r="J139" s="5" t="str">
        <f t="shared" si="5"/>
        <v>15-30</v>
      </c>
      <c r="K139" s="6" t="s">
        <v>6</v>
      </c>
    </row>
    <row r="140" spans="2:11" x14ac:dyDescent="0.3">
      <c r="B140" s="2">
        <v>52282311953800</v>
      </c>
      <c r="C140" s="3" t="s">
        <v>3</v>
      </c>
      <c r="D140" s="3" t="s">
        <v>11</v>
      </c>
      <c r="E140" s="3">
        <v>43232</v>
      </c>
      <c r="F140" s="3" t="str">
        <f t="shared" si="4"/>
        <v>Sat</v>
      </c>
      <c r="G140" s="3" t="s">
        <v>31</v>
      </c>
      <c r="H140" s="4">
        <v>14</v>
      </c>
      <c r="I140" s="5">
        <v>106.28</v>
      </c>
      <c r="J140" s="5" t="str">
        <f t="shared" si="5"/>
        <v>8-15</v>
      </c>
      <c r="K140" s="6" t="s">
        <v>7</v>
      </c>
    </row>
    <row r="141" spans="2:11" x14ac:dyDescent="0.3">
      <c r="B141" s="2">
        <v>52282313266600</v>
      </c>
      <c r="C141" s="3" t="s">
        <v>3</v>
      </c>
      <c r="D141" s="3" t="s">
        <v>12</v>
      </c>
      <c r="E141" s="3">
        <v>43232</v>
      </c>
      <c r="F141" s="3" t="str">
        <f t="shared" si="4"/>
        <v>Sat</v>
      </c>
      <c r="G141" s="3" t="s">
        <v>31</v>
      </c>
      <c r="H141" s="4">
        <v>14</v>
      </c>
      <c r="I141" s="5">
        <v>66.099999999999994</v>
      </c>
      <c r="J141" s="5" t="str">
        <f t="shared" si="5"/>
        <v>8-15</v>
      </c>
      <c r="K141" s="6" t="s">
        <v>6</v>
      </c>
    </row>
    <row r="142" spans="2:11" x14ac:dyDescent="0.3">
      <c r="B142" s="2">
        <v>52282315639800</v>
      </c>
      <c r="C142" s="3" t="s">
        <v>3</v>
      </c>
      <c r="D142" s="3" t="s">
        <v>10</v>
      </c>
      <c r="E142" s="3">
        <v>43232</v>
      </c>
      <c r="F142" s="3" t="str">
        <f t="shared" si="4"/>
        <v>Sat</v>
      </c>
      <c r="G142" s="3" t="s">
        <v>31</v>
      </c>
      <c r="H142" s="4">
        <v>14</v>
      </c>
      <c r="I142" s="5">
        <v>66.099999999999994</v>
      </c>
      <c r="J142" s="5" t="str">
        <f t="shared" si="5"/>
        <v>8-15</v>
      </c>
      <c r="K142" s="6" t="s">
        <v>6</v>
      </c>
    </row>
    <row r="143" spans="2:11" x14ac:dyDescent="0.3">
      <c r="B143" s="2">
        <v>52282325243800</v>
      </c>
      <c r="C143" s="3" t="s">
        <v>3</v>
      </c>
      <c r="D143" s="3" t="s">
        <v>11</v>
      </c>
      <c r="E143" s="3">
        <v>43232</v>
      </c>
      <c r="F143" s="3" t="str">
        <f t="shared" si="4"/>
        <v>Sat</v>
      </c>
      <c r="G143" s="3" t="s">
        <v>31</v>
      </c>
      <c r="H143" s="4">
        <v>14</v>
      </c>
      <c r="I143" s="5">
        <v>72.45</v>
      </c>
      <c r="J143" s="5" t="str">
        <f t="shared" si="5"/>
        <v>8-15</v>
      </c>
      <c r="K143" s="6" t="s">
        <v>7</v>
      </c>
    </row>
    <row r="144" spans="2:11" x14ac:dyDescent="0.3">
      <c r="B144" s="2">
        <v>52282325245000</v>
      </c>
      <c r="C144" s="3" t="s">
        <v>3</v>
      </c>
      <c r="D144" s="3" t="s">
        <v>12</v>
      </c>
      <c r="E144" s="3">
        <v>43232</v>
      </c>
      <c r="F144" s="3" t="str">
        <f t="shared" si="4"/>
        <v>Sat</v>
      </c>
      <c r="G144" s="3" t="s">
        <v>31</v>
      </c>
      <c r="H144" s="4">
        <v>14</v>
      </c>
      <c r="I144" s="5">
        <v>72.45</v>
      </c>
      <c r="J144" s="5" t="str">
        <f t="shared" si="5"/>
        <v>8-15</v>
      </c>
      <c r="K144" s="6" t="s">
        <v>7</v>
      </c>
    </row>
    <row r="145" spans="2:11" x14ac:dyDescent="0.3">
      <c r="B145" s="2">
        <v>52282315789800</v>
      </c>
      <c r="C145" s="3" t="s">
        <v>3</v>
      </c>
      <c r="D145" s="3" t="s">
        <v>10</v>
      </c>
      <c r="E145" s="3">
        <v>43232</v>
      </c>
      <c r="F145" s="3" t="str">
        <f t="shared" si="4"/>
        <v>Sat</v>
      </c>
      <c r="G145" s="3" t="s">
        <v>31</v>
      </c>
      <c r="H145" s="4">
        <v>14</v>
      </c>
      <c r="I145" s="5">
        <v>66.099999999999994</v>
      </c>
      <c r="J145" s="5" t="str">
        <f t="shared" si="5"/>
        <v>8-15</v>
      </c>
      <c r="K145" s="6" t="s">
        <v>6</v>
      </c>
    </row>
    <row r="146" spans="2:11" x14ac:dyDescent="0.3">
      <c r="B146" s="2">
        <v>52282313973000</v>
      </c>
      <c r="C146" s="3" t="s">
        <v>3</v>
      </c>
      <c r="D146" s="3" t="s">
        <v>11</v>
      </c>
      <c r="E146" s="3">
        <v>43232</v>
      </c>
      <c r="F146" s="3" t="str">
        <f t="shared" si="4"/>
        <v>Sat</v>
      </c>
      <c r="G146" s="3" t="s">
        <v>31</v>
      </c>
      <c r="H146" s="4">
        <v>14</v>
      </c>
      <c r="I146" s="5">
        <v>66.099999999999994</v>
      </c>
      <c r="J146" s="5" t="str">
        <f t="shared" si="5"/>
        <v>8-15</v>
      </c>
      <c r="K146" s="6" t="s">
        <v>6</v>
      </c>
    </row>
    <row r="147" spans="2:11" x14ac:dyDescent="0.3">
      <c r="B147" s="2">
        <v>52282309424600</v>
      </c>
      <c r="C147" s="3" t="s">
        <v>3</v>
      </c>
      <c r="D147" s="3" t="s">
        <v>12</v>
      </c>
      <c r="E147" s="3">
        <v>43232</v>
      </c>
      <c r="F147" s="3" t="str">
        <f t="shared" si="4"/>
        <v>Sat</v>
      </c>
      <c r="G147" s="3" t="s">
        <v>31</v>
      </c>
      <c r="H147" s="4">
        <v>14</v>
      </c>
      <c r="I147" s="5">
        <v>72.45</v>
      </c>
      <c r="J147" s="5" t="str">
        <f t="shared" si="5"/>
        <v>8-15</v>
      </c>
      <c r="K147" s="6" t="s">
        <v>7</v>
      </c>
    </row>
    <row r="148" spans="2:11" x14ac:dyDescent="0.3">
      <c r="B148" s="2">
        <v>54282289366000</v>
      </c>
      <c r="C148" s="3" t="s">
        <v>1</v>
      </c>
      <c r="D148" s="3" t="s">
        <v>12</v>
      </c>
      <c r="E148" s="3">
        <v>43233</v>
      </c>
      <c r="F148" s="3" t="str">
        <f t="shared" si="4"/>
        <v>Sun</v>
      </c>
      <c r="G148" s="3" t="s">
        <v>31</v>
      </c>
      <c r="H148" s="4">
        <v>18</v>
      </c>
      <c r="I148" s="5">
        <v>66.099999999999994</v>
      </c>
      <c r="J148" s="5" t="str">
        <f t="shared" si="5"/>
        <v>15-30</v>
      </c>
      <c r="K148" s="6" t="s">
        <v>6</v>
      </c>
    </row>
    <row r="149" spans="2:11" x14ac:dyDescent="0.3">
      <c r="B149" s="2">
        <v>54282304801400</v>
      </c>
      <c r="C149" s="3" t="s">
        <v>1</v>
      </c>
      <c r="D149" s="3" t="s">
        <v>10</v>
      </c>
      <c r="E149" s="3">
        <v>43233</v>
      </c>
      <c r="F149" s="3" t="str">
        <f t="shared" si="4"/>
        <v>Sun</v>
      </c>
      <c r="G149" s="3" t="s">
        <v>31</v>
      </c>
      <c r="H149" s="4">
        <v>17</v>
      </c>
      <c r="I149" s="5">
        <v>106.95</v>
      </c>
      <c r="J149" s="5" t="str">
        <f t="shared" si="5"/>
        <v>15-30</v>
      </c>
      <c r="K149" s="6" t="s">
        <v>6</v>
      </c>
    </row>
    <row r="150" spans="2:11" x14ac:dyDescent="0.3">
      <c r="B150" s="2">
        <v>54282290231400</v>
      </c>
      <c r="C150" s="3" t="s">
        <v>3</v>
      </c>
      <c r="D150" s="3" t="s">
        <v>10</v>
      </c>
      <c r="E150" s="3">
        <v>43233</v>
      </c>
      <c r="F150" s="3" t="str">
        <f t="shared" si="4"/>
        <v>Sun</v>
      </c>
      <c r="G150" s="3" t="s">
        <v>31</v>
      </c>
      <c r="H150" s="4">
        <v>18</v>
      </c>
      <c r="I150" s="5">
        <v>66.099999999999994</v>
      </c>
      <c r="J150" s="5" t="str">
        <f t="shared" si="5"/>
        <v>15-30</v>
      </c>
      <c r="K150" s="6" t="s">
        <v>6</v>
      </c>
    </row>
    <row r="151" spans="2:11" x14ac:dyDescent="0.3">
      <c r="B151" s="2">
        <v>54282290190400</v>
      </c>
      <c r="C151" s="3" t="s">
        <v>1</v>
      </c>
      <c r="D151" s="3" t="s">
        <v>11</v>
      </c>
      <c r="E151" s="3">
        <v>43233</v>
      </c>
      <c r="F151" s="3" t="str">
        <f t="shared" si="4"/>
        <v>Sun</v>
      </c>
      <c r="G151" s="3" t="s">
        <v>31</v>
      </c>
      <c r="H151" s="4">
        <v>18</v>
      </c>
      <c r="I151" s="5">
        <v>88.21</v>
      </c>
      <c r="J151" s="5" t="str">
        <f t="shared" si="5"/>
        <v>15-30</v>
      </c>
      <c r="K151" s="6" t="s">
        <v>6</v>
      </c>
    </row>
    <row r="152" spans="2:11" x14ac:dyDescent="0.3">
      <c r="B152" s="2">
        <v>54282289806600</v>
      </c>
      <c r="C152" s="3" t="s">
        <v>3</v>
      </c>
      <c r="D152" s="3" t="s">
        <v>12</v>
      </c>
      <c r="E152" s="3">
        <v>43233</v>
      </c>
      <c r="F152" s="3" t="str">
        <f t="shared" si="4"/>
        <v>Sun</v>
      </c>
      <c r="G152" s="3" t="s">
        <v>31</v>
      </c>
      <c r="H152" s="4">
        <v>18</v>
      </c>
      <c r="I152" s="5">
        <v>321.76</v>
      </c>
      <c r="J152" s="5" t="str">
        <f t="shared" si="5"/>
        <v>15-30</v>
      </c>
      <c r="K152" s="6" t="s">
        <v>8</v>
      </c>
    </row>
    <row r="153" spans="2:11" x14ac:dyDescent="0.3">
      <c r="B153" s="2">
        <v>54282290188600</v>
      </c>
      <c r="C153" s="3" t="s">
        <v>1</v>
      </c>
      <c r="D153" s="3" t="s">
        <v>10</v>
      </c>
      <c r="E153" s="3">
        <v>43233</v>
      </c>
      <c r="F153" s="3" t="str">
        <f t="shared" si="4"/>
        <v>Sun</v>
      </c>
      <c r="G153" s="3" t="s">
        <v>31</v>
      </c>
      <c r="H153" s="4">
        <v>18</v>
      </c>
      <c r="I153" s="5">
        <v>66.099999999999994</v>
      </c>
      <c r="J153" s="5" t="str">
        <f t="shared" si="5"/>
        <v>15-30</v>
      </c>
      <c r="K153" s="6" t="s">
        <v>6</v>
      </c>
    </row>
    <row r="154" spans="2:11" x14ac:dyDescent="0.3">
      <c r="B154" s="2">
        <v>52282287769200</v>
      </c>
      <c r="C154" s="3" t="s">
        <v>3</v>
      </c>
      <c r="D154" s="3" t="s">
        <v>11</v>
      </c>
      <c r="E154" s="3">
        <v>43233</v>
      </c>
      <c r="F154" s="3" t="str">
        <f t="shared" si="4"/>
        <v>Sun</v>
      </c>
      <c r="G154" s="3" t="s">
        <v>31</v>
      </c>
      <c r="H154" s="4">
        <v>18</v>
      </c>
      <c r="I154" s="5">
        <v>66.099999999999994</v>
      </c>
      <c r="J154" s="5" t="str">
        <f t="shared" si="5"/>
        <v>15-30</v>
      </c>
      <c r="K154" s="6" t="s">
        <v>6</v>
      </c>
    </row>
    <row r="155" spans="2:11" x14ac:dyDescent="0.3">
      <c r="B155" s="2">
        <v>52282222057400</v>
      </c>
      <c r="C155" s="3" t="s">
        <v>3</v>
      </c>
      <c r="D155" s="3" t="s">
        <v>12</v>
      </c>
      <c r="E155" s="3">
        <v>43233</v>
      </c>
      <c r="F155" s="3" t="str">
        <f t="shared" si="4"/>
        <v>Sun</v>
      </c>
      <c r="G155" s="3" t="s">
        <v>31</v>
      </c>
      <c r="H155" s="4">
        <v>18</v>
      </c>
      <c r="I155" s="5">
        <v>88.21</v>
      </c>
      <c r="J155" s="5" t="str">
        <f t="shared" si="5"/>
        <v>15-30</v>
      </c>
      <c r="K155" s="6" t="s">
        <v>6</v>
      </c>
    </row>
    <row r="156" spans="2:11" x14ac:dyDescent="0.3">
      <c r="B156" s="2">
        <v>52281387170204</v>
      </c>
      <c r="C156" s="3" t="s">
        <v>1</v>
      </c>
      <c r="D156" s="3" t="s">
        <v>11</v>
      </c>
      <c r="E156" s="3">
        <v>43234</v>
      </c>
      <c r="F156" s="3" t="str">
        <f t="shared" si="4"/>
        <v>Mon</v>
      </c>
      <c r="G156" s="3" t="s">
        <v>31</v>
      </c>
      <c r="H156" s="4">
        <v>28</v>
      </c>
      <c r="I156" s="5">
        <v>66.099999999999994</v>
      </c>
      <c r="J156" s="5" t="str">
        <f t="shared" si="5"/>
        <v>15-30</v>
      </c>
      <c r="K156" s="6" t="s">
        <v>6</v>
      </c>
    </row>
    <row r="157" spans="2:11" x14ac:dyDescent="0.3">
      <c r="B157" s="2">
        <v>54282289028200</v>
      </c>
      <c r="C157" s="3" t="s">
        <v>1</v>
      </c>
      <c r="D157" s="3" t="s">
        <v>12</v>
      </c>
      <c r="E157" s="3">
        <v>43234</v>
      </c>
      <c r="F157" s="3" t="str">
        <f t="shared" si="4"/>
        <v>Mon</v>
      </c>
      <c r="G157" s="3" t="s">
        <v>31</v>
      </c>
      <c r="H157" s="4">
        <v>21</v>
      </c>
      <c r="I157" s="5">
        <v>166.64</v>
      </c>
      <c r="J157" s="5" t="str">
        <f t="shared" si="5"/>
        <v>15-30</v>
      </c>
      <c r="K157" s="6" t="s">
        <v>8</v>
      </c>
    </row>
    <row r="158" spans="2:11" x14ac:dyDescent="0.3">
      <c r="B158" s="2">
        <v>54282289088400</v>
      </c>
      <c r="C158" s="3" t="s">
        <v>3</v>
      </c>
      <c r="D158" s="3" t="s">
        <v>10</v>
      </c>
      <c r="E158" s="3">
        <v>43234</v>
      </c>
      <c r="F158" s="3" t="str">
        <f t="shared" si="4"/>
        <v>Mon</v>
      </c>
      <c r="G158" s="3" t="s">
        <v>31</v>
      </c>
      <c r="H158" s="4">
        <v>21</v>
      </c>
      <c r="I158" s="5">
        <v>160.88</v>
      </c>
      <c r="J158" s="5" t="str">
        <f t="shared" si="5"/>
        <v>15-30</v>
      </c>
      <c r="K158" s="6" t="s">
        <v>8</v>
      </c>
    </row>
    <row r="159" spans="2:11" x14ac:dyDescent="0.3">
      <c r="B159" s="2">
        <v>52282315787000</v>
      </c>
      <c r="C159" s="3" t="s">
        <v>3</v>
      </c>
      <c r="D159" s="3" t="s">
        <v>11</v>
      </c>
      <c r="E159" s="3">
        <v>43234</v>
      </c>
      <c r="F159" s="3" t="str">
        <f t="shared" si="4"/>
        <v>Mon</v>
      </c>
      <c r="G159" s="3" t="s">
        <v>31</v>
      </c>
      <c r="H159" s="4">
        <v>17</v>
      </c>
      <c r="I159" s="5">
        <v>66.099999999999994</v>
      </c>
      <c r="J159" s="5" t="str">
        <f t="shared" si="5"/>
        <v>15-30</v>
      </c>
      <c r="K159" s="6" t="s">
        <v>6</v>
      </c>
    </row>
    <row r="160" spans="2:11" x14ac:dyDescent="0.3">
      <c r="B160" s="2">
        <v>52282367484600</v>
      </c>
      <c r="C160" s="3" t="s">
        <v>3</v>
      </c>
      <c r="D160" s="3" t="s">
        <v>12</v>
      </c>
      <c r="E160" s="3">
        <v>43234</v>
      </c>
      <c r="F160" s="3" t="str">
        <f t="shared" si="4"/>
        <v>Mon</v>
      </c>
      <c r="G160" s="3" t="s">
        <v>31</v>
      </c>
      <c r="H160" s="4">
        <v>14</v>
      </c>
      <c r="I160" s="5">
        <v>66.099999999999994</v>
      </c>
      <c r="J160" s="5" t="str">
        <f t="shared" si="5"/>
        <v>8-15</v>
      </c>
      <c r="K160" s="6" t="s">
        <v>6</v>
      </c>
    </row>
    <row r="161" spans="2:11" x14ac:dyDescent="0.3">
      <c r="B161" s="2">
        <v>52282387949800</v>
      </c>
      <c r="C161" s="3" t="s">
        <v>3</v>
      </c>
      <c r="D161" s="3" t="s">
        <v>10</v>
      </c>
      <c r="E161" s="3">
        <v>43234</v>
      </c>
      <c r="F161" s="3" t="str">
        <f t="shared" si="4"/>
        <v>Mon</v>
      </c>
      <c r="G161" s="3" t="s">
        <v>31</v>
      </c>
      <c r="H161" s="4">
        <v>14</v>
      </c>
      <c r="I161" s="5">
        <v>72.45</v>
      </c>
      <c r="J161" s="5" t="str">
        <f t="shared" si="5"/>
        <v>8-15</v>
      </c>
      <c r="K161" s="6" t="s">
        <v>4</v>
      </c>
    </row>
    <row r="162" spans="2:11" x14ac:dyDescent="0.3">
      <c r="B162" s="2">
        <v>52282387973200</v>
      </c>
      <c r="C162" s="3" t="s">
        <v>3</v>
      </c>
      <c r="D162" s="3" t="s">
        <v>11</v>
      </c>
      <c r="E162" s="3">
        <v>43234</v>
      </c>
      <c r="F162" s="3" t="str">
        <f t="shared" si="4"/>
        <v>Mon</v>
      </c>
      <c r="G162" s="3" t="s">
        <v>31</v>
      </c>
      <c r="H162" s="4">
        <v>14</v>
      </c>
      <c r="I162" s="5">
        <v>72.45</v>
      </c>
      <c r="J162" s="5" t="str">
        <f t="shared" si="5"/>
        <v>8-15</v>
      </c>
      <c r="K162" s="6" t="s">
        <v>4</v>
      </c>
    </row>
    <row r="163" spans="2:11" x14ac:dyDescent="0.3">
      <c r="B163" s="2">
        <v>52282388019200</v>
      </c>
      <c r="C163" s="3" t="s">
        <v>3</v>
      </c>
      <c r="D163" s="3" t="s">
        <v>12</v>
      </c>
      <c r="E163" s="3">
        <v>43234</v>
      </c>
      <c r="F163" s="3" t="str">
        <f t="shared" si="4"/>
        <v>Mon</v>
      </c>
      <c r="G163" s="3" t="s">
        <v>31</v>
      </c>
      <c r="H163" s="4">
        <v>14</v>
      </c>
      <c r="I163" s="5">
        <v>72.45</v>
      </c>
      <c r="J163" s="5" t="str">
        <f t="shared" si="5"/>
        <v>8-15</v>
      </c>
      <c r="K163" s="6" t="s">
        <v>4</v>
      </c>
    </row>
    <row r="164" spans="2:11" x14ac:dyDescent="0.3">
      <c r="B164" s="2">
        <v>52282388020400</v>
      </c>
      <c r="C164" s="3" t="s">
        <v>3</v>
      </c>
      <c r="D164" s="3" t="s">
        <v>10</v>
      </c>
      <c r="E164" s="3">
        <v>43234</v>
      </c>
      <c r="F164" s="3" t="str">
        <f t="shared" si="4"/>
        <v>Mon</v>
      </c>
      <c r="G164" s="3" t="s">
        <v>31</v>
      </c>
      <c r="H164" s="4">
        <v>14</v>
      </c>
      <c r="I164" s="5">
        <v>146</v>
      </c>
      <c r="J164" s="5" t="str">
        <f t="shared" si="5"/>
        <v>8-15</v>
      </c>
      <c r="K164" s="6" t="s">
        <v>4</v>
      </c>
    </row>
    <row r="165" spans="2:11" x14ac:dyDescent="0.3">
      <c r="B165" s="2">
        <v>52282388020400</v>
      </c>
      <c r="C165" s="3" t="s">
        <v>3</v>
      </c>
      <c r="D165" s="3" t="s">
        <v>11</v>
      </c>
      <c r="E165" s="3">
        <v>43234</v>
      </c>
      <c r="F165" s="3" t="str">
        <f t="shared" si="4"/>
        <v>Mon</v>
      </c>
      <c r="G165" s="3" t="s">
        <v>31</v>
      </c>
      <c r="H165" s="4">
        <v>14</v>
      </c>
      <c r="I165" s="5">
        <v>146</v>
      </c>
      <c r="J165" s="5" t="str">
        <f t="shared" si="5"/>
        <v>8-15</v>
      </c>
      <c r="K165" s="6" t="s">
        <v>4</v>
      </c>
    </row>
    <row r="166" spans="2:11" x14ac:dyDescent="0.3">
      <c r="B166" s="2">
        <v>52282388164600</v>
      </c>
      <c r="C166" s="3" t="s">
        <v>3</v>
      </c>
      <c r="D166" s="3" t="s">
        <v>12</v>
      </c>
      <c r="E166" s="3">
        <v>43234</v>
      </c>
      <c r="F166" s="3" t="str">
        <f t="shared" si="4"/>
        <v>Mon</v>
      </c>
      <c r="G166" s="3" t="s">
        <v>31</v>
      </c>
      <c r="H166" s="4">
        <v>14</v>
      </c>
      <c r="I166" s="5">
        <v>72.45</v>
      </c>
      <c r="J166" s="5" t="str">
        <f t="shared" si="5"/>
        <v>8-15</v>
      </c>
      <c r="K166" s="6" t="s">
        <v>4</v>
      </c>
    </row>
    <row r="167" spans="2:11" x14ac:dyDescent="0.3">
      <c r="B167" s="2">
        <v>52282388166600</v>
      </c>
      <c r="C167" s="3" t="s">
        <v>3</v>
      </c>
      <c r="D167" s="3" t="s">
        <v>10</v>
      </c>
      <c r="E167" s="3">
        <v>43234</v>
      </c>
      <c r="F167" s="3" t="str">
        <f t="shared" si="4"/>
        <v>Mon</v>
      </c>
      <c r="G167" s="3" t="s">
        <v>31</v>
      </c>
      <c r="H167" s="4">
        <v>14</v>
      </c>
      <c r="I167" s="5">
        <v>72.45</v>
      </c>
      <c r="J167" s="5" t="str">
        <f t="shared" si="5"/>
        <v>8-15</v>
      </c>
      <c r="K167" s="6" t="s">
        <v>4</v>
      </c>
    </row>
    <row r="168" spans="2:11" x14ac:dyDescent="0.3">
      <c r="B168" s="2">
        <v>52282388168400</v>
      </c>
      <c r="C168" s="3" t="s">
        <v>3</v>
      </c>
      <c r="D168" s="3" t="s">
        <v>11</v>
      </c>
      <c r="E168" s="3">
        <v>43234</v>
      </c>
      <c r="F168" s="3" t="str">
        <f t="shared" si="4"/>
        <v>Mon</v>
      </c>
      <c r="G168" s="3" t="s">
        <v>31</v>
      </c>
      <c r="H168" s="4">
        <v>14</v>
      </c>
      <c r="I168" s="5">
        <v>72.45</v>
      </c>
      <c r="J168" s="5" t="str">
        <f t="shared" si="5"/>
        <v>8-15</v>
      </c>
      <c r="K168" s="6" t="s">
        <v>4</v>
      </c>
    </row>
    <row r="169" spans="2:11" x14ac:dyDescent="0.3">
      <c r="B169" s="2">
        <v>52282388198200</v>
      </c>
      <c r="C169" s="3" t="s">
        <v>3</v>
      </c>
      <c r="D169" s="3" t="s">
        <v>12</v>
      </c>
      <c r="E169" s="3">
        <v>43234</v>
      </c>
      <c r="F169" s="3" t="str">
        <f t="shared" si="4"/>
        <v>Mon</v>
      </c>
      <c r="G169" s="3" t="s">
        <v>31</v>
      </c>
      <c r="H169" s="4">
        <v>14</v>
      </c>
      <c r="I169" s="5">
        <v>72.45</v>
      </c>
      <c r="J169" s="5" t="str">
        <f t="shared" si="5"/>
        <v>8-15</v>
      </c>
      <c r="K169" s="6" t="s">
        <v>4</v>
      </c>
    </row>
    <row r="170" spans="2:11" x14ac:dyDescent="0.3">
      <c r="B170" s="2">
        <v>52282388198800</v>
      </c>
      <c r="C170" s="3" t="s">
        <v>3</v>
      </c>
      <c r="D170" s="3" t="s">
        <v>10</v>
      </c>
      <c r="E170" s="3">
        <v>43234</v>
      </c>
      <c r="F170" s="3" t="str">
        <f t="shared" si="4"/>
        <v>Mon</v>
      </c>
      <c r="G170" s="3" t="s">
        <v>31</v>
      </c>
      <c r="H170" s="4">
        <v>14</v>
      </c>
      <c r="I170" s="5">
        <v>72.45</v>
      </c>
      <c r="J170" s="5" t="str">
        <f t="shared" si="5"/>
        <v>8-15</v>
      </c>
      <c r="K170" s="6" t="s">
        <v>4</v>
      </c>
    </row>
    <row r="171" spans="2:11" x14ac:dyDescent="0.3">
      <c r="B171" s="2">
        <v>52282388391200</v>
      </c>
      <c r="C171" s="3" t="s">
        <v>3</v>
      </c>
      <c r="D171" s="3" t="s">
        <v>11</v>
      </c>
      <c r="E171" s="3">
        <v>43234</v>
      </c>
      <c r="F171" s="3" t="str">
        <f t="shared" si="4"/>
        <v>Mon</v>
      </c>
      <c r="G171" s="3" t="s">
        <v>31</v>
      </c>
      <c r="H171" s="4">
        <v>14</v>
      </c>
      <c r="I171" s="5">
        <v>72.45</v>
      </c>
      <c r="J171" s="5" t="str">
        <f t="shared" si="5"/>
        <v>8-15</v>
      </c>
      <c r="K171" s="6" t="s">
        <v>4</v>
      </c>
    </row>
    <row r="172" spans="2:11" x14ac:dyDescent="0.3">
      <c r="B172" s="2">
        <v>52282388392200</v>
      </c>
      <c r="C172" s="3" t="s">
        <v>3</v>
      </c>
      <c r="D172" s="3" t="s">
        <v>12</v>
      </c>
      <c r="E172" s="3">
        <v>43234</v>
      </c>
      <c r="F172" s="3" t="str">
        <f t="shared" si="4"/>
        <v>Mon</v>
      </c>
      <c r="G172" s="3" t="s">
        <v>31</v>
      </c>
      <c r="H172" s="4">
        <v>14</v>
      </c>
      <c r="I172" s="5">
        <v>72.45</v>
      </c>
      <c r="J172" s="5" t="str">
        <f t="shared" si="5"/>
        <v>8-15</v>
      </c>
      <c r="K172" s="6" t="s">
        <v>4</v>
      </c>
    </row>
    <row r="173" spans="2:11" x14ac:dyDescent="0.3">
      <c r="B173" s="2">
        <v>52282388396200</v>
      </c>
      <c r="C173" s="3" t="s">
        <v>3</v>
      </c>
      <c r="D173" s="3" t="s">
        <v>10</v>
      </c>
      <c r="E173" s="3">
        <v>43234</v>
      </c>
      <c r="F173" s="3" t="str">
        <f t="shared" si="4"/>
        <v>Mon</v>
      </c>
      <c r="G173" s="3" t="s">
        <v>31</v>
      </c>
      <c r="H173" s="4">
        <v>14</v>
      </c>
      <c r="I173" s="5">
        <v>72.45</v>
      </c>
      <c r="J173" s="5" t="str">
        <f t="shared" si="5"/>
        <v>8-15</v>
      </c>
      <c r="K173" s="6" t="s">
        <v>4</v>
      </c>
    </row>
    <row r="174" spans="2:11" x14ac:dyDescent="0.3">
      <c r="B174" s="2">
        <v>52282388401600</v>
      </c>
      <c r="C174" s="3" t="s">
        <v>3</v>
      </c>
      <c r="D174" s="3" t="s">
        <v>11</v>
      </c>
      <c r="E174" s="3">
        <v>43234</v>
      </c>
      <c r="F174" s="3" t="str">
        <f t="shared" si="4"/>
        <v>Mon</v>
      </c>
      <c r="G174" s="3" t="s">
        <v>31</v>
      </c>
      <c r="H174" s="4">
        <v>14</v>
      </c>
      <c r="I174" s="5">
        <v>126.41</v>
      </c>
      <c r="J174" s="5" t="str">
        <f t="shared" si="5"/>
        <v>8-15</v>
      </c>
      <c r="K174" s="6" t="s">
        <v>7</v>
      </c>
    </row>
    <row r="175" spans="2:11" x14ac:dyDescent="0.3">
      <c r="B175" s="2">
        <v>52282388416800</v>
      </c>
      <c r="C175" s="3" t="s">
        <v>3</v>
      </c>
      <c r="D175" s="3" t="s">
        <v>12</v>
      </c>
      <c r="E175" s="3">
        <v>43234</v>
      </c>
      <c r="F175" s="3" t="str">
        <f t="shared" si="4"/>
        <v>Mon</v>
      </c>
      <c r="G175" s="3" t="s">
        <v>31</v>
      </c>
      <c r="H175" s="4">
        <v>14</v>
      </c>
      <c r="I175" s="5">
        <v>72.45</v>
      </c>
      <c r="J175" s="5" t="str">
        <f t="shared" si="5"/>
        <v>8-15</v>
      </c>
      <c r="K175" s="6" t="s">
        <v>4</v>
      </c>
    </row>
    <row r="176" spans="2:11" x14ac:dyDescent="0.3">
      <c r="B176" s="2">
        <v>52282388652200</v>
      </c>
      <c r="C176" s="3" t="s">
        <v>3</v>
      </c>
      <c r="D176" s="3" t="s">
        <v>10</v>
      </c>
      <c r="E176" s="3">
        <v>43234</v>
      </c>
      <c r="F176" s="3" t="str">
        <f t="shared" si="4"/>
        <v>Mon</v>
      </c>
      <c r="G176" s="3" t="s">
        <v>31</v>
      </c>
      <c r="H176" s="4">
        <v>14</v>
      </c>
      <c r="I176" s="5">
        <v>107.21</v>
      </c>
      <c r="J176" s="5" t="str">
        <f t="shared" si="5"/>
        <v>8-15</v>
      </c>
      <c r="K176" s="6" t="s">
        <v>4</v>
      </c>
    </row>
    <row r="177" spans="2:11" x14ac:dyDescent="0.3">
      <c r="B177" s="2">
        <v>52282388690600</v>
      </c>
      <c r="C177" s="3" t="s">
        <v>3</v>
      </c>
      <c r="D177" s="3" t="s">
        <v>11</v>
      </c>
      <c r="E177" s="3">
        <v>43234</v>
      </c>
      <c r="F177" s="3" t="str">
        <f t="shared" si="4"/>
        <v>Mon</v>
      </c>
      <c r="G177" s="3" t="s">
        <v>31</v>
      </c>
      <c r="H177" s="4">
        <v>14</v>
      </c>
      <c r="I177" s="5">
        <v>72.45</v>
      </c>
      <c r="J177" s="5" t="str">
        <f t="shared" si="5"/>
        <v>8-15</v>
      </c>
      <c r="K177" s="6" t="s">
        <v>4</v>
      </c>
    </row>
    <row r="178" spans="2:11" x14ac:dyDescent="0.3">
      <c r="B178" s="2">
        <v>52282388693000</v>
      </c>
      <c r="C178" s="3" t="s">
        <v>3</v>
      </c>
      <c r="D178" s="3" t="s">
        <v>12</v>
      </c>
      <c r="E178" s="3">
        <v>43234</v>
      </c>
      <c r="F178" s="3" t="str">
        <f t="shared" si="4"/>
        <v>Mon</v>
      </c>
      <c r="G178" s="3" t="s">
        <v>31</v>
      </c>
      <c r="H178" s="4">
        <v>14</v>
      </c>
      <c r="I178" s="5">
        <v>95.62</v>
      </c>
      <c r="J178" s="5" t="str">
        <f t="shared" si="5"/>
        <v>8-15</v>
      </c>
      <c r="K178" s="6" t="s">
        <v>4</v>
      </c>
    </row>
    <row r="179" spans="2:11" x14ac:dyDescent="0.3">
      <c r="B179" s="2">
        <v>52282388693200</v>
      </c>
      <c r="C179" s="3" t="s">
        <v>3</v>
      </c>
      <c r="D179" s="3" t="s">
        <v>10</v>
      </c>
      <c r="E179" s="3">
        <v>43234</v>
      </c>
      <c r="F179" s="3" t="str">
        <f t="shared" si="4"/>
        <v>Mon</v>
      </c>
      <c r="G179" s="3" t="s">
        <v>31</v>
      </c>
      <c r="H179" s="4">
        <v>14</v>
      </c>
      <c r="I179" s="5">
        <v>72.45</v>
      </c>
      <c r="J179" s="5" t="str">
        <f t="shared" si="5"/>
        <v>8-15</v>
      </c>
      <c r="K179" s="6" t="s">
        <v>4</v>
      </c>
    </row>
    <row r="180" spans="2:11" x14ac:dyDescent="0.3">
      <c r="B180" s="2">
        <v>54282289364200</v>
      </c>
      <c r="C180" s="3" t="s">
        <v>3</v>
      </c>
      <c r="D180" s="3" t="s">
        <v>10</v>
      </c>
      <c r="E180" s="3">
        <v>43234</v>
      </c>
      <c r="F180" s="3" t="str">
        <f t="shared" si="4"/>
        <v>Mon</v>
      </c>
      <c r="G180" s="3" t="s">
        <v>31</v>
      </c>
      <c r="H180" s="4">
        <v>21</v>
      </c>
      <c r="I180" s="5">
        <v>66.099999999999994</v>
      </c>
      <c r="J180" s="5" t="str">
        <f t="shared" si="5"/>
        <v>15-30</v>
      </c>
      <c r="K180" s="6" t="s">
        <v>6</v>
      </c>
    </row>
    <row r="181" spans="2:11" x14ac:dyDescent="0.3">
      <c r="B181" s="2">
        <v>54282289365400</v>
      </c>
      <c r="C181" s="3" t="s">
        <v>3</v>
      </c>
      <c r="D181" s="3" t="s">
        <v>11</v>
      </c>
      <c r="E181" s="3">
        <v>43234</v>
      </c>
      <c r="F181" s="3" t="str">
        <f t="shared" si="4"/>
        <v>Mon</v>
      </c>
      <c r="G181" s="3" t="s">
        <v>31</v>
      </c>
      <c r="H181" s="4">
        <v>21</v>
      </c>
      <c r="I181" s="5">
        <v>66.099999999999994</v>
      </c>
      <c r="J181" s="5" t="str">
        <f t="shared" si="5"/>
        <v>15-30</v>
      </c>
      <c r="K181" s="6" t="s">
        <v>6</v>
      </c>
    </row>
    <row r="182" spans="2:11" x14ac:dyDescent="0.3">
      <c r="B182" s="2">
        <v>54282289365600</v>
      </c>
      <c r="C182" s="3" t="s">
        <v>1</v>
      </c>
      <c r="D182" s="3" t="s">
        <v>12</v>
      </c>
      <c r="E182" s="3">
        <v>43234</v>
      </c>
      <c r="F182" s="3" t="str">
        <f t="shared" si="4"/>
        <v>Mon</v>
      </c>
      <c r="G182" s="3" t="s">
        <v>31</v>
      </c>
      <c r="H182" s="4">
        <v>21</v>
      </c>
      <c r="I182" s="5">
        <v>66.099999999999994</v>
      </c>
      <c r="J182" s="5" t="str">
        <f t="shared" si="5"/>
        <v>15-30</v>
      </c>
      <c r="K182" s="6" t="s">
        <v>6</v>
      </c>
    </row>
    <row r="183" spans="2:11" x14ac:dyDescent="0.3">
      <c r="B183" s="2">
        <v>54282290230600</v>
      </c>
      <c r="C183" s="3" t="s">
        <v>1</v>
      </c>
      <c r="D183" s="3" t="s">
        <v>10</v>
      </c>
      <c r="E183" s="3">
        <v>43234</v>
      </c>
      <c r="F183" s="3" t="str">
        <f t="shared" si="4"/>
        <v>Mon</v>
      </c>
      <c r="G183" s="3" t="s">
        <v>31</v>
      </c>
      <c r="H183" s="4">
        <v>21</v>
      </c>
      <c r="I183" s="5">
        <v>79.63</v>
      </c>
      <c r="J183" s="5" t="str">
        <f t="shared" si="5"/>
        <v>15-30</v>
      </c>
      <c r="K183" s="6" t="s">
        <v>6</v>
      </c>
    </row>
    <row r="184" spans="2:11" x14ac:dyDescent="0.3">
      <c r="B184" s="2">
        <v>54282290652200</v>
      </c>
      <c r="C184" s="3" t="s">
        <v>3</v>
      </c>
      <c r="D184" s="3" t="s">
        <v>11</v>
      </c>
      <c r="E184" s="3">
        <v>43234</v>
      </c>
      <c r="F184" s="3" t="str">
        <f t="shared" si="4"/>
        <v>Mon</v>
      </c>
      <c r="G184" s="3" t="s">
        <v>31</v>
      </c>
      <c r="H184" s="4">
        <v>21</v>
      </c>
      <c r="I184" s="5">
        <v>169.76</v>
      </c>
      <c r="J184" s="5" t="str">
        <f t="shared" si="5"/>
        <v>15-30</v>
      </c>
      <c r="K184" s="6" t="s">
        <v>6</v>
      </c>
    </row>
    <row r="185" spans="2:11" x14ac:dyDescent="0.3">
      <c r="B185" s="2">
        <v>54282290652400</v>
      </c>
      <c r="C185" s="3" t="s">
        <v>3</v>
      </c>
      <c r="D185" s="3" t="s">
        <v>12</v>
      </c>
      <c r="E185" s="3">
        <v>43234</v>
      </c>
      <c r="F185" s="3" t="str">
        <f t="shared" si="4"/>
        <v>Mon</v>
      </c>
      <c r="G185" s="3" t="s">
        <v>31</v>
      </c>
      <c r="H185" s="4">
        <v>21</v>
      </c>
      <c r="I185" s="5">
        <v>66.099999999999994</v>
      </c>
      <c r="J185" s="5" t="str">
        <f t="shared" si="5"/>
        <v>15-30</v>
      </c>
      <c r="K185" s="6" t="s">
        <v>6</v>
      </c>
    </row>
    <row r="186" spans="2:11" x14ac:dyDescent="0.3">
      <c r="B186" s="2">
        <v>54282290865800</v>
      </c>
      <c r="C186" s="3" t="s">
        <v>3</v>
      </c>
      <c r="D186" s="3" t="s">
        <v>10</v>
      </c>
      <c r="E186" s="3">
        <v>43234</v>
      </c>
      <c r="F186" s="3" t="str">
        <f t="shared" si="4"/>
        <v>Mon</v>
      </c>
      <c r="G186" s="3" t="s">
        <v>31</v>
      </c>
      <c r="H186" s="4">
        <v>21</v>
      </c>
      <c r="I186" s="5">
        <v>66.099999999999994</v>
      </c>
      <c r="J186" s="5" t="str">
        <f t="shared" si="5"/>
        <v>15-30</v>
      </c>
      <c r="K186" s="6" t="s">
        <v>6</v>
      </c>
    </row>
    <row r="187" spans="2:11" x14ac:dyDescent="0.3">
      <c r="B187" s="2">
        <v>54282249265800</v>
      </c>
      <c r="C187" s="3" t="s">
        <v>3</v>
      </c>
      <c r="D187" s="3" t="s">
        <v>11</v>
      </c>
      <c r="E187" s="3">
        <v>43234</v>
      </c>
      <c r="F187" s="3" t="str">
        <f t="shared" si="4"/>
        <v>Mon</v>
      </c>
      <c r="G187" s="3" t="s">
        <v>31</v>
      </c>
      <c r="H187" s="4">
        <v>20</v>
      </c>
      <c r="I187" s="5">
        <v>66.099999999999994</v>
      </c>
      <c r="J187" s="5" t="str">
        <f t="shared" si="5"/>
        <v>15-30</v>
      </c>
      <c r="K187" s="6" t="s">
        <v>6</v>
      </c>
    </row>
    <row r="188" spans="2:11" x14ac:dyDescent="0.3">
      <c r="B188" s="2">
        <v>54282304812400</v>
      </c>
      <c r="C188" s="3" t="s">
        <v>3</v>
      </c>
      <c r="D188" s="3" t="s">
        <v>12</v>
      </c>
      <c r="E188" s="3">
        <v>43234</v>
      </c>
      <c r="F188" s="3" t="str">
        <f t="shared" si="4"/>
        <v>Mon</v>
      </c>
      <c r="G188" s="3" t="s">
        <v>31</v>
      </c>
      <c r="H188" s="4">
        <v>20</v>
      </c>
      <c r="I188" s="5">
        <v>219.92</v>
      </c>
      <c r="J188" s="5" t="str">
        <f t="shared" si="5"/>
        <v>15-30</v>
      </c>
      <c r="K188" s="6" t="s">
        <v>8</v>
      </c>
    </row>
    <row r="189" spans="2:11" x14ac:dyDescent="0.3">
      <c r="B189" s="2">
        <v>54282294666200</v>
      </c>
      <c r="C189" s="3" t="s">
        <v>3</v>
      </c>
      <c r="D189" s="3" t="s">
        <v>10</v>
      </c>
      <c r="E189" s="3">
        <v>43234</v>
      </c>
      <c r="F189" s="3" t="str">
        <f t="shared" si="4"/>
        <v>Mon</v>
      </c>
      <c r="G189" s="3" t="s">
        <v>31</v>
      </c>
      <c r="H189" s="4">
        <v>18</v>
      </c>
      <c r="I189" s="5">
        <v>66.099999999999994</v>
      </c>
      <c r="J189" s="5" t="str">
        <f t="shared" si="5"/>
        <v>15-30</v>
      </c>
      <c r="K189" s="6" t="s">
        <v>6</v>
      </c>
    </row>
    <row r="190" spans="2:11" x14ac:dyDescent="0.3">
      <c r="B190" s="2">
        <v>54282296483200</v>
      </c>
      <c r="C190" s="3" t="s">
        <v>3</v>
      </c>
      <c r="D190" s="3" t="s">
        <v>11</v>
      </c>
      <c r="E190" s="3">
        <v>43234</v>
      </c>
      <c r="F190" s="3" t="str">
        <f t="shared" si="4"/>
        <v>Mon</v>
      </c>
      <c r="G190" s="3" t="s">
        <v>31</v>
      </c>
      <c r="H190" s="4">
        <v>18</v>
      </c>
      <c r="I190" s="5">
        <v>113.48</v>
      </c>
      <c r="J190" s="5" t="str">
        <f t="shared" si="5"/>
        <v>15-30</v>
      </c>
      <c r="K190" s="6" t="s">
        <v>6</v>
      </c>
    </row>
    <row r="191" spans="2:11" x14ac:dyDescent="0.3">
      <c r="B191" s="2">
        <v>54282268393600</v>
      </c>
      <c r="C191" s="3" t="s">
        <v>3</v>
      </c>
      <c r="D191" s="3" t="s">
        <v>11</v>
      </c>
      <c r="E191" s="3">
        <v>43235</v>
      </c>
      <c r="F191" s="3" t="str">
        <f t="shared" si="4"/>
        <v>Tue</v>
      </c>
      <c r="G191" s="3" t="s">
        <v>31</v>
      </c>
      <c r="H191" s="4">
        <v>20</v>
      </c>
      <c r="I191" s="5">
        <v>280.77</v>
      </c>
      <c r="J191" s="5" t="str">
        <f t="shared" si="5"/>
        <v>15-30</v>
      </c>
      <c r="K191" s="6" t="s">
        <v>2</v>
      </c>
    </row>
    <row r="192" spans="2:11" x14ac:dyDescent="0.3">
      <c r="B192" s="2">
        <v>54282268393600</v>
      </c>
      <c r="C192" s="3" t="s">
        <v>3</v>
      </c>
      <c r="D192" s="3" t="s">
        <v>12</v>
      </c>
      <c r="E192" s="3">
        <v>43235</v>
      </c>
      <c r="F192" s="3" t="str">
        <f t="shared" si="4"/>
        <v>Tue</v>
      </c>
      <c r="G192" s="3" t="s">
        <v>31</v>
      </c>
      <c r="H192" s="4">
        <v>20</v>
      </c>
      <c r="I192" s="5">
        <v>280.77</v>
      </c>
      <c r="J192" s="5" t="str">
        <f t="shared" si="5"/>
        <v>15-30</v>
      </c>
      <c r="K192" s="6" t="s">
        <v>2</v>
      </c>
    </row>
    <row r="193" spans="2:11" x14ac:dyDescent="0.3">
      <c r="B193" s="2">
        <v>52282305502200</v>
      </c>
      <c r="C193" s="3" t="s">
        <v>3</v>
      </c>
      <c r="D193" s="3" t="s">
        <v>10</v>
      </c>
      <c r="E193" s="3">
        <v>43235</v>
      </c>
      <c r="F193" s="3" t="str">
        <f t="shared" si="4"/>
        <v>Tue</v>
      </c>
      <c r="G193" s="3" t="s">
        <v>31</v>
      </c>
      <c r="H193" s="4">
        <v>19</v>
      </c>
      <c r="I193" s="5">
        <v>73</v>
      </c>
      <c r="J193" s="5" t="str">
        <f t="shared" si="5"/>
        <v>15-30</v>
      </c>
      <c r="K193" s="6" t="s">
        <v>4</v>
      </c>
    </row>
    <row r="194" spans="2:11" x14ac:dyDescent="0.3">
      <c r="B194" s="2">
        <v>52282302815600</v>
      </c>
      <c r="C194" s="3" t="s">
        <v>3</v>
      </c>
      <c r="D194" s="3" t="s">
        <v>11</v>
      </c>
      <c r="E194" s="3">
        <v>43235</v>
      </c>
      <c r="F194" s="3" t="str">
        <f t="shared" ref="F194:F257" si="6">TEXT(E194,"DDD")</f>
        <v>Tue</v>
      </c>
      <c r="G194" s="3" t="s">
        <v>31</v>
      </c>
      <c r="H194" s="4">
        <v>19</v>
      </c>
      <c r="I194" s="5">
        <v>72.45</v>
      </c>
      <c r="J194" s="5" t="str">
        <f t="shared" si="5"/>
        <v>15-30</v>
      </c>
      <c r="K194" s="6" t="s">
        <v>8</v>
      </c>
    </row>
    <row r="195" spans="2:11" x14ac:dyDescent="0.3">
      <c r="B195" s="2">
        <v>52282297100200</v>
      </c>
      <c r="C195" s="3" t="s">
        <v>3</v>
      </c>
      <c r="D195" s="3" t="s">
        <v>12</v>
      </c>
      <c r="E195" s="3">
        <v>43235</v>
      </c>
      <c r="F195" s="3" t="str">
        <f t="shared" si="6"/>
        <v>Tue</v>
      </c>
      <c r="G195" s="3" t="s">
        <v>31</v>
      </c>
      <c r="H195" s="4">
        <v>19</v>
      </c>
      <c r="I195" s="5">
        <v>192.77</v>
      </c>
      <c r="J195" s="5" t="str">
        <f t="shared" ref="J195:J258" si="7">IF(H195&gt;30,"&gt;30",IF(H195&gt;14,"15-30",IF(H195&gt;7,"8-15","0-7")))</f>
        <v>15-30</v>
      </c>
      <c r="K195" s="6" t="s">
        <v>6</v>
      </c>
    </row>
    <row r="196" spans="2:11" x14ac:dyDescent="0.3">
      <c r="B196" s="2">
        <v>52282297100200</v>
      </c>
      <c r="C196" s="3" t="s">
        <v>3</v>
      </c>
      <c r="D196" s="3" t="s">
        <v>10</v>
      </c>
      <c r="E196" s="3">
        <v>43235</v>
      </c>
      <c r="F196" s="3" t="str">
        <f t="shared" si="6"/>
        <v>Tue</v>
      </c>
      <c r="G196" s="3" t="s">
        <v>31</v>
      </c>
      <c r="H196" s="4">
        <v>19</v>
      </c>
      <c r="I196" s="5">
        <v>192.77</v>
      </c>
      <c r="J196" s="5" t="str">
        <f t="shared" si="7"/>
        <v>15-30</v>
      </c>
      <c r="K196" s="6" t="s">
        <v>6</v>
      </c>
    </row>
    <row r="197" spans="2:11" x14ac:dyDescent="0.3">
      <c r="B197" s="2">
        <v>54282282965000</v>
      </c>
      <c r="C197" s="3" t="s">
        <v>3</v>
      </c>
      <c r="D197" s="3" t="s">
        <v>11</v>
      </c>
      <c r="E197" s="3">
        <v>43235</v>
      </c>
      <c r="F197" s="3" t="str">
        <f t="shared" si="6"/>
        <v>Tue</v>
      </c>
      <c r="G197" s="3" t="s">
        <v>31</v>
      </c>
      <c r="H197" s="4">
        <v>19</v>
      </c>
      <c r="I197" s="5">
        <v>72.45</v>
      </c>
      <c r="J197" s="5" t="str">
        <f t="shared" si="7"/>
        <v>15-30</v>
      </c>
      <c r="K197" s="6" t="s">
        <v>6</v>
      </c>
    </row>
    <row r="198" spans="2:11" x14ac:dyDescent="0.3">
      <c r="B198" s="2">
        <v>52282396780200</v>
      </c>
      <c r="C198" s="3" t="s">
        <v>3</v>
      </c>
      <c r="D198" s="3" t="s">
        <v>12</v>
      </c>
      <c r="E198" s="3">
        <v>43235</v>
      </c>
      <c r="F198" s="3" t="str">
        <f t="shared" si="6"/>
        <v>Tue</v>
      </c>
      <c r="G198" s="3" t="s">
        <v>31</v>
      </c>
      <c r="H198" s="4">
        <v>14</v>
      </c>
      <c r="I198" s="5">
        <v>70.069999999999993</v>
      </c>
      <c r="J198" s="5" t="str">
        <f t="shared" si="7"/>
        <v>8-15</v>
      </c>
      <c r="K198" s="6" t="s">
        <v>2</v>
      </c>
    </row>
    <row r="199" spans="2:11" x14ac:dyDescent="0.3">
      <c r="B199" s="2">
        <v>52282396686400</v>
      </c>
      <c r="C199" s="3" t="s">
        <v>3</v>
      </c>
      <c r="D199" s="3" t="s">
        <v>10</v>
      </c>
      <c r="E199" s="3">
        <v>43235</v>
      </c>
      <c r="F199" s="3" t="str">
        <f t="shared" si="6"/>
        <v>Tue</v>
      </c>
      <c r="G199" s="3" t="s">
        <v>31</v>
      </c>
      <c r="H199" s="4">
        <v>14</v>
      </c>
      <c r="I199" s="5">
        <v>70.069999999999993</v>
      </c>
      <c r="J199" s="5" t="str">
        <f t="shared" si="7"/>
        <v>8-15</v>
      </c>
      <c r="K199" s="6" t="s">
        <v>2</v>
      </c>
    </row>
    <row r="200" spans="2:11" x14ac:dyDescent="0.3">
      <c r="B200" s="2">
        <v>54282381359800</v>
      </c>
      <c r="C200" s="3" t="s">
        <v>3</v>
      </c>
      <c r="D200" s="3" t="s">
        <v>11</v>
      </c>
      <c r="E200" s="3">
        <v>43235</v>
      </c>
      <c r="F200" s="3" t="str">
        <f t="shared" si="6"/>
        <v>Tue</v>
      </c>
      <c r="G200" s="3" t="s">
        <v>31</v>
      </c>
      <c r="H200" s="4">
        <v>14</v>
      </c>
      <c r="I200" s="5">
        <v>186.85</v>
      </c>
      <c r="J200" s="5" t="str">
        <f t="shared" si="7"/>
        <v>8-15</v>
      </c>
      <c r="K200" s="6" t="s">
        <v>2</v>
      </c>
    </row>
    <row r="201" spans="2:11" x14ac:dyDescent="0.3">
      <c r="B201" s="2">
        <v>52282396874600</v>
      </c>
      <c r="C201" s="3" t="s">
        <v>3</v>
      </c>
      <c r="D201" s="3" t="s">
        <v>12</v>
      </c>
      <c r="E201" s="3">
        <v>43235</v>
      </c>
      <c r="F201" s="3" t="str">
        <f t="shared" si="6"/>
        <v>Tue</v>
      </c>
      <c r="G201" s="3" t="s">
        <v>31</v>
      </c>
      <c r="H201" s="4">
        <v>14</v>
      </c>
      <c r="I201" s="5">
        <v>70.069999999999993</v>
      </c>
      <c r="J201" s="5" t="str">
        <f t="shared" si="7"/>
        <v>8-15</v>
      </c>
      <c r="K201" s="6" t="s">
        <v>2</v>
      </c>
    </row>
    <row r="202" spans="2:11" x14ac:dyDescent="0.3">
      <c r="B202" s="2">
        <v>54282381361200</v>
      </c>
      <c r="C202" s="3" t="s">
        <v>3</v>
      </c>
      <c r="D202" s="3" t="s">
        <v>10</v>
      </c>
      <c r="E202" s="3">
        <v>43235</v>
      </c>
      <c r="F202" s="3" t="str">
        <f t="shared" si="6"/>
        <v>Tue</v>
      </c>
      <c r="G202" s="3" t="s">
        <v>31</v>
      </c>
      <c r="H202" s="4">
        <v>14</v>
      </c>
      <c r="I202" s="5">
        <v>112.66</v>
      </c>
      <c r="J202" s="5" t="str">
        <f t="shared" si="7"/>
        <v>8-15</v>
      </c>
      <c r="K202" s="6" t="s">
        <v>2</v>
      </c>
    </row>
    <row r="203" spans="2:11" x14ac:dyDescent="0.3">
      <c r="B203" s="2">
        <v>54282381175800</v>
      </c>
      <c r="C203" s="3" t="s">
        <v>3</v>
      </c>
      <c r="D203" s="3" t="s">
        <v>11</v>
      </c>
      <c r="E203" s="3">
        <v>43235</v>
      </c>
      <c r="F203" s="3" t="str">
        <f t="shared" si="6"/>
        <v>Tue</v>
      </c>
      <c r="G203" s="3" t="s">
        <v>31</v>
      </c>
      <c r="H203" s="4">
        <v>14</v>
      </c>
      <c r="I203" s="5">
        <v>70.069999999999993</v>
      </c>
      <c r="J203" s="5" t="str">
        <f t="shared" si="7"/>
        <v>8-15</v>
      </c>
      <c r="K203" s="6" t="s">
        <v>2</v>
      </c>
    </row>
    <row r="204" spans="2:11" x14ac:dyDescent="0.3">
      <c r="B204" s="2">
        <v>54282381522600</v>
      </c>
      <c r="C204" s="3" t="s">
        <v>3</v>
      </c>
      <c r="D204" s="3" t="s">
        <v>12</v>
      </c>
      <c r="E204" s="3">
        <v>43235</v>
      </c>
      <c r="F204" s="3" t="str">
        <f t="shared" si="6"/>
        <v>Tue</v>
      </c>
      <c r="G204" s="3" t="s">
        <v>31</v>
      </c>
      <c r="H204" s="4">
        <v>14</v>
      </c>
      <c r="I204" s="5">
        <v>186.85</v>
      </c>
      <c r="J204" s="5" t="str">
        <f t="shared" si="7"/>
        <v>8-15</v>
      </c>
      <c r="K204" s="6" t="s">
        <v>2</v>
      </c>
    </row>
    <row r="205" spans="2:11" x14ac:dyDescent="0.3">
      <c r="B205" s="2">
        <v>52282396689600</v>
      </c>
      <c r="C205" s="3" t="s">
        <v>3</v>
      </c>
      <c r="D205" s="3" t="s">
        <v>10</v>
      </c>
      <c r="E205" s="3">
        <v>43235</v>
      </c>
      <c r="F205" s="3" t="str">
        <f t="shared" si="6"/>
        <v>Tue</v>
      </c>
      <c r="G205" s="3" t="s">
        <v>31</v>
      </c>
      <c r="H205" s="4">
        <v>14</v>
      </c>
      <c r="I205" s="5">
        <v>70.069999999999993</v>
      </c>
      <c r="J205" s="5" t="str">
        <f t="shared" si="7"/>
        <v>8-15</v>
      </c>
      <c r="K205" s="6" t="s">
        <v>2</v>
      </c>
    </row>
    <row r="206" spans="2:11" x14ac:dyDescent="0.3">
      <c r="B206" s="2">
        <v>52282396777000</v>
      </c>
      <c r="C206" s="3" t="s">
        <v>3</v>
      </c>
      <c r="D206" s="3" t="s">
        <v>11</v>
      </c>
      <c r="E206" s="3">
        <v>43235</v>
      </c>
      <c r="F206" s="3" t="str">
        <f t="shared" si="6"/>
        <v>Tue</v>
      </c>
      <c r="G206" s="3" t="s">
        <v>31</v>
      </c>
      <c r="H206" s="4">
        <v>14</v>
      </c>
      <c r="I206" s="5">
        <v>70.069999999999993</v>
      </c>
      <c r="J206" s="5" t="str">
        <f t="shared" si="7"/>
        <v>8-15</v>
      </c>
      <c r="K206" s="6" t="s">
        <v>2</v>
      </c>
    </row>
    <row r="207" spans="2:11" x14ac:dyDescent="0.3">
      <c r="B207" s="2">
        <v>52282410376800</v>
      </c>
      <c r="C207" s="3" t="s">
        <v>3</v>
      </c>
      <c r="D207" s="3" t="s">
        <v>12</v>
      </c>
      <c r="E207" s="3">
        <v>43235</v>
      </c>
      <c r="F207" s="3" t="str">
        <f t="shared" si="6"/>
        <v>Tue</v>
      </c>
      <c r="G207" s="3" t="s">
        <v>31</v>
      </c>
      <c r="H207" s="4">
        <v>14</v>
      </c>
      <c r="I207" s="5">
        <v>72.45</v>
      </c>
      <c r="J207" s="5" t="str">
        <f t="shared" si="7"/>
        <v>8-15</v>
      </c>
      <c r="K207" s="6" t="s">
        <v>4</v>
      </c>
    </row>
    <row r="208" spans="2:11" x14ac:dyDescent="0.3">
      <c r="B208" s="2">
        <v>52282396874200</v>
      </c>
      <c r="C208" s="3" t="s">
        <v>3</v>
      </c>
      <c r="D208" s="3" t="s">
        <v>10</v>
      </c>
      <c r="E208" s="3">
        <v>43235</v>
      </c>
      <c r="F208" s="3" t="str">
        <f t="shared" si="6"/>
        <v>Tue</v>
      </c>
      <c r="G208" s="3" t="s">
        <v>31</v>
      </c>
      <c r="H208" s="4">
        <v>14</v>
      </c>
      <c r="I208" s="5">
        <v>70.069999999999993</v>
      </c>
      <c r="J208" s="5" t="str">
        <f t="shared" si="7"/>
        <v>8-15</v>
      </c>
      <c r="K208" s="6" t="s">
        <v>2</v>
      </c>
    </row>
    <row r="209" spans="2:11" x14ac:dyDescent="0.3">
      <c r="B209" s="2">
        <v>54282381173400</v>
      </c>
      <c r="C209" s="3" t="s">
        <v>3</v>
      </c>
      <c r="D209" s="3" t="s">
        <v>11</v>
      </c>
      <c r="E209" s="3">
        <v>43235</v>
      </c>
      <c r="F209" s="3" t="str">
        <f t="shared" si="6"/>
        <v>Tue</v>
      </c>
      <c r="G209" s="3" t="s">
        <v>31</v>
      </c>
      <c r="H209" s="4">
        <v>14</v>
      </c>
      <c r="I209" s="5">
        <v>70.069999999999993</v>
      </c>
      <c r="J209" s="5" t="str">
        <f t="shared" si="7"/>
        <v>8-15</v>
      </c>
      <c r="K209" s="6" t="s">
        <v>2</v>
      </c>
    </row>
    <row r="210" spans="2:11" x14ac:dyDescent="0.3">
      <c r="B210" s="2">
        <v>52282396869000</v>
      </c>
      <c r="C210" s="3" t="s">
        <v>3</v>
      </c>
      <c r="D210" s="3" t="s">
        <v>12</v>
      </c>
      <c r="E210" s="3">
        <v>43235</v>
      </c>
      <c r="F210" s="3" t="str">
        <f t="shared" si="6"/>
        <v>Tue</v>
      </c>
      <c r="G210" s="3" t="s">
        <v>31</v>
      </c>
      <c r="H210" s="4">
        <v>14</v>
      </c>
      <c r="I210" s="5">
        <v>76.8</v>
      </c>
      <c r="J210" s="5" t="str">
        <f t="shared" si="7"/>
        <v>8-15</v>
      </c>
      <c r="K210" s="6" t="s">
        <v>2</v>
      </c>
    </row>
    <row r="211" spans="2:11" x14ac:dyDescent="0.3">
      <c r="B211" s="2">
        <v>54282381003400</v>
      </c>
      <c r="C211" s="3" t="s">
        <v>3</v>
      </c>
      <c r="D211" s="3" t="s">
        <v>10</v>
      </c>
      <c r="E211" s="3">
        <v>43235</v>
      </c>
      <c r="F211" s="3" t="str">
        <f t="shared" si="6"/>
        <v>Tue</v>
      </c>
      <c r="G211" s="3" t="s">
        <v>31</v>
      </c>
      <c r="H211" s="4">
        <v>14</v>
      </c>
      <c r="I211" s="5">
        <v>70.069999999999993</v>
      </c>
      <c r="J211" s="5" t="str">
        <f t="shared" si="7"/>
        <v>8-15</v>
      </c>
      <c r="K211" s="6" t="s">
        <v>2</v>
      </c>
    </row>
    <row r="212" spans="2:11" x14ac:dyDescent="0.3">
      <c r="B212" s="2">
        <v>52282396779800</v>
      </c>
      <c r="C212" s="3" t="s">
        <v>3</v>
      </c>
      <c r="D212" s="3" t="s">
        <v>11</v>
      </c>
      <c r="E212" s="3">
        <v>43235</v>
      </c>
      <c r="F212" s="3" t="str">
        <f t="shared" si="6"/>
        <v>Tue</v>
      </c>
      <c r="G212" s="3" t="s">
        <v>31</v>
      </c>
      <c r="H212" s="4">
        <v>14</v>
      </c>
      <c r="I212" s="5">
        <v>76.8</v>
      </c>
      <c r="J212" s="5" t="str">
        <f t="shared" si="7"/>
        <v>8-15</v>
      </c>
      <c r="K212" s="6" t="s">
        <v>2</v>
      </c>
    </row>
    <row r="213" spans="2:11" x14ac:dyDescent="0.3">
      <c r="B213" s="2">
        <v>52282396686000</v>
      </c>
      <c r="C213" s="3" t="s">
        <v>3</v>
      </c>
      <c r="D213" s="3" t="s">
        <v>12</v>
      </c>
      <c r="E213" s="3">
        <v>43235</v>
      </c>
      <c r="F213" s="3" t="str">
        <f t="shared" si="6"/>
        <v>Tue</v>
      </c>
      <c r="G213" s="3" t="s">
        <v>31</v>
      </c>
      <c r="H213" s="4">
        <v>14</v>
      </c>
      <c r="I213" s="5">
        <v>112.66</v>
      </c>
      <c r="J213" s="5" t="str">
        <f t="shared" si="7"/>
        <v>8-15</v>
      </c>
      <c r="K213" s="6" t="s">
        <v>2</v>
      </c>
    </row>
    <row r="214" spans="2:11" x14ac:dyDescent="0.3">
      <c r="B214" s="2">
        <v>52282404046000</v>
      </c>
      <c r="C214" s="3" t="s">
        <v>3</v>
      </c>
      <c r="D214" s="3" t="s">
        <v>10</v>
      </c>
      <c r="E214" s="3">
        <v>43235</v>
      </c>
      <c r="F214" s="3" t="str">
        <f t="shared" si="6"/>
        <v>Tue</v>
      </c>
      <c r="G214" s="3" t="s">
        <v>31</v>
      </c>
      <c r="H214" s="4">
        <v>14</v>
      </c>
      <c r="I214" s="5">
        <v>95.62</v>
      </c>
      <c r="J214" s="5" t="str">
        <f t="shared" si="7"/>
        <v>8-15</v>
      </c>
      <c r="K214" s="6" t="s">
        <v>4</v>
      </c>
    </row>
    <row r="215" spans="2:11" x14ac:dyDescent="0.3">
      <c r="B215" s="2">
        <v>54282381176600</v>
      </c>
      <c r="C215" s="3" t="s">
        <v>3</v>
      </c>
      <c r="D215" s="3" t="s">
        <v>11</v>
      </c>
      <c r="E215" s="3">
        <v>43235</v>
      </c>
      <c r="F215" s="3" t="str">
        <f t="shared" si="6"/>
        <v>Tue</v>
      </c>
      <c r="G215" s="3" t="s">
        <v>31</v>
      </c>
      <c r="H215" s="4">
        <v>14</v>
      </c>
      <c r="I215" s="5">
        <v>112.66</v>
      </c>
      <c r="J215" s="5" t="str">
        <f t="shared" si="7"/>
        <v>8-15</v>
      </c>
      <c r="K215" s="6" t="s">
        <v>2</v>
      </c>
    </row>
    <row r="216" spans="2:11" x14ac:dyDescent="0.3">
      <c r="B216" s="2">
        <v>54282381177800</v>
      </c>
      <c r="C216" s="3" t="s">
        <v>3</v>
      </c>
      <c r="D216" s="3" t="s">
        <v>12</v>
      </c>
      <c r="E216" s="3">
        <v>43235</v>
      </c>
      <c r="F216" s="3" t="str">
        <f t="shared" si="6"/>
        <v>Tue</v>
      </c>
      <c r="G216" s="3" t="s">
        <v>31</v>
      </c>
      <c r="H216" s="4">
        <v>14</v>
      </c>
      <c r="I216" s="5">
        <v>93.59</v>
      </c>
      <c r="J216" s="5" t="str">
        <f t="shared" si="7"/>
        <v>8-15</v>
      </c>
      <c r="K216" s="6" t="s">
        <v>2</v>
      </c>
    </row>
    <row r="217" spans="2:11" x14ac:dyDescent="0.3">
      <c r="B217" s="2">
        <v>54282395887600</v>
      </c>
      <c r="C217" s="3" t="s">
        <v>3</v>
      </c>
      <c r="D217" s="3" t="s">
        <v>10</v>
      </c>
      <c r="E217" s="3">
        <v>43235</v>
      </c>
      <c r="F217" s="3" t="str">
        <f t="shared" si="6"/>
        <v>Tue</v>
      </c>
      <c r="G217" s="3" t="s">
        <v>31</v>
      </c>
      <c r="H217" s="4">
        <v>14</v>
      </c>
      <c r="I217" s="5">
        <v>88.21</v>
      </c>
      <c r="J217" s="5" t="str">
        <f t="shared" si="7"/>
        <v>8-15</v>
      </c>
      <c r="K217" s="6" t="s">
        <v>6</v>
      </c>
    </row>
    <row r="218" spans="2:11" x14ac:dyDescent="0.3">
      <c r="B218" s="2">
        <v>52282404177600</v>
      </c>
      <c r="C218" s="3" t="s">
        <v>3</v>
      </c>
      <c r="D218" s="3" t="s">
        <v>11</v>
      </c>
      <c r="E218" s="3">
        <v>43235</v>
      </c>
      <c r="F218" s="3" t="str">
        <f t="shared" si="6"/>
        <v>Tue</v>
      </c>
      <c r="G218" s="3" t="s">
        <v>31</v>
      </c>
      <c r="H218" s="4">
        <v>14</v>
      </c>
      <c r="I218" s="5">
        <v>72.45</v>
      </c>
      <c r="J218" s="5" t="str">
        <f t="shared" si="7"/>
        <v>8-15</v>
      </c>
      <c r="K218" s="6" t="s">
        <v>4</v>
      </c>
    </row>
    <row r="219" spans="2:11" x14ac:dyDescent="0.3">
      <c r="B219" s="2">
        <v>52282403971200</v>
      </c>
      <c r="C219" s="3" t="s">
        <v>3</v>
      </c>
      <c r="D219" s="3" t="s">
        <v>12</v>
      </c>
      <c r="E219" s="3">
        <v>43235</v>
      </c>
      <c r="F219" s="3" t="str">
        <f t="shared" si="6"/>
        <v>Tue</v>
      </c>
      <c r="G219" s="3" t="s">
        <v>31</v>
      </c>
      <c r="H219" s="4">
        <v>14</v>
      </c>
      <c r="I219" s="5">
        <v>72.45</v>
      </c>
      <c r="J219" s="5" t="str">
        <f t="shared" si="7"/>
        <v>8-15</v>
      </c>
      <c r="K219" s="6" t="s">
        <v>4</v>
      </c>
    </row>
    <row r="220" spans="2:11" x14ac:dyDescent="0.3">
      <c r="B220" s="2">
        <v>52282396873200</v>
      </c>
      <c r="C220" s="3" t="s">
        <v>3</v>
      </c>
      <c r="D220" s="3" t="s">
        <v>10</v>
      </c>
      <c r="E220" s="3">
        <v>43235</v>
      </c>
      <c r="F220" s="3" t="str">
        <f t="shared" si="6"/>
        <v>Tue</v>
      </c>
      <c r="G220" s="3" t="s">
        <v>31</v>
      </c>
      <c r="H220" s="4">
        <v>14</v>
      </c>
      <c r="I220" s="5">
        <v>76.8</v>
      </c>
      <c r="J220" s="5" t="str">
        <f t="shared" si="7"/>
        <v>8-15</v>
      </c>
      <c r="K220" s="6" t="s">
        <v>2</v>
      </c>
    </row>
    <row r="221" spans="2:11" x14ac:dyDescent="0.3">
      <c r="B221" s="2">
        <v>54282381165800</v>
      </c>
      <c r="C221" s="3" t="s">
        <v>3</v>
      </c>
      <c r="D221" s="3" t="s">
        <v>11</v>
      </c>
      <c r="E221" s="3">
        <v>43235</v>
      </c>
      <c r="F221" s="3" t="str">
        <f t="shared" si="6"/>
        <v>Tue</v>
      </c>
      <c r="G221" s="3" t="s">
        <v>31</v>
      </c>
      <c r="H221" s="4">
        <v>14</v>
      </c>
      <c r="I221" s="5">
        <v>70.069999999999993</v>
      </c>
      <c r="J221" s="5" t="str">
        <f t="shared" si="7"/>
        <v>8-15</v>
      </c>
      <c r="K221" s="6" t="s">
        <v>2</v>
      </c>
    </row>
    <row r="222" spans="2:11" x14ac:dyDescent="0.3">
      <c r="B222" s="2">
        <v>54282381178600</v>
      </c>
      <c r="C222" s="3" t="s">
        <v>3</v>
      </c>
      <c r="D222" s="3" t="s">
        <v>12</v>
      </c>
      <c r="E222" s="3">
        <v>43235</v>
      </c>
      <c r="F222" s="3" t="str">
        <f t="shared" si="6"/>
        <v>Tue</v>
      </c>
      <c r="G222" s="3" t="s">
        <v>31</v>
      </c>
      <c r="H222" s="4">
        <v>14</v>
      </c>
      <c r="I222" s="5">
        <v>112.66</v>
      </c>
      <c r="J222" s="5" t="str">
        <f t="shared" si="7"/>
        <v>8-15</v>
      </c>
      <c r="K222" s="6" t="s">
        <v>2</v>
      </c>
    </row>
    <row r="223" spans="2:11" x14ac:dyDescent="0.3">
      <c r="B223" s="2">
        <v>54282240360600</v>
      </c>
      <c r="C223" s="3" t="s">
        <v>3</v>
      </c>
      <c r="D223" s="3" t="s">
        <v>12</v>
      </c>
      <c r="E223" s="3">
        <v>43235</v>
      </c>
      <c r="F223" s="3" t="str">
        <f t="shared" si="6"/>
        <v>Tue</v>
      </c>
      <c r="G223" s="3" t="s">
        <v>31</v>
      </c>
      <c r="H223" s="4">
        <v>21</v>
      </c>
      <c r="I223" s="5">
        <v>106.28</v>
      </c>
      <c r="J223" s="5" t="str">
        <f t="shared" si="7"/>
        <v>15-30</v>
      </c>
      <c r="K223" s="6" t="s">
        <v>6</v>
      </c>
    </row>
    <row r="224" spans="2:11" x14ac:dyDescent="0.3">
      <c r="B224" s="2">
        <v>54282268275200</v>
      </c>
      <c r="C224" s="3" t="s">
        <v>3</v>
      </c>
      <c r="D224" s="3" t="s">
        <v>10</v>
      </c>
      <c r="E224" s="3">
        <v>43235</v>
      </c>
      <c r="F224" s="3" t="str">
        <f t="shared" si="6"/>
        <v>Tue</v>
      </c>
      <c r="G224" s="3" t="s">
        <v>31</v>
      </c>
      <c r="H224" s="4">
        <v>20</v>
      </c>
      <c r="I224" s="5">
        <v>186.85</v>
      </c>
      <c r="J224" s="5" t="str">
        <f t="shared" si="7"/>
        <v>15-30</v>
      </c>
      <c r="K224" s="6" t="s">
        <v>2</v>
      </c>
    </row>
    <row r="225" spans="2:11" x14ac:dyDescent="0.3">
      <c r="B225" s="2">
        <v>52282275322000</v>
      </c>
      <c r="C225" s="3" t="s">
        <v>3</v>
      </c>
      <c r="D225" s="3" t="s">
        <v>11</v>
      </c>
      <c r="E225" s="3">
        <v>43235</v>
      </c>
      <c r="F225" s="3" t="str">
        <f t="shared" si="6"/>
        <v>Tue</v>
      </c>
      <c r="G225" s="3" t="s">
        <v>31</v>
      </c>
      <c r="H225" s="4">
        <v>20</v>
      </c>
      <c r="I225" s="5">
        <v>66.099999999999994</v>
      </c>
      <c r="J225" s="5" t="str">
        <f t="shared" si="7"/>
        <v>15-30</v>
      </c>
      <c r="K225" s="6" t="s">
        <v>6</v>
      </c>
    </row>
    <row r="226" spans="2:11" x14ac:dyDescent="0.3">
      <c r="B226" s="2">
        <v>56282240407800</v>
      </c>
      <c r="C226" s="3" t="s">
        <v>3</v>
      </c>
      <c r="D226" s="3" t="s">
        <v>12</v>
      </c>
      <c r="E226" s="3">
        <v>43235</v>
      </c>
      <c r="F226" s="3" t="str">
        <f t="shared" si="6"/>
        <v>Tue</v>
      </c>
      <c r="G226" s="3" t="s">
        <v>31</v>
      </c>
      <c r="H226" s="4">
        <v>21</v>
      </c>
      <c r="I226" s="5">
        <v>66.099999999999994</v>
      </c>
      <c r="J226" s="5" t="str">
        <f t="shared" si="7"/>
        <v>15-30</v>
      </c>
      <c r="K226" s="6" t="s">
        <v>6</v>
      </c>
    </row>
    <row r="227" spans="2:11" x14ac:dyDescent="0.3">
      <c r="B227" s="2">
        <v>52282505280400</v>
      </c>
      <c r="C227" s="3" t="s">
        <v>1</v>
      </c>
      <c r="D227" s="3" t="s">
        <v>10</v>
      </c>
      <c r="E227" s="3">
        <v>43235</v>
      </c>
      <c r="F227" s="3" t="str">
        <f t="shared" si="6"/>
        <v>Tue</v>
      </c>
      <c r="G227" s="3" t="s">
        <v>31</v>
      </c>
      <c r="H227" s="4">
        <v>21</v>
      </c>
      <c r="I227" s="5">
        <v>1709.3</v>
      </c>
      <c r="J227" s="5" t="str">
        <f t="shared" si="7"/>
        <v>15-30</v>
      </c>
      <c r="K227" s="6" t="s">
        <v>8</v>
      </c>
    </row>
    <row r="228" spans="2:11" x14ac:dyDescent="0.3">
      <c r="B228" s="2">
        <v>52282388164800</v>
      </c>
      <c r="C228" s="3" t="s">
        <v>3</v>
      </c>
      <c r="D228" s="3" t="s">
        <v>11</v>
      </c>
      <c r="E228" s="3">
        <v>43235</v>
      </c>
      <c r="F228" s="3" t="str">
        <f t="shared" si="6"/>
        <v>Tue</v>
      </c>
      <c r="G228" s="3" t="s">
        <v>31</v>
      </c>
      <c r="H228" s="4">
        <v>15</v>
      </c>
      <c r="I228" s="5">
        <v>72.45</v>
      </c>
      <c r="J228" s="5" t="str">
        <f t="shared" si="7"/>
        <v>15-30</v>
      </c>
      <c r="K228" s="6" t="s">
        <v>4</v>
      </c>
    </row>
    <row r="229" spans="2:11" x14ac:dyDescent="0.3">
      <c r="B229" s="2">
        <v>52282366056400</v>
      </c>
      <c r="C229" s="3" t="s">
        <v>3</v>
      </c>
      <c r="D229" s="3" t="s">
        <v>12</v>
      </c>
      <c r="E229" s="3">
        <v>43235</v>
      </c>
      <c r="F229" s="3" t="str">
        <f t="shared" si="6"/>
        <v>Tue</v>
      </c>
      <c r="G229" s="3" t="s">
        <v>31</v>
      </c>
      <c r="H229" s="4">
        <v>15</v>
      </c>
      <c r="I229" s="5">
        <v>88.21</v>
      </c>
      <c r="J229" s="5" t="str">
        <f t="shared" si="7"/>
        <v>15-30</v>
      </c>
      <c r="K229" s="6" t="s">
        <v>6</v>
      </c>
    </row>
    <row r="230" spans="2:11" x14ac:dyDescent="0.3">
      <c r="B230" s="2">
        <v>52282360702600</v>
      </c>
      <c r="C230" s="3" t="s">
        <v>3</v>
      </c>
      <c r="D230" s="3" t="s">
        <v>10</v>
      </c>
      <c r="E230" s="3">
        <v>43235</v>
      </c>
      <c r="F230" s="3" t="str">
        <f t="shared" si="6"/>
        <v>Tue</v>
      </c>
      <c r="G230" s="3" t="s">
        <v>31</v>
      </c>
      <c r="H230" s="4">
        <v>15</v>
      </c>
      <c r="I230" s="5">
        <v>66.099999999999994</v>
      </c>
      <c r="J230" s="5" t="str">
        <f t="shared" si="7"/>
        <v>15-30</v>
      </c>
      <c r="K230" s="6" t="s">
        <v>6</v>
      </c>
    </row>
    <row r="231" spans="2:11" x14ac:dyDescent="0.3">
      <c r="B231" s="2">
        <v>52282360790600</v>
      </c>
      <c r="C231" s="3" t="s">
        <v>3</v>
      </c>
      <c r="D231" s="3" t="s">
        <v>11</v>
      </c>
      <c r="E231" s="3">
        <v>43235</v>
      </c>
      <c r="F231" s="3" t="str">
        <f t="shared" si="6"/>
        <v>Tue</v>
      </c>
      <c r="G231" s="3" t="s">
        <v>31</v>
      </c>
      <c r="H231" s="4">
        <v>15</v>
      </c>
      <c r="I231" s="5">
        <v>66.099999999999994</v>
      </c>
      <c r="J231" s="5" t="str">
        <f t="shared" si="7"/>
        <v>15-30</v>
      </c>
      <c r="K231" s="6" t="s">
        <v>6</v>
      </c>
    </row>
    <row r="232" spans="2:11" x14ac:dyDescent="0.3">
      <c r="B232" s="2">
        <v>52282396688000</v>
      </c>
      <c r="C232" s="3" t="s">
        <v>3</v>
      </c>
      <c r="D232" s="3" t="s">
        <v>12</v>
      </c>
      <c r="E232" s="3">
        <v>43235</v>
      </c>
      <c r="F232" s="3" t="str">
        <f t="shared" si="6"/>
        <v>Tue</v>
      </c>
      <c r="G232" s="3" t="s">
        <v>31</v>
      </c>
      <c r="H232" s="4">
        <v>14</v>
      </c>
      <c r="I232" s="5">
        <v>70.069999999999993</v>
      </c>
      <c r="J232" s="5" t="str">
        <f t="shared" si="7"/>
        <v>8-15</v>
      </c>
      <c r="K232" s="6" t="s">
        <v>2</v>
      </c>
    </row>
    <row r="233" spans="2:11" x14ac:dyDescent="0.3">
      <c r="B233" s="2">
        <v>54282381360600</v>
      </c>
      <c r="C233" s="3" t="s">
        <v>3</v>
      </c>
      <c r="D233" s="3" t="s">
        <v>10</v>
      </c>
      <c r="E233" s="3">
        <v>43235</v>
      </c>
      <c r="F233" s="3" t="str">
        <f t="shared" si="6"/>
        <v>Tue</v>
      </c>
      <c r="G233" s="3" t="s">
        <v>31</v>
      </c>
      <c r="H233" s="4">
        <v>14</v>
      </c>
      <c r="I233" s="5">
        <v>112.66</v>
      </c>
      <c r="J233" s="5" t="str">
        <f t="shared" si="7"/>
        <v>8-15</v>
      </c>
      <c r="K233" s="6" t="s">
        <v>2</v>
      </c>
    </row>
    <row r="234" spans="2:11" x14ac:dyDescent="0.3">
      <c r="B234" s="2">
        <v>52282410218800</v>
      </c>
      <c r="C234" s="3" t="s">
        <v>3</v>
      </c>
      <c r="D234" s="3" t="s">
        <v>11</v>
      </c>
      <c r="E234" s="3">
        <v>43235</v>
      </c>
      <c r="F234" s="3" t="str">
        <f t="shared" si="6"/>
        <v>Tue</v>
      </c>
      <c r="G234" s="3" t="s">
        <v>31</v>
      </c>
      <c r="H234" s="4">
        <v>14</v>
      </c>
      <c r="I234" s="5">
        <v>83.32</v>
      </c>
      <c r="J234" s="5" t="str">
        <f t="shared" si="7"/>
        <v>8-15</v>
      </c>
      <c r="K234" s="6" t="s">
        <v>7</v>
      </c>
    </row>
    <row r="235" spans="2:11" x14ac:dyDescent="0.3">
      <c r="B235" s="2">
        <v>52282404045200</v>
      </c>
      <c r="C235" s="3" t="s">
        <v>3</v>
      </c>
      <c r="D235" s="3" t="s">
        <v>12</v>
      </c>
      <c r="E235" s="3">
        <v>43235</v>
      </c>
      <c r="F235" s="3" t="str">
        <f t="shared" si="6"/>
        <v>Tue</v>
      </c>
      <c r="G235" s="3" t="s">
        <v>31</v>
      </c>
      <c r="H235" s="4">
        <v>14</v>
      </c>
      <c r="I235" s="5">
        <v>73</v>
      </c>
      <c r="J235" s="5" t="str">
        <f t="shared" si="7"/>
        <v>8-15</v>
      </c>
      <c r="K235" s="6" t="s">
        <v>4</v>
      </c>
    </row>
    <row r="236" spans="2:11" x14ac:dyDescent="0.3">
      <c r="B236" s="2">
        <v>52282406026600</v>
      </c>
      <c r="C236" s="3" t="s">
        <v>3</v>
      </c>
      <c r="D236" s="3" t="s">
        <v>10</v>
      </c>
      <c r="E236" s="3">
        <v>43235</v>
      </c>
      <c r="F236" s="3" t="str">
        <f t="shared" si="6"/>
        <v>Tue</v>
      </c>
      <c r="G236" s="3" t="s">
        <v>31</v>
      </c>
      <c r="H236" s="4">
        <v>14</v>
      </c>
      <c r="I236" s="5">
        <v>83.32</v>
      </c>
      <c r="J236" s="5" t="str">
        <f t="shared" si="7"/>
        <v>8-15</v>
      </c>
      <c r="K236" s="6" t="s">
        <v>7</v>
      </c>
    </row>
    <row r="237" spans="2:11" x14ac:dyDescent="0.3">
      <c r="B237" s="2">
        <v>52282396687000</v>
      </c>
      <c r="C237" s="3" t="s">
        <v>3</v>
      </c>
      <c r="D237" s="3" t="s">
        <v>11</v>
      </c>
      <c r="E237" s="3">
        <v>43235</v>
      </c>
      <c r="F237" s="3" t="str">
        <f t="shared" si="6"/>
        <v>Tue</v>
      </c>
      <c r="G237" s="3" t="s">
        <v>31</v>
      </c>
      <c r="H237" s="4">
        <v>14</v>
      </c>
      <c r="I237" s="5">
        <v>70.069999999999993</v>
      </c>
      <c r="J237" s="5" t="str">
        <f t="shared" si="7"/>
        <v>8-15</v>
      </c>
      <c r="K237" s="6" t="s">
        <v>2</v>
      </c>
    </row>
    <row r="238" spans="2:11" x14ac:dyDescent="0.3">
      <c r="B238" s="2">
        <v>54282381165400</v>
      </c>
      <c r="C238" s="3" t="s">
        <v>3</v>
      </c>
      <c r="D238" s="3" t="s">
        <v>10</v>
      </c>
      <c r="E238" s="3">
        <v>43235</v>
      </c>
      <c r="F238" s="3" t="str">
        <f t="shared" si="6"/>
        <v>Tue</v>
      </c>
      <c r="G238" s="3" t="s">
        <v>31</v>
      </c>
      <c r="H238" s="4">
        <v>14</v>
      </c>
      <c r="I238" s="5">
        <v>70.069999999999993</v>
      </c>
      <c r="J238" s="5" t="str">
        <f t="shared" si="7"/>
        <v>8-15</v>
      </c>
      <c r="K238" s="6" t="s">
        <v>2</v>
      </c>
    </row>
    <row r="239" spans="2:11" x14ac:dyDescent="0.3">
      <c r="B239" s="2">
        <v>52282310611400</v>
      </c>
      <c r="C239" s="3" t="s">
        <v>3</v>
      </c>
      <c r="D239" s="3" t="s">
        <v>10</v>
      </c>
      <c r="E239" s="3">
        <v>43236</v>
      </c>
      <c r="F239" s="3" t="str">
        <f t="shared" si="6"/>
        <v>Wed</v>
      </c>
      <c r="G239" s="3" t="s">
        <v>31</v>
      </c>
      <c r="H239" s="4">
        <v>19</v>
      </c>
      <c r="I239" s="5">
        <v>126.41</v>
      </c>
      <c r="J239" s="5" t="str">
        <f t="shared" si="7"/>
        <v>15-30</v>
      </c>
      <c r="K239" s="6" t="s">
        <v>7</v>
      </c>
    </row>
    <row r="240" spans="2:11" x14ac:dyDescent="0.3">
      <c r="B240" s="2">
        <v>52282424317600</v>
      </c>
      <c r="C240" s="3" t="s">
        <v>3</v>
      </c>
      <c r="D240" s="3" t="s">
        <v>11</v>
      </c>
      <c r="E240" s="3">
        <v>43236</v>
      </c>
      <c r="F240" s="3" t="str">
        <f t="shared" si="6"/>
        <v>Wed</v>
      </c>
      <c r="G240" s="3" t="s">
        <v>31</v>
      </c>
      <c r="H240" s="4">
        <v>14</v>
      </c>
      <c r="I240" s="5">
        <v>83.32</v>
      </c>
      <c r="J240" s="5" t="str">
        <f t="shared" si="7"/>
        <v>8-15</v>
      </c>
      <c r="K240" s="6" t="s">
        <v>7</v>
      </c>
    </row>
    <row r="241" spans="2:11" x14ac:dyDescent="0.3">
      <c r="B241" s="2">
        <v>52282423529800</v>
      </c>
      <c r="C241" s="3" t="s">
        <v>3</v>
      </c>
      <c r="D241" s="3" t="s">
        <v>12</v>
      </c>
      <c r="E241" s="3">
        <v>43236</v>
      </c>
      <c r="F241" s="3" t="str">
        <f t="shared" si="6"/>
        <v>Wed</v>
      </c>
      <c r="G241" s="3" t="s">
        <v>31</v>
      </c>
      <c r="H241" s="4">
        <v>14</v>
      </c>
      <c r="I241" s="5">
        <v>73</v>
      </c>
      <c r="J241" s="5" t="str">
        <f t="shared" si="7"/>
        <v>8-15</v>
      </c>
      <c r="K241" s="6" t="s">
        <v>4</v>
      </c>
    </row>
    <row r="242" spans="2:11" x14ac:dyDescent="0.3">
      <c r="B242" s="2">
        <v>54282402666800</v>
      </c>
      <c r="C242" s="3" t="s">
        <v>3</v>
      </c>
      <c r="D242" s="3" t="s">
        <v>10</v>
      </c>
      <c r="E242" s="3">
        <v>43236</v>
      </c>
      <c r="F242" s="3" t="str">
        <f t="shared" si="6"/>
        <v>Wed</v>
      </c>
      <c r="G242" s="3" t="s">
        <v>31</v>
      </c>
      <c r="H242" s="4">
        <v>14</v>
      </c>
      <c r="I242" s="5">
        <v>66.099999999999994</v>
      </c>
      <c r="J242" s="5" t="str">
        <f t="shared" si="7"/>
        <v>8-15</v>
      </c>
      <c r="K242" s="6" t="s">
        <v>6</v>
      </c>
    </row>
    <row r="243" spans="2:11" x14ac:dyDescent="0.3">
      <c r="B243" s="2">
        <v>52282427544000</v>
      </c>
      <c r="C243" s="3" t="s">
        <v>3</v>
      </c>
      <c r="D243" s="3" t="s">
        <v>11</v>
      </c>
      <c r="E243" s="3">
        <v>43236</v>
      </c>
      <c r="F243" s="3" t="str">
        <f t="shared" si="6"/>
        <v>Wed</v>
      </c>
      <c r="G243" s="3" t="s">
        <v>31</v>
      </c>
      <c r="H243" s="4">
        <v>14</v>
      </c>
      <c r="I243" s="5">
        <v>72.45</v>
      </c>
      <c r="J243" s="5" t="str">
        <f t="shared" si="7"/>
        <v>8-15</v>
      </c>
      <c r="K243" s="6" t="s">
        <v>4</v>
      </c>
    </row>
    <row r="244" spans="2:11" x14ac:dyDescent="0.3">
      <c r="B244" s="2">
        <v>52282427555600</v>
      </c>
      <c r="C244" s="3" t="s">
        <v>3</v>
      </c>
      <c r="D244" s="3" t="s">
        <v>12</v>
      </c>
      <c r="E244" s="3">
        <v>43236</v>
      </c>
      <c r="F244" s="3" t="str">
        <f t="shared" si="6"/>
        <v>Wed</v>
      </c>
      <c r="G244" s="3" t="s">
        <v>31</v>
      </c>
      <c r="H244" s="4">
        <v>14</v>
      </c>
      <c r="I244" s="5">
        <v>72.45</v>
      </c>
      <c r="J244" s="5" t="str">
        <f t="shared" si="7"/>
        <v>8-15</v>
      </c>
      <c r="K244" s="6" t="s">
        <v>4</v>
      </c>
    </row>
    <row r="245" spans="2:11" x14ac:dyDescent="0.3">
      <c r="B245" s="2">
        <v>54282401087200</v>
      </c>
      <c r="C245" s="3" t="s">
        <v>3</v>
      </c>
      <c r="D245" s="3" t="s">
        <v>10</v>
      </c>
      <c r="E245" s="3">
        <v>43236</v>
      </c>
      <c r="F245" s="3" t="str">
        <f t="shared" si="6"/>
        <v>Wed</v>
      </c>
      <c r="G245" s="3" t="s">
        <v>31</v>
      </c>
      <c r="H245" s="4">
        <v>14</v>
      </c>
      <c r="I245" s="5">
        <v>1175.08</v>
      </c>
      <c r="J245" s="5" t="str">
        <f t="shared" si="7"/>
        <v>8-15</v>
      </c>
      <c r="K245" s="6" t="s">
        <v>2</v>
      </c>
    </row>
    <row r="246" spans="2:11" x14ac:dyDescent="0.3">
      <c r="B246" s="2">
        <v>54282401087200</v>
      </c>
      <c r="C246" s="3" t="s">
        <v>3</v>
      </c>
      <c r="D246" s="3" t="s">
        <v>11</v>
      </c>
      <c r="E246" s="3">
        <v>43236</v>
      </c>
      <c r="F246" s="3" t="str">
        <f t="shared" si="6"/>
        <v>Wed</v>
      </c>
      <c r="G246" s="3" t="s">
        <v>31</v>
      </c>
      <c r="H246" s="4">
        <v>14</v>
      </c>
      <c r="I246" s="5">
        <v>1175.08</v>
      </c>
      <c r="J246" s="5" t="str">
        <f t="shared" si="7"/>
        <v>8-15</v>
      </c>
      <c r="K246" s="6" t="s">
        <v>2</v>
      </c>
    </row>
    <row r="247" spans="2:11" x14ac:dyDescent="0.3">
      <c r="B247" s="2">
        <v>54282401087200</v>
      </c>
      <c r="C247" s="3" t="s">
        <v>3</v>
      </c>
      <c r="D247" s="3" t="s">
        <v>12</v>
      </c>
      <c r="E247" s="3">
        <v>43236</v>
      </c>
      <c r="F247" s="3" t="str">
        <f t="shared" si="6"/>
        <v>Wed</v>
      </c>
      <c r="G247" s="3" t="s">
        <v>31</v>
      </c>
      <c r="H247" s="4">
        <v>14</v>
      </c>
      <c r="I247" s="5">
        <v>1175.08</v>
      </c>
      <c r="J247" s="5" t="str">
        <f t="shared" si="7"/>
        <v>8-15</v>
      </c>
      <c r="K247" s="6" t="s">
        <v>2</v>
      </c>
    </row>
    <row r="248" spans="2:11" x14ac:dyDescent="0.3">
      <c r="B248" s="2">
        <v>54282401087200</v>
      </c>
      <c r="C248" s="3" t="s">
        <v>3</v>
      </c>
      <c r="D248" s="3" t="s">
        <v>10</v>
      </c>
      <c r="E248" s="3">
        <v>43236</v>
      </c>
      <c r="F248" s="3" t="str">
        <f t="shared" si="6"/>
        <v>Wed</v>
      </c>
      <c r="G248" s="3" t="s">
        <v>31</v>
      </c>
      <c r="H248" s="4">
        <v>14</v>
      </c>
      <c r="I248" s="5">
        <v>1175.08</v>
      </c>
      <c r="J248" s="5" t="str">
        <f t="shared" si="7"/>
        <v>8-15</v>
      </c>
      <c r="K248" s="6" t="s">
        <v>2</v>
      </c>
    </row>
    <row r="249" spans="2:11" x14ac:dyDescent="0.3">
      <c r="B249" s="2">
        <v>54282401087200</v>
      </c>
      <c r="C249" s="3" t="s">
        <v>3</v>
      </c>
      <c r="D249" s="3" t="s">
        <v>11</v>
      </c>
      <c r="E249" s="3">
        <v>43236</v>
      </c>
      <c r="F249" s="3" t="str">
        <f t="shared" si="6"/>
        <v>Wed</v>
      </c>
      <c r="G249" s="3" t="s">
        <v>31</v>
      </c>
      <c r="H249" s="4">
        <v>14</v>
      </c>
      <c r="I249" s="5">
        <v>1175.08</v>
      </c>
      <c r="J249" s="5" t="str">
        <f t="shared" si="7"/>
        <v>8-15</v>
      </c>
      <c r="K249" s="6" t="s">
        <v>2</v>
      </c>
    </row>
    <row r="250" spans="2:11" x14ac:dyDescent="0.3">
      <c r="B250" s="2">
        <v>54282401087200</v>
      </c>
      <c r="C250" s="3" t="s">
        <v>3</v>
      </c>
      <c r="D250" s="3" t="s">
        <v>12</v>
      </c>
      <c r="E250" s="3">
        <v>43236</v>
      </c>
      <c r="F250" s="3" t="str">
        <f t="shared" si="6"/>
        <v>Wed</v>
      </c>
      <c r="G250" s="3" t="s">
        <v>31</v>
      </c>
      <c r="H250" s="4">
        <v>14</v>
      </c>
      <c r="I250" s="5">
        <v>1175.08</v>
      </c>
      <c r="J250" s="5" t="str">
        <f t="shared" si="7"/>
        <v>8-15</v>
      </c>
      <c r="K250" s="6" t="s">
        <v>2</v>
      </c>
    </row>
    <row r="251" spans="2:11" x14ac:dyDescent="0.3">
      <c r="B251" s="2">
        <v>54282402362200</v>
      </c>
      <c r="C251" s="3" t="s">
        <v>3</v>
      </c>
      <c r="D251" s="3" t="s">
        <v>10</v>
      </c>
      <c r="E251" s="3">
        <v>43236</v>
      </c>
      <c r="F251" s="3" t="str">
        <f t="shared" si="6"/>
        <v>Wed</v>
      </c>
      <c r="G251" s="3" t="s">
        <v>31</v>
      </c>
      <c r="H251" s="4">
        <v>14</v>
      </c>
      <c r="I251" s="5">
        <v>88.21</v>
      </c>
      <c r="J251" s="5" t="str">
        <f t="shared" si="7"/>
        <v>8-15</v>
      </c>
      <c r="K251" s="6" t="s">
        <v>6</v>
      </c>
    </row>
    <row r="252" spans="2:11" x14ac:dyDescent="0.3">
      <c r="B252" s="2">
        <v>52282313938000</v>
      </c>
      <c r="C252" s="3" t="s">
        <v>3</v>
      </c>
      <c r="D252" s="3" t="s">
        <v>12</v>
      </c>
      <c r="E252" s="3">
        <v>43236</v>
      </c>
      <c r="F252" s="3" t="str">
        <f t="shared" si="6"/>
        <v>Wed</v>
      </c>
      <c r="G252" s="3" t="s">
        <v>31</v>
      </c>
      <c r="H252" s="4">
        <v>19</v>
      </c>
      <c r="I252" s="5">
        <v>72.45</v>
      </c>
      <c r="J252" s="5" t="str">
        <f t="shared" si="7"/>
        <v>15-30</v>
      </c>
      <c r="K252" s="6" t="s">
        <v>6</v>
      </c>
    </row>
    <row r="253" spans="2:11" x14ac:dyDescent="0.3">
      <c r="B253" s="2">
        <v>54282296485600</v>
      </c>
      <c r="C253" s="3" t="s">
        <v>3</v>
      </c>
      <c r="D253" s="3" t="s">
        <v>10</v>
      </c>
      <c r="E253" s="3">
        <v>43236</v>
      </c>
      <c r="F253" s="3" t="str">
        <f t="shared" si="6"/>
        <v>Wed</v>
      </c>
      <c r="G253" s="3" t="s">
        <v>31</v>
      </c>
      <c r="H253" s="4">
        <v>20</v>
      </c>
      <c r="I253" s="5">
        <v>66.099999999999994</v>
      </c>
      <c r="J253" s="5" t="str">
        <f t="shared" si="7"/>
        <v>15-30</v>
      </c>
      <c r="K253" s="6" t="s">
        <v>6</v>
      </c>
    </row>
    <row r="254" spans="2:11" x14ac:dyDescent="0.3">
      <c r="B254" s="2">
        <v>54282400823200</v>
      </c>
      <c r="C254" s="3" t="s">
        <v>3</v>
      </c>
      <c r="D254" s="3" t="s">
        <v>11</v>
      </c>
      <c r="E254" s="3">
        <v>43236</v>
      </c>
      <c r="F254" s="3" t="str">
        <f t="shared" si="6"/>
        <v>Wed</v>
      </c>
      <c r="G254" s="3" t="s">
        <v>31</v>
      </c>
      <c r="H254" s="4">
        <v>14</v>
      </c>
      <c r="I254" s="5">
        <v>311.01</v>
      </c>
      <c r="J254" s="5" t="str">
        <f t="shared" si="7"/>
        <v>8-15</v>
      </c>
      <c r="K254" s="6" t="s">
        <v>2</v>
      </c>
    </row>
    <row r="255" spans="2:11" x14ac:dyDescent="0.3">
      <c r="B255" s="2">
        <v>54282400823200</v>
      </c>
      <c r="C255" s="3" t="s">
        <v>3</v>
      </c>
      <c r="D255" s="3" t="s">
        <v>12</v>
      </c>
      <c r="E255" s="3">
        <v>43236</v>
      </c>
      <c r="F255" s="3" t="str">
        <f t="shared" si="6"/>
        <v>Wed</v>
      </c>
      <c r="G255" s="3" t="s">
        <v>31</v>
      </c>
      <c r="H255" s="4">
        <v>14</v>
      </c>
      <c r="I255" s="5">
        <v>311.01</v>
      </c>
      <c r="J255" s="5" t="str">
        <f t="shared" si="7"/>
        <v>8-15</v>
      </c>
      <c r="K255" s="6" t="s">
        <v>2</v>
      </c>
    </row>
    <row r="256" spans="2:11" x14ac:dyDescent="0.3">
      <c r="B256" s="2">
        <v>52282416322800</v>
      </c>
      <c r="C256" s="3" t="s">
        <v>3</v>
      </c>
      <c r="D256" s="3" t="s">
        <v>10</v>
      </c>
      <c r="E256" s="3">
        <v>43236</v>
      </c>
      <c r="F256" s="3" t="str">
        <f t="shared" si="6"/>
        <v>Wed</v>
      </c>
      <c r="G256" s="3" t="s">
        <v>31</v>
      </c>
      <c r="H256" s="4">
        <v>14</v>
      </c>
      <c r="I256" s="5">
        <v>88.21</v>
      </c>
      <c r="J256" s="5" t="str">
        <f t="shared" si="7"/>
        <v>8-15</v>
      </c>
      <c r="K256" s="6" t="s">
        <v>6</v>
      </c>
    </row>
    <row r="257" spans="2:11" x14ac:dyDescent="0.3">
      <c r="B257" s="2">
        <v>52282422376200</v>
      </c>
      <c r="C257" s="3" t="s">
        <v>3</v>
      </c>
      <c r="D257" s="3" t="s">
        <v>11</v>
      </c>
      <c r="E257" s="3">
        <v>43236</v>
      </c>
      <c r="F257" s="3" t="str">
        <f t="shared" si="6"/>
        <v>Wed</v>
      </c>
      <c r="G257" s="3" t="s">
        <v>31</v>
      </c>
      <c r="H257" s="4">
        <v>14</v>
      </c>
      <c r="I257" s="5">
        <v>73</v>
      </c>
      <c r="J257" s="5" t="str">
        <f t="shared" si="7"/>
        <v>8-15</v>
      </c>
      <c r="K257" s="6" t="s">
        <v>4</v>
      </c>
    </row>
    <row r="258" spans="2:11" x14ac:dyDescent="0.3">
      <c r="B258" s="2">
        <v>54282400823400</v>
      </c>
      <c r="C258" s="3" t="s">
        <v>3</v>
      </c>
      <c r="D258" s="3" t="s">
        <v>12</v>
      </c>
      <c r="E258" s="3">
        <v>43236</v>
      </c>
      <c r="F258" s="3" t="str">
        <f t="shared" ref="F258:F321" si="8">TEXT(E258,"DDD")</f>
        <v>Wed</v>
      </c>
      <c r="G258" s="3" t="s">
        <v>31</v>
      </c>
      <c r="H258" s="4">
        <v>14</v>
      </c>
      <c r="I258" s="5">
        <v>143.62</v>
      </c>
      <c r="J258" s="5" t="str">
        <f t="shared" si="7"/>
        <v>8-15</v>
      </c>
      <c r="K258" s="6" t="s">
        <v>2</v>
      </c>
    </row>
    <row r="259" spans="2:11" x14ac:dyDescent="0.3">
      <c r="B259" s="2">
        <v>52282427591600</v>
      </c>
      <c r="C259" s="3" t="s">
        <v>3</v>
      </c>
      <c r="D259" s="3" t="s">
        <v>10</v>
      </c>
      <c r="E259" s="3">
        <v>43236</v>
      </c>
      <c r="F259" s="3" t="str">
        <f t="shared" si="8"/>
        <v>Wed</v>
      </c>
      <c r="G259" s="3" t="s">
        <v>31</v>
      </c>
      <c r="H259" s="4">
        <v>14</v>
      </c>
      <c r="I259" s="5">
        <v>72.45</v>
      </c>
      <c r="J259" s="5" t="str">
        <f t="shared" ref="J259:J322" si="9">IF(H259&gt;30,"&gt;30",IF(H259&gt;14,"15-30",IF(H259&gt;7,"8-15","0-7")))</f>
        <v>8-15</v>
      </c>
      <c r="K259" s="6" t="s">
        <v>4</v>
      </c>
    </row>
    <row r="260" spans="2:11" x14ac:dyDescent="0.3">
      <c r="B260" s="2">
        <v>54282402459800</v>
      </c>
      <c r="C260" s="3" t="s">
        <v>3</v>
      </c>
      <c r="D260" s="3" t="s">
        <v>11</v>
      </c>
      <c r="E260" s="3">
        <v>43236</v>
      </c>
      <c r="F260" s="3" t="str">
        <f t="shared" si="8"/>
        <v>Wed</v>
      </c>
      <c r="G260" s="3" t="s">
        <v>31</v>
      </c>
      <c r="H260" s="4">
        <v>14</v>
      </c>
      <c r="I260" s="5">
        <v>66.099999999999994</v>
      </c>
      <c r="J260" s="5" t="str">
        <f t="shared" si="9"/>
        <v>8-15</v>
      </c>
      <c r="K260" s="6" t="s">
        <v>6</v>
      </c>
    </row>
    <row r="261" spans="2:11" x14ac:dyDescent="0.3">
      <c r="B261" s="2">
        <v>52282424334200</v>
      </c>
      <c r="C261" s="3" t="s">
        <v>3</v>
      </c>
      <c r="D261" s="3" t="s">
        <v>12</v>
      </c>
      <c r="E261" s="3">
        <v>43236</v>
      </c>
      <c r="F261" s="3" t="str">
        <f t="shared" si="8"/>
        <v>Wed</v>
      </c>
      <c r="G261" s="3" t="s">
        <v>31</v>
      </c>
      <c r="H261" s="4">
        <v>14</v>
      </c>
      <c r="I261" s="5">
        <v>130.54</v>
      </c>
      <c r="J261" s="5" t="str">
        <f t="shared" si="9"/>
        <v>8-15</v>
      </c>
      <c r="K261" s="6" t="s">
        <v>7</v>
      </c>
    </row>
    <row r="262" spans="2:11" x14ac:dyDescent="0.3">
      <c r="B262" s="2">
        <v>52282297568200</v>
      </c>
      <c r="C262" s="3" t="s">
        <v>3</v>
      </c>
      <c r="D262" s="3" t="s">
        <v>10</v>
      </c>
      <c r="E262" s="3">
        <v>43236</v>
      </c>
      <c r="F262" s="3" t="str">
        <f t="shared" si="8"/>
        <v>Wed</v>
      </c>
      <c r="G262" s="3" t="s">
        <v>31</v>
      </c>
      <c r="H262" s="4">
        <v>20</v>
      </c>
      <c r="I262" s="5">
        <v>110.38</v>
      </c>
      <c r="J262" s="5" t="str">
        <f t="shared" si="9"/>
        <v>15-30</v>
      </c>
      <c r="K262" s="6" t="s">
        <v>6</v>
      </c>
    </row>
    <row r="263" spans="2:11" x14ac:dyDescent="0.3">
      <c r="B263" s="2">
        <v>52282297568200</v>
      </c>
      <c r="C263" s="3" t="s">
        <v>3</v>
      </c>
      <c r="D263" s="3" t="s">
        <v>11</v>
      </c>
      <c r="E263" s="3">
        <v>43236</v>
      </c>
      <c r="F263" s="3" t="str">
        <f t="shared" si="8"/>
        <v>Wed</v>
      </c>
      <c r="G263" s="3" t="s">
        <v>31</v>
      </c>
      <c r="H263" s="4">
        <v>20</v>
      </c>
      <c r="I263" s="5">
        <v>110.38</v>
      </c>
      <c r="J263" s="5" t="str">
        <f t="shared" si="9"/>
        <v>15-30</v>
      </c>
      <c r="K263" s="6" t="s">
        <v>6</v>
      </c>
    </row>
    <row r="264" spans="2:11" x14ac:dyDescent="0.3">
      <c r="B264" s="2">
        <v>52282315639600</v>
      </c>
      <c r="C264" s="3" t="s">
        <v>3</v>
      </c>
      <c r="D264" s="3" t="s">
        <v>12</v>
      </c>
      <c r="E264" s="3">
        <v>43236</v>
      </c>
      <c r="F264" s="3" t="str">
        <f t="shared" si="8"/>
        <v>Wed</v>
      </c>
      <c r="G264" s="3" t="s">
        <v>31</v>
      </c>
      <c r="H264" s="4">
        <v>19</v>
      </c>
      <c r="I264" s="5">
        <v>66.099999999999994</v>
      </c>
      <c r="J264" s="5" t="str">
        <f t="shared" si="9"/>
        <v>15-30</v>
      </c>
      <c r="K264" s="6" t="s">
        <v>6</v>
      </c>
    </row>
    <row r="265" spans="2:11" x14ac:dyDescent="0.3">
      <c r="B265" s="2">
        <v>54282305399600</v>
      </c>
      <c r="C265" s="3" t="s">
        <v>1</v>
      </c>
      <c r="D265" s="3" t="s">
        <v>11</v>
      </c>
      <c r="E265" s="3">
        <v>43236.382511574076</v>
      </c>
      <c r="F265" s="3" t="str">
        <f t="shared" si="8"/>
        <v>Wed</v>
      </c>
      <c r="G265" s="3" t="s">
        <v>31</v>
      </c>
      <c r="H265" s="4">
        <v>22</v>
      </c>
      <c r="I265" s="5">
        <v>83.32</v>
      </c>
      <c r="J265" s="5" t="str">
        <f t="shared" si="9"/>
        <v>15-30</v>
      </c>
      <c r="K265" s="6" t="s">
        <v>8</v>
      </c>
    </row>
    <row r="266" spans="2:11" x14ac:dyDescent="0.3">
      <c r="B266" s="2">
        <v>54282381177000</v>
      </c>
      <c r="C266" s="3" t="s">
        <v>3</v>
      </c>
      <c r="D266" s="3" t="s">
        <v>11</v>
      </c>
      <c r="E266" s="3">
        <v>43239</v>
      </c>
      <c r="F266" s="3" t="str">
        <f t="shared" si="8"/>
        <v>Sat</v>
      </c>
      <c r="G266" s="3" t="s">
        <v>32</v>
      </c>
      <c r="H266" s="4">
        <v>17</v>
      </c>
      <c r="I266" s="5">
        <v>70.069999999999993</v>
      </c>
      <c r="J266" s="5" t="str">
        <f t="shared" si="9"/>
        <v>15-30</v>
      </c>
      <c r="K266" s="6" t="s">
        <v>2</v>
      </c>
    </row>
    <row r="267" spans="2:11" x14ac:dyDescent="0.3">
      <c r="B267" s="2">
        <v>52282396780000</v>
      </c>
      <c r="C267" s="3" t="s">
        <v>3</v>
      </c>
      <c r="D267" s="3" t="s">
        <v>12</v>
      </c>
      <c r="E267" s="3">
        <v>43239</v>
      </c>
      <c r="F267" s="3" t="str">
        <f t="shared" si="8"/>
        <v>Sat</v>
      </c>
      <c r="G267" s="3" t="s">
        <v>32</v>
      </c>
      <c r="H267" s="4">
        <v>17</v>
      </c>
      <c r="I267" s="5">
        <v>112.66</v>
      </c>
      <c r="J267" s="5" t="str">
        <f t="shared" si="9"/>
        <v>15-30</v>
      </c>
      <c r="K267" s="6" t="s">
        <v>2</v>
      </c>
    </row>
    <row r="268" spans="2:11" x14ac:dyDescent="0.3">
      <c r="B268" s="2">
        <v>52282396780400</v>
      </c>
      <c r="C268" s="3" t="s">
        <v>3</v>
      </c>
      <c r="D268" s="3" t="s">
        <v>10</v>
      </c>
      <c r="E268" s="3">
        <v>43239</v>
      </c>
      <c r="F268" s="3" t="str">
        <f t="shared" si="8"/>
        <v>Sat</v>
      </c>
      <c r="G268" s="3" t="s">
        <v>32</v>
      </c>
      <c r="H268" s="4">
        <v>17</v>
      </c>
      <c r="I268" s="5">
        <v>112.66</v>
      </c>
      <c r="J268" s="5" t="str">
        <f t="shared" si="9"/>
        <v>15-30</v>
      </c>
      <c r="K268" s="6" t="s">
        <v>2</v>
      </c>
    </row>
    <row r="269" spans="2:11" x14ac:dyDescent="0.3">
      <c r="B269" s="2">
        <v>54282381362200</v>
      </c>
      <c r="C269" s="3" t="s">
        <v>3</v>
      </c>
      <c r="D269" s="3" t="s">
        <v>11</v>
      </c>
      <c r="E269" s="3">
        <v>43239</v>
      </c>
      <c r="F269" s="3" t="str">
        <f t="shared" si="8"/>
        <v>Sat</v>
      </c>
      <c r="G269" s="3" t="s">
        <v>32</v>
      </c>
      <c r="H269" s="4">
        <v>17</v>
      </c>
      <c r="I269" s="5">
        <v>112.66</v>
      </c>
      <c r="J269" s="5" t="str">
        <f t="shared" si="9"/>
        <v>15-30</v>
      </c>
      <c r="K269" s="6" t="s">
        <v>2</v>
      </c>
    </row>
    <row r="270" spans="2:11" x14ac:dyDescent="0.3">
      <c r="B270" s="2">
        <v>52282451410400</v>
      </c>
      <c r="C270" s="3" t="s">
        <v>3</v>
      </c>
      <c r="D270" s="3" t="s">
        <v>12</v>
      </c>
      <c r="E270" s="3">
        <v>43239</v>
      </c>
      <c r="F270" s="3" t="str">
        <f t="shared" si="8"/>
        <v>Sat</v>
      </c>
      <c r="G270" s="3" t="s">
        <v>32</v>
      </c>
      <c r="H270" s="4">
        <v>15</v>
      </c>
      <c r="I270" s="5">
        <v>72.45</v>
      </c>
      <c r="J270" s="5" t="str">
        <f t="shared" si="9"/>
        <v>15-30</v>
      </c>
      <c r="K270" s="6" t="s">
        <v>4</v>
      </c>
    </row>
    <row r="271" spans="2:11" x14ac:dyDescent="0.3">
      <c r="B271" s="2">
        <v>52282450424600</v>
      </c>
      <c r="C271" s="3" t="s">
        <v>3</v>
      </c>
      <c r="D271" s="3" t="s">
        <v>10</v>
      </c>
      <c r="E271" s="3">
        <v>43239</v>
      </c>
      <c r="F271" s="3" t="str">
        <f t="shared" si="8"/>
        <v>Sat</v>
      </c>
      <c r="G271" s="3" t="s">
        <v>32</v>
      </c>
      <c r="H271" s="4">
        <v>15</v>
      </c>
      <c r="I271" s="5">
        <v>72.45</v>
      </c>
      <c r="J271" s="5" t="str">
        <f t="shared" si="9"/>
        <v>15-30</v>
      </c>
      <c r="K271" s="6" t="s">
        <v>8</v>
      </c>
    </row>
    <row r="272" spans="2:11" x14ac:dyDescent="0.3">
      <c r="B272" s="2">
        <v>52282451267600</v>
      </c>
      <c r="C272" s="3" t="s">
        <v>3</v>
      </c>
      <c r="D272" s="3" t="s">
        <v>11</v>
      </c>
      <c r="E272" s="3">
        <v>43239</v>
      </c>
      <c r="F272" s="3" t="str">
        <f t="shared" si="8"/>
        <v>Sat</v>
      </c>
      <c r="G272" s="3" t="s">
        <v>32</v>
      </c>
      <c r="H272" s="4">
        <v>15</v>
      </c>
      <c r="I272" s="5">
        <v>72.45</v>
      </c>
      <c r="J272" s="5" t="str">
        <f t="shared" si="9"/>
        <v>15-30</v>
      </c>
      <c r="K272" s="6" t="s">
        <v>4</v>
      </c>
    </row>
    <row r="273" spans="2:11" x14ac:dyDescent="0.3">
      <c r="B273" s="2">
        <v>52282469450600</v>
      </c>
      <c r="C273" s="3" t="s">
        <v>3</v>
      </c>
      <c r="D273" s="3" t="s">
        <v>12</v>
      </c>
      <c r="E273" s="3">
        <v>43239</v>
      </c>
      <c r="F273" s="3" t="str">
        <f t="shared" si="8"/>
        <v>Sat</v>
      </c>
      <c r="G273" s="3" t="s">
        <v>32</v>
      </c>
      <c r="H273" s="4">
        <v>14</v>
      </c>
      <c r="I273" s="5">
        <v>204.92</v>
      </c>
      <c r="J273" s="5" t="str">
        <f t="shared" si="9"/>
        <v>8-15</v>
      </c>
      <c r="K273" s="6" t="s">
        <v>2</v>
      </c>
    </row>
    <row r="274" spans="2:11" x14ac:dyDescent="0.3">
      <c r="B274" s="2">
        <v>52282469450600</v>
      </c>
      <c r="C274" s="3" t="s">
        <v>3</v>
      </c>
      <c r="D274" s="3" t="s">
        <v>10</v>
      </c>
      <c r="E274" s="3">
        <v>43239</v>
      </c>
      <c r="F274" s="3" t="str">
        <f t="shared" si="8"/>
        <v>Sat</v>
      </c>
      <c r="G274" s="3" t="s">
        <v>32</v>
      </c>
      <c r="H274" s="4">
        <v>14</v>
      </c>
      <c r="I274" s="5">
        <v>204.92</v>
      </c>
      <c r="J274" s="5" t="str">
        <f t="shared" si="9"/>
        <v>8-15</v>
      </c>
      <c r="K274" s="6" t="s">
        <v>2</v>
      </c>
    </row>
    <row r="275" spans="2:11" x14ac:dyDescent="0.3">
      <c r="B275" s="2">
        <v>52282469720200</v>
      </c>
      <c r="C275" s="3" t="s">
        <v>3</v>
      </c>
      <c r="D275" s="3" t="s">
        <v>11</v>
      </c>
      <c r="E275" s="3">
        <v>43239</v>
      </c>
      <c r="F275" s="3" t="str">
        <f t="shared" si="8"/>
        <v>Sat</v>
      </c>
      <c r="G275" s="3" t="s">
        <v>32</v>
      </c>
      <c r="H275" s="4">
        <v>14</v>
      </c>
      <c r="I275" s="5">
        <v>76.8</v>
      </c>
      <c r="J275" s="5" t="str">
        <f t="shared" si="9"/>
        <v>8-15</v>
      </c>
      <c r="K275" s="6" t="s">
        <v>2</v>
      </c>
    </row>
    <row r="276" spans="2:11" x14ac:dyDescent="0.3">
      <c r="B276" s="2">
        <v>52282467170600</v>
      </c>
      <c r="C276" s="3" t="s">
        <v>3</v>
      </c>
      <c r="D276" s="3" t="s">
        <v>12</v>
      </c>
      <c r="E276" s="3">
        <v>43239</v>
      </c>
      <c r="F276" s="3" t="str">
        <f t="shared" si="8"/>
        <v>Sat</v>
      </c>
      <c r="G276" s="3" t="s">
        <v>32</v>
      </c>
      <c r="H276" s="4">
        <v>14</v>
      </c>
      <c r="I276" s="5">
        <v>108.04</v>
      </c>
      <c r="J276" s="5" t="str">
        <f t="shared" si="9"/>
        <v>8-15</v>
      </c>
      <c r="K276" s="6" t="s">
        <v>2</v>
      </c>
    </row>
    <row r="277" spans="2:11" x14ac:dyDescent="0.3">
      <c r="B277" s="2">
        <v>52282467637000</v>
      </c>
      <c r="C277" s="3" t="s">
        <v>3</v>
      </c>
      <c r="D277" s="3" t="s">
        <v>10</v>
      </c>
      <c r="E277" s="3">
        <v>43239</v>
      </c>
      <c r="F277" s="3" t="str">
        <f t="shared" si="8"/>
        <v>Sat</v>
      </c>
      <c r="G277" s="3" t="s">
        <v>32</v>
      </c>
      <c r="H277" s="4">
        <v>14</v>
      </c>
      <c r="I277" s="5">
        <v>112.66</v>
      </c>
      <c r="J277" s="5" t="str">
        <f t="shared" si="9"/>
        <v>8-15</v>
      </c>
      <c r="K277" s="6" t="s">
        <v>2</v>
      </c>
    </row>
    <row r="278" spans="2:11" x14ac:dyDescent="0.3">
      <c r="B278" s="2">
        <v>52282469577400</v>
      </c>
      <c r="C278" s="3" t="s">
        <v>3</v>
      </c>
      <c r="D278" s="3" t="s">
        <v>11</v>
      </c>
      <c r="E278" s="3">
        <v>43239</v>
      </c>
      <c r="F278" s="3" t="str">
        <f t="shared" si="8"/>
        <v>Sat</v>
      </c>
      <c r="G278" s="3" t="s">
        <v>32</v>
      </c>
      <c r="H278" s="4">
        <v>14</v>
      </c>
      <c r="I278" s="5">
        <v>166.42</v>
      </c>
      <c r="J278" s="5" t="str">
        <f t="shared" si="9"/>
        <v>8-15</v>
      </c>
      <c r="K278" s="6" t="s">
        <v>2</v>
      </c>
    </row>
    <row r="279" spans="2:11" x14ac:dyDescent="0.3">
      <c r="B279" s="2">
        <v>52282469577400</v>
      </c>
      <c r="C279" s="3" t="s">
        <v>3</v>
      </c>
      <c r="D279" s="3" t="s">
        <v>12</v>
      </c>
      <c r="E279" s="3">
        <v>43239</v>
      </c>
      <c r="F279" s="3" t="str">
        <f t="shared" si="8"/>
        <v>Sat</v>
      </c>
      <c r="G279" s="3" t="s">
        <v>32</v>
      </c>
      <c r="H279" s="4">
        <v>14</v>
      </c>
      <c r="I279" s="5">
        <v>166.42</v>
      </c>
      <c r="J279" s="5" t="str">
        <f t="shared" si="9"/>
        <v>8-15</v>
      </c>
      <c r="K279" s="6" t="s">
        <v>2</v>
      </c>
    </row>
    <row r="280" spans="2:11" x14ac:dyDescent="0.3">
      <c r="B280" s="2">
        <v>52282467618000</v>
      </c>
      <c r="C280" s="3" t="s">
        <v>3</v>
      </c>
      <c r="D280" s="3" t="s">
        <v>10</v>
      </c>
      <c r="E280" s="3">
        <v>43239</v>
      </c>
      <c r="F280" s="3" t="str">
        <f t="shared" si="8"/>
        <v>Sat</v>
      </c>
      <c r="G280" s="3" t="s">
        <v>32</v>
      </c>
      <c r="H280" s="4">
        <v>14</v>
      </c>
      <c r="I280" s="5">
        <v>76.8</v>
      </c>
      <c r="J280" s="5" t="str">
        <f t="shared" si="9"/>
        <v>8-15</v>
      </c>
      <c r="K280" s="6" t="s">
        <v>2</v>
      </c>
    </row>
    <row r="281" spans="2:11" x14ac:dyDescent="0.3">
      <c r="B281" s="2">
        <v>52282467617400</v>
      </c>
      <c r="C281" s="3" t="s">
        <v>3</v>
      </c>
      <c r="D281" s="3" t="s">
        <v>11</v>
      </c>
      <c r="E281" s="3">
        <v>43239</v>
      </c>
      <c r="F281" s="3" t="str">
        <f t="shared" si="8"/>
        <v>Sat</v>
      </c>
      <c r="G281" s="3" t="s">
        <v>32</v>
      </c>
      <c r="H281" s="4">
        <v>14</v>
      </c>
      <c r="I281" s="5">
        <v>76.8</v>
      </c>
      <c r="J281" s="5" t="str">
        <f t="shared" si="9"/>
        <v>8-15</v>
      </c>
      <c r="K281" s="6" t="s">
        <v>2</v>
      </c>
    </row>
    <row r="282" spans="2:11" x14ac:dyDescent="0.3">
      <c r="B282" s="2">
        <v>54282265903000</v>
      </c>
      <c r="C282" s="3" t="s">
        <v>3</v>
      </c>
      <c r="D282" s="3" t="s">
        <v>12</v>
      </c>
      <c r="E282" s="3">
        <v>43239</v>
      </c>
      <c r="F282" s="3" t="str">
        <f t="shared" si="8"/>
        <v>Sat</v>
      </c>
      <c r="G282" s="3" t="s">
        <v>32</v>
      </c>
      <c r="H282" s="4">
        <v>23</v>
      </c>
      <c r="I282" s="5">
        <v>112.66</v>
      </c>
      <c r="J282" s="5" t="str">
        <f t="shared" si="9"/>
        <v>15-30</v>
      </c>
      <c r="K282" s="6" t="s">
        <v>2</v>
      </c>
    </row>
    <row r="283" spans="2:11" x14ac:dyDescent="0.3">
      <c r="B283" s="2">
        <v>54282265903800</v>
      </c>
      <c r="C283" s="3" t="s">
        <v>3</v>
      </c>
      <c r="D283" s="3" t="s">
        <v>10</v>
      </c>
      <c r="E283" s="3">
        <v>43239</v>
      </c>
      <c r="F283" s="3" t="str">
        <f t="shared" si="8"/>
        <v>Sat</v>
      </c>
      <c r="G283" s="3" t="s">
        <v>32</v>
      </c>
      <c r="H283" s="4">
        <v>23</v>
      </c>
      <c r="I283" s="5">
        <v>189.54</v>
      </c>
      <c r="J283" s="5" t="str">
        <f t="shared" si="9"/>
        <v>15-30</v>
      </c>
      <c r="K283" s="6" t="s">
        <v>2</v>
      </c>
    </row>
    <row r="284" spans="2:11" x14ac:dyDescent="0.3">
      <c r="B284" s="2">
        <v>54282267964000</v>
      </c>
      <c r="C284" s="3" t="s">
        <v>3</v>
      </c>
      <c r="D284" s="3" t="s">
        <v>11</v>
      </c>
      <c r="E284" s="3">
        <v>43239</v>
      </c>
      <c r="F284" s="3" t="str">
        <f t="shared" si="8"/>
        <v>Sat</v>
      </c>
      <c r="G284" s="3" t="s">
        <v>32</v>
      </c>
      <c r="H284" s="4">
        <v>23</v>
      </c>
      <c r="I284" s="5">
        <v>123.05</v>
      </c>
      <c r="J284" s="5" t="str">
        <f t="shared" si="9"/>
        <v>15-30</v>
      </c>
      <c r="K284" s="6" t="s">
        <v>2</v>
      </c>
    </row>
    <row r="285" spans="2:11" x14ac:dyDescent="0.3">
      <c r="B285" s="2">
        <v>54282265904600</v>
      </c>
      <c r="C285" s="3" t="s">
        <v>3</v>
      </c>
      <c r="D285" s="3" t="s">
        <v>12</v>
      </c>
      <c r="E285" s="3">
        <v>43239</v>
      </c>
      <c r="F285" s="3" t="str">
        <f t="shared" si="8"/>
        <v>Sat</v>
      </c>
      <c r="G285" s="3" t="s">
        <v>32</v>
      </c>
      <c r="H285" s="4">
        <v>23</v>
      </c>
      <c r="I285" s="5">
        <v>76.8</v>
      </c>
      <c r="J285" s="5" t="str">
        <f t="shared" si="9"/>
        <v>15-30</v>
      </c>
      <c r="K285" s="6" t="s">
        <v>2</v>
      </c>
    </row>
    <row r="286" spans="2:11" x14ac:dyDescent="0.3">
      <c r="B286" s="2">
        <v>52282410080200</v>
      </c>
      <c r="C286" s="3" t="s">
        <v>3</v>
      </c>
      <c r="D286" s="3" t="s">
        <v>10</v>
      </c>
      <c r="E286" s="3">
        <v>43239</v>
      </c>
      <c r="F286" s="3" t="str">
        <f t="shared" si="8"/>
        <v>Sat</v>
      </c>
      <c r="G286" s="3" t="s">
        <v>32</v>
      </c>
      <c r="H286" s="4">
        <v>17</v>
      </c>
      <c r="I286" s="5">
        <v>83.32</v>
      </c>
      <c r="J286" s="5" t="str">
        <f t="shared" si="9"/>
        <v>15-30</v>
      </c>
      <c r="K286" s="6" t="s">
        <v>7</v>
      </c>
    </row>
    <row r="287" spans="2:11" x14ac:dyDescent="0.3">
      <c r="B287" s="2">
        <v>54282401665200</v>
      </c>
      <c r="C287" s="3" t="s">
        <v>3</v>
      </c>
      <c r="D287" s="3" t="s">
        <v>11</v>
      </c>
      <c r="E287" s="3">
        <v>43239</v>
      </c>
      <c r="F287" s="3" t="str">
        <f t="shared" si="8"/>
        <v>Sat</v>
      </c>
      <c r="G287" s="3" t="s">
        <v>32</v>
      </c>
      <c r="H287" s="4">
        <v>16</v>
      </c>
      <c r="I287" s="5">
        <v>66.099999999999994</v>
      </c>
      <c r="J287" s="5" t="str">
        <f t="shared" si="9"/>
        <v>15-30</v>
      </c>
      <c r="K287" s="6" t="s">
        <v>6</v>
      </c>
    </row>
    <row r="288" spans="2:11" x14ac:dyDescent="0.3">
      <c r="B288" s="2">
        <v>52282436585600</v>
      </c>
      <c r="C288" s="3" t="s">
        <v>3</v>
      </c>
      <c r="D288" s="3" t="s">
        <v>12</v>
      </c>
      <c r="E288" s="3">
        <v>43239</v>
      </c>
      <c r="F288" s="3" t="str">
        <f t="shared" si="8"/>
        <v>Sat</v>
      </c>
      <c r="G288" s="3" t="s">
        <v>32</v>
      </c>
      <c r="H288" s="4">
        <v>15</v>
      </c>
      <c r="I288" s="5">
        <v>88.21</v>
      </c>
      <c r="J288" s="5" t="str">
        <f t="shared" si="9"/>
        <v>15-30</v>
      </c>
      <c r="K288" s="6" t="s">
        <v>6</v>
      </c>
    </row>
    <row r="289" spans="2:11" x14ac:dyDescent="0.3">
      <c r="B289" s="2">
        <v>52282437453000</v>
      </c>
      <c r="C289" s="3" t="s">
        <v>3</v>
      </c>
      <c r="D289" s="3" t="s">
        <v>10</v>
      </c>
      <c r="E289" s="3">
        <v>43239</v>
      </c>
      <c r="F289" s="3" t="str">
        <f t="shared" si="8"/>
        <v>Sat</v>
      </c>
      <c r="G289" s="3" t="s">
        <v>32</v>
      </c>
      <c r="H289" s="4">
        <v>15</v>
      </c>
      <c r="I289" s="5">
        <v>76.8</v>
      </c>
      <c r="J289" s="5" t="str">
        <f t="shared" si="9"/>
        <v>15-30</v>
      </c>
      <c r="K289" s="6" t="s">
        <v>2</v>
      </c>
    </row>
    <row r="290" spans="2:11" x14ac:dyDescent="0.3">
      <c r="B290" s="2">
        <v>52282433791400</v>
      </c>
      <c r="C290" s="3" t="s">
        <v>3</v>
      </c>
      <c r="D290" s="3" t="s">
        <v>11</v>
      </c>
      <c r="E290" s="3">
        <v>43239</v>
      </c>
      <c r="F290" s="3" t="str">
        <f t="shared" si="8"/>
        <v>Sat</v>
      </c>
      <c r="G290" s="3" t="s">
        <v>32</v>
      </c>
      <c r="H290" s="4">
        <v>15</v>
      </c>
      <c r="I290" s="5">
        <v>118.82</v>
      </c>
      <c r="J290" s="5" t="str">
        <f t="shared" si="9"/>
        <v>15-30</v>
      </c>
      <c r="K290" s="6" t="s">
        <v>2</v>
      </c>
    </row>
    <row r="291" spans="2:11" x14ac:dyDescent="0.3">
      <c r="B291" s="2">
        <v>52282433791800</v>
      </c>
      <c r="C291" s="3" t="s">
        <v>3</v>
      </c>
      <c r="D291" s="3" t="s">
        <v>12</v>
      </c>
      <c r="E291" s="3">
        <v>43239</v>
      </c>
      <c r="F291" s="3" t="str">
        <f t="shared" si="8"/>
        <v>Sat</v>
      </c>
      <c r="G291" s="3" t="s">
        <v>32</v>
      </c>
      <c r="H291" s="4">
        <v>15</v>
      </c>
      <c r="I291" s="5">
        <v>76.8</v>
      </c>
      <c r="J291" s="5" t="str">
        <f t="shared" si="9"/>
        <v>15-30</v>
      </c>
      <c r="K291" s="6" t="s">
        <v>2</v>
      </c>
    </row>
    <row r="292" spans="2:11" x14ac:dyDescent="0.3">
      <c r="B292" s="2">
        <v>52282433792200</v>
      </c>
      <c r="C292" s="3" t="s">
        <v>3</v>
      </c>
      <c r="D292" s="3" t="s">
        <v>10</v>
      </c>
      <c r="E292" s="3">
        <v>43239</v>
      </c>
      <c r="F292" s="3" t="str">
        <f t="shared" si="8"/>
        <v>Sat</v>
      </c>
      <c r="G292" s="3" t="s">
        <v>32</v>
      </c>
      <c r="H292" s="4">
        <v>15</v>
      </c>
      <c r="I292" s="5">
        <v>70.069999999999993</v>
      </c>
      <c r="J292" s="5" t="str">
        <f t="shared" si="9"/>
        <v>15-30</v>
      </c>
      <c r="K292" s="6" t="s">
        <v>2</v>
      </c>
    </row>
    <row r="293" spans="2:11" x14ac:dyDescent="0.3">
      <c r="B293" s="2">
        <v>52282450865400</v>
      </c>
      <c r="C293" s="3" t="s">
        <v>3</v>
      </c>
      <c r="D293" s="3" t="s">
        <v>11</v>
      </c>
      <c r="E293" s="3">
        <v>43239</v>
      </c>
      <c r="F293" s="3" t="str">
        <f t="shared" si="8"/>
        <v>Sat</v>
      </c>
      <c r="G293" s="3" t="s">
        <v>32</v>
      </c>
      <c r="H293" s="4">
        <v>15</v>
      </c>
      <c r="I293" s="5">
        <v>75</v>
      </c>
      <c r="J293" s="5" t="str">
        <f t="shared" si="9"/>
        <v>15-30</v>
      </c>
      <c r="K293" s="6" t="s">
        <v>7</v>
      </c>
    </row>
    <row r="294" spans="2:11" x14ac:dyDescent="0.3">
      <c r="B294" s="2">
        <v>52282445690800</v>
      </c>
      <c r="C294" s="3" t="s">
        <v>3</v>
      </c>
      <c r="D294" s="3" t="s">
        <v>12</v>
      </c>
      <c r="E294" s="3">
        <v>43239</v>
      </c>
      <c r="F294" s="3" t="str">
        <f t="shared" si="8"/>
        <v>Sat</v>
      </c>
      <c r="G294" s="3" t="s">
        <v>32</v>
      </c>
      <c r="H294" s="4">
        <v>15</v>
      </c>
      <c r="I294" s="5">
        <v>83.32</v>
      </c>
      <c r="J294" s="5" t="str">
        <f t="shared" si="9"/>
        <v>15-30</v>
      </c>
      <c r="K294" s="6" t="s">
        <v>7</v>
      </c>
    </row>
    <row r="295" spans="2:11" x14ac:dyDescent="0.3">
      <c r="B295" s="2">
        <v>52282433793000</v>
      </c>
      <c r="C295" s="3" t="s">
        <v>3</v>
      </c>
      <c r="D295" s="3" t="s">
        <v>10</v>
      </c>
      <c r="E295" s="3">
        <v>43239</v>
      </c>
      <c r="F295" s="3" t="str">
        <f t="shared" si="8"/>
        <v>Sat</v>
      </c>
      <c r="G295" s="3" t="s">
        <v>32</v>
      </c>
      <c r="H295" s="4">
        <v>15</v>
      </c>
      <c r="I295" s="5">
        <v>112.66</v>
      </c>
      <c r="J295" s="5" t="str">
        <f t="shared" si="9"/>
        <v>15-30</v>
      </c>
      <c r="K295" s="6" t="s">
        <v>2</v>
      </c>
    </row>
    <row r="296" spans="2:11" x14ac:dyDescent="0.3">
      <c r="B296" s="2">
        <v>52282434329000</v>
      </c>
      <c r="C296" s="3" t="s">
        <v>3</v>
      </c>
      <c r="D296" s="3" t="s">
        <v>11</v>
      </c>
      <c r="E296" s="3">
        <v>43239</v>
      </c>
      <c r="F296" s="3" t="str">
        <f t="shared" si="8"/>
        <v>Sat</v>
      </c>
      <c r="G296" s="3" t="s">
        <v>32</v>
      </c>
      <c r="H296" s="4">
        <v>15</v>
      </c>
      <c r="I296" s="5">
        <v>204.92</v>
      </c>
      <c r="J296" s="5" t="str">
        <f t="shared" si="9"/>
        <v>15-30</v>
      </c>
      <c r="K296" s="6" t="s">
        <v>2</v>
      </c>
    </row>
    <row r="297" spans="2:11" x14ac:dyDescent="0.3">
      <c r="B297" s="2">
        <v>52282434329000</v>
      </c>
      <c r="C297" s="3" t="s">
        <v>3</v>
      </c>
      <c r="D297" s="3" t="s">
        <v>12</v>
      </c>
      <c r="E297" s="3">
        <v>43239</v>
      </c>
      <c r="F297" s="3" t="str">
        <f t="shared" si="8"/>
        <v>Sat</v>
      </c>
      <c r="G297" s="3" t="s">
        <v>32</v>
      </c>
      <c r="H297" s="4">
        <v>15</v>
      </c>
      <c r="I297" s="5">
        <v>204.92</v>
      </c>
      <c r="J297" s="5" t="str">
        <f t="shared" si="9"/>
        <v>15-30</v>
      </c>
      <c r="K297" s="6" t="s">
        <v>2</v>
      </c>
    </row>
    <row r="298" spans="2:11" x14ac:dyDescent="0.3">
      <c r="B298" s="2">
        <v>52282451426400</v>
      </c>
      <c r="C298" s="3" t="s">
        <v>3</v>
      </c>
      <c r="D298" s="3" t="s">
        <v>10</v>
      </c>
      <c r="E298" s="3">
        <v>43239</v>
      </c>
      <c r="F298" s="3" t="str">
        <f t="shared" si="8"/>
        <v>Sat</v>
      </c>
      <c r="G298" s="3" t="s">
        <v>32</v>
      </c>
      <c r="H298" s="4">
        <v>15</v>
      </c>
      <c r="I298" s="5">
        <v>72.45</v>
      </c>
      <c r="J298" s="5" t="str">
        <f t="shared" si="9"/>
        <v>15-30</v>
      </c>
      <c r="K298" s="6" t="s">
        <v>4</v>
      </c>
    </row>
    <row r="299" spans="2:11" x14ac:dyDescent="0.3">
      <c r="B299" s="2">
        <v>52282445879600</v>
      </c>
      <c r="C299" s="3" t="s">
        <v>3</v>
      </c>
      <c r="D299" s="3" t="s">
        <v>11</v>
      </c>
      <c r="E299" s="3">
        <v>43239</v>
      </c>
      <c r="F299" s="3" t="str">
        <f t="shared" si="8"/>
        <v>Sat</v>
      </c>
      <c r="G299" s="3" t="s">
        <v>32</v>
      </c>
      <c r="H299" s="4">
        <v>15</v>
      </c>
      <c r="I299" s="5">
        <v>122.22</v>
      </c>
      <c r="J299" s="5" t="str">
        <f t="shared" si="9"/>
        <v>15-30</v>
      </c>
      <c r="K299" s="6" t="s">
        <v>7</v>
      </c>
    </row>
    <row r="300" spans="2:11" x14ac:dyDescent="0.3">
      <c r="B300" s="2">
        <v>52282437452000</v>
      </c>
      <c r="C300" s="3" t="s">
        <v>3</v>
      </c>
      <c r="D300" s="3" t="s">
        <v>12</v>
      </c>
      <c r="E300" s="3">
        <v>43239</v>
      </c>
      <c r="F300" s="3" t="str">
        <f t="shared" si="8"/>
        <v>Sat</v>
      </c>
      <c r="G300" s="3" t="s">
        <v>32</v>
      </c>
      <c r="H300" s="4">
        <v>15</v>
      </c>
      <c r="I300" s="5">
        <v>76.8</v>
      </c>
      <c r="J300" s="5" t="str">
        <f t="shared" si="9"/>
        <v>15-30</v>
      </c>
      <c r="K300" s="6" t="s">
        <v>2</v>
      </c>
    </row>
    <row r="301" spans="2:11" x14ac:dyDescent="0.3">
      <c r="B301" s="2">
        <v>52282436587400</v>
      </c>
      <c r="C301" s="3" t="s">
        <v>3</v>
      </c>
      <c r="D301" s="3" t="s">
        <v>10</v>
      </c>
      <c r="E301" s="3">
        <v>43239</v>
      </c>
      <c r="F301" s="3" t="str">
        <f t="shared" si="8"/>
        <v>Sat</v>
      </c>
      <c r="G301" s="3" t="s">
        <v>32</v>
      </c>
      <c r="H301" s="4">
        <v>15</v>
      </c>
      <c r="I301" s="5">
        <v>66.099999999999994</v>
      </c>
      <c r="J301" s="5" t="str">
        <f t="shared" si="9"/>
        <v>15-30</v>
      </c>
      <c r="K301" s="6" t="s">
        <v>6</v>
      </c>
    </row>
    <row r="302" spans="2:11" x14ac:dyDescent="0.3">
      <c r="B302" s="2">
        <v>52282437452400</v>
      </c>
      <c r="C302" s="3" t="s">
        <v>3</v>
      </c>
      <c r="D302" s="3" t="s">
        <v>11</v>
      </c>
      <c r="E302" s="3">
        <v>43239</v>
      </c>
      <c r="F302" s="3" t="str">
        <f t="shared" si="8"/>
        <v>Sat</v>
      </c>
      <c r="G302" s="3" t="s">
        <v>32</v>
      </c>
      <c r="H302" s="4">
        <v>15</v>
      </c>
      <c r="I302" s="5">
        <v>722.48</v>
      </c>
      <c r="J302" s="5" t="str">
        <f t="shared" si="9"/>
        <v>15-30</v>
      </c>
      <c r="K302" s="6" t="s">
        <v>2</v>
      </c>
    </row>
    <row r="303" spans="2:11" x14ac:dyDescent="0.3">
      <c r="B303" s="2">
        <v>52282437452400</v>
      </c>
      <c r="C303" s="3" t="s">
        <v>3</v>
      </c>
      <c r="D303" s="3" t="s">
        <v>12</v>
      </c>
      <c r="E303" s="3">
        <v>43239</v>
      </c>
      <c r="F303" s="3" t="str">
        <f t="shared" si="8"/>
        <v>Sat</v>
      </c>
      <c r="G303" s="3" t="s">
        <v>32</v>
      </c>
      <c r="H303" s="4">
        <v>15</v>
      </c>
      <c r="I303" s="5">
        <v>722.48</v>
      </c>
      <c r="J303" s="5" t="str">
        <f t="shared" si="9"/>
        <v>15-30</v>
      </c>
      <c r="K303" s="6" t="s">
        <v>2</v>
      </c>
    </row>
    <row r="304" spans="2:11" x14ac:dyDescent="0.3">
      <c r="B304" s="2">
        <v>52282437528600</v>
      </c>
      <c r="C304" s="3" t="s">
        <v>3</v>
      </c>
      <c r="D304" s="3" t="s">
        <v>10</v>
      </c>
      <c r="E304" s="3">
        <v>43239</v>
      </c>
      <c r="F304" s="3" t="str">
        <f t="shared" si="8"/>
        <v>Sat</v>
      </c>
      <c r="G304" s="3" t="s">
        <v>32</v>
      </c>
      <c r="H304" s="4">
        <v>15</v>
      </c>
      <c r="I304" s="5">
        <v>112.66</v>
      </c>
      <c r="J304" s="5" t="str">
        <f t="shared" si="9"/>
        <v>15-30</v>
      </c>
      <c r="K304" s="6" t="s">
        <v>2</v>
      </c>
    </row>
    <row r="305" spans="2:11" x14ac:dyDescent="0.3">
      <c r="B305" s="2">
        <v>52282434393200</v>
      </c>
      <c r="C305" s="3" t="s">
        <v>3</v>
      </c>
      <c r="D305" s="3" t="s">
        <v>11</v>
      </c>
      <c r="E305" s="3">
        <v>43239</v>
      </c>
      <c r="F305" s="3" t="str">
        <f t="shared" si="8"/>
        <v>Sat</v>
      </c>
      <c r="G305" s="3" t="s">
        <v>32</v>
      </c>
      <c r="H305" s="4">
        <v>15</v>
      </c>
      <c r="I305" s="5">
        <v>76.8</v>
      </c>
      <c r="J305" s="5" t="str">
        <f t="shared" si="9"/>
        <v>15-30</v>
      </c>
      <c r="K305" s="6" t="s">
        <v>2</v>
      </c>
    </row>
    <row r="306" spans="2:11" x14ac:dyDescent="0.3">
      <c r="B306" s="2">
        <v>52282467637200</v>
      </c>
      <c r="C306" s="3" t="s">
        <v>3</v>
      </c>
      <c r="D306" s="3" t="s">
        <v>12</v>
      </c>
      <c r="E306" s="3">
        <v>43239</v>
      </c>
      <c r="F306" s="3" t="str">
        <f t="shared" si="8"/>
        <v>Sat</v>
      </c>
      <c r="G306" s="3" t="s">
        <v>32</v>
      </c>
      <c r="H306" s="4">
        <v>14</v>
      </c>
      <c r="I306" s="5">
        <v>143.9</v>
      </c>
      <c r="J306" s="5" t="str">
        <f t="shared" si="9"/>
        <v>8-15</v>
      </c>
      <c r="K306" s="6" t="s">
        <v>2</v>
      </c>
    </row>
    <row r="307" spans="2:11" x14ac:dyDescent="0.3">
      <c r="B307" s="2">
        <v>52282467175800</v>
      </c>
      <c r="C307" s="3" t="s">
        <v>3</v>
      </c>
      <c r="D307" s="3" t="s">
        <v>10</v>
      </c>
      <c r="E307" s="3">
        <v>43239</v>
      </c>
      <c r="F307" s="3" t="str">
        <f t="shared" si="8"/>
        <v>Sat</v>
      </c>
      <c r="G307" s="3" t="s">
        <v>32</v>
      </c>
      <c r="H307" s="4">
        <v>14</v>
      </c>
      <c r="I307" s="5">
        <v>112.66</v>
      </c>
      <c r="J307" s="5" t="str">
        <f t="shared" si="9"/>
        <v>8-15</v>
      </c>
      <c r="K307" s="6" t="s">
        <v>2</v>
      </c>
    </row>
    <row r="308" spans="2:11" x14ac:dyDescent="0.3">
      <c r="B308" s="2">
        <v>52282469578400</v>
      </c>
      <c r="C308" s="3" t="s">
        <v>3</v>
      </c>
      <c r="D308" s="3" t="s">
        <v>11</v>
      </c>
      <c r="E308" s="3">
        <v>43239</v>
      </c>
      <c r="F308" s="3" t="str">
        <f t="shared" si="8"/>
        <v>Sat</v>
      </c>
      <c r="G308" s="3" t="s">
        <v>32</v>
      </c>
      <c r="H308" s="4">
        <v>14</v>
      </c>
      <c r="I308" s="5">
        <v>166.42</v>
      </c>
      <c r="J308" s="5" t="str">
        <f t="shared" si="9"/>
        <v>8-15</v>
      </c>
      <c r="K308" s="6" t="s">
        <v>2</v>
      </c>
    </row>
    <row r="309" spans="2:11" x14ac:dyDescent="0.3">
      <c r="B309" s="2">
        <v>52282469578400</v>
      </c>
      <c r="C309" s="3" t="s">
        <v>3</v>
      </c>
      <c r="D309" s="3" t="s">
        <v>12</v>
      </c>
      <c r="E309" s="3">
        <v>43239</v>
      </c>
      <c r="F309" s="3" t="str">
        <f t="shared" si="8"/>
        <v>Sat</v>
      </c>
      <c r="G309" s="3" t="s">
        <v>32</v>
      </c>
      <c r="H309" s="4">
        <v>14</v>
      </c>
      <c r="I309" s="5">
        <v>166.42</v>
      </c>
      <c r="J309" s="5" t="str">
        <f t="shared" si="9"/>
        <v>8-15</v>
      </c>
      <c r="K309" s="6" t="s">
        <v>2</v>
      </c>
    </row>
    <row r="310" spans="2:11" x14ac:dyDescent="0.3">
      <c r="B310" s="2">
        <v>54282390279200</v>
      </c>
      <c r="C310" s="3" t="s">
        <v>1</v>
      </c>
      <c r="D310" s="3" t="s">
        <v>11</v>
      </c>
      <c r="E310" s="3">
        <v>43239.402094907404</v>
      </c>
      <c r="F310" s="3" t="str">
        <f t="shared" si="8"/>
        <v>Sat</v>
      </c>
      <c r="G310" s="3" t="s">
        <v>32</v>
      </c>
      <c r="H310" s="4">
        <v>22</v>
      </c>
      <c r="I310" s="5">
        <v>72.45</v>
      </c>
      <c r="J310" s="5" t="str">
        <f t="shared" si="9"/>
        <v>15-30</v>
      </c>
      <c r="K310" s="6" t="s">
        <v>6</v>
      </c>
    </row>
    <row r="311" spans="2:11" x14ac:dyDescent="0.3">
      <c r="B311" s="2">
        <v>54282389067200</v>
      </c>
      <c r="C311" s="3" t="s">
        <v>3</v>
      </c>
      <c r="D311" s="3" t="s">
        <v>12</v>
      </c>
      <c r="E311" s="3">
        <v>43239.4377662037</v>
      </c>
      <c r="F311" s="3" t="str">
        <f t="shared" si="8"/>
        <v>Sat</v>
      </c>
      <c r="G311" s="3" t="s">
        <v>32</v>
      </c>
      <c r="H311" s="4">
        <v>22</v>
      </c>
      <c r="I311" s="5">
        <v>113.48</v>
      </c>
      <c r="J311" s="5" t="str">
        <f t="shared" si="9"/>
        <v>15-30</v>
      </c>
      <c r="K311" s="6" t="s">
        <v>6</v>
      </c>
    </row>
    <row r="312" spans="2:11" x14ac:dyDescent="0.3">
      <c r="B312" s="2">
        <v>52282505372400</v>
      </c>
      <c r="C312" s="3" t="s">
        <v>1</v>
      </c>
      <c r="D312" s="3" t="s">
        <v>10</v>
      </c>
      <c r="E312" s="3">
        <v>43239.457245370373</v>
      </c>
      <c r="F312" s="3" t="str">
        <f t="shared" si="8"/>
        <v>Sat</v>
      </c>
      <c r="G312" s="3" t="s">
        <v>32</v>
      </c>
      <c r="H312" s="4">
        <v>22</v>
      </c>
      <c r="I312" s="5">
        <v>66.099999999999994</v>
      </c>
      <c r="J312" s="5" t="str">
        <f t="shared" si="9"/>
        <v>15-30</v>
      </c>
      <c r="K312" s="6" t="s">
        <v>6</v>
      </c>
    </row>
    <row r="313" spans="2:11" x14ac:dyDescent="0.3">
      <c r="B313" s="2">
        <v>54282390333400</v>
      </c>
      <c r="C313" s="3" t="s">
        <v>1</v>
      </c>
      <c r="D313" s="3" t="s">
        <v>11</v>
      </c>
      <c r="E313" s="3">
        <v>43239.476574074077</v>
      </c>
      <c r="F313" s="3" t="str">
        <f t="shared" si="8"/>
        <v>Sat</v>
      </c>
      <c r="G313" s="3" t="s">
        <v>32</v>
      </c>
      <c r="H313" s="4">
        <v>22</v>
      </c>
      <c r="I313" s="5">
        <v>66.099999999999994</v>
      </c>
      <c r="J313" s="5" t="str">
        <f t="shared" si="9"/>
        <v>15-30</v>
      </c>
      <c r="K313" s="6" t="s">
        <v>6</v>
      </c>
    </row>
    <row r="314" spans="2:11" x14ac:dyDescent="0.3">
      <c r="B314" s="2">
        <v>54282389023200</v>
      </c>
      <c r="C314" s="3" t="s">
        <v>3</v>
      </c>
      <c r="D314" s="3" t="s">
        <v>12</v>
      </c>
      <c r="E314" s="3">
        <v>43239.564768518518</v>
      </c>
      <c r="F314" s="3" t="str">
        <f t="shared" si="8"/>
        <v>Sat</v>
      </c>
      <c r="G314" s="3" t="s">
        <v>32</v>
      </c>
      <c r="H314" s="4">
        <v>22</v>
      </c>
      <c r="I314" s="5">
        <v>66.099999999999994</v>
      </c>
      <c r="J314" s="5" t="str">
        <f t="shared" si="9"/>
        <v>15-30</v>
      </c>
      <c r="K314" s="6" t="s">
        <v>6</v>
      </c>
    </row>
    <row r="315" spans="2:11" x14ac:dyDescent="0.3">
      <c r="B315" s="2">
        <v>54282390255200</v>
      </c>
      <c r="C315" s="3" t="s">
        <v>1</v>
      </c>
      <c r="D315" s="3" t="s">
        <v>10</v>
      </c>
      <c r="E315" s="3">
        <v>43239.579745370371</v>
      </c>
      <c r="F315" s="3" t="str">
        <f t="shared" si="8"/>
        <v>Sat</v>
      </c>
      <c r="G315" s="3" t="s">
        <v>32</v>
      </c>
      <c r="H315" s="4">
        <v>22</v>
      </c>
      <c r="I315" s="5">
        <v>88.21</v>
      </c>
      <c r="J315" s="5" t="str">
        <f t="shared" si="9"/>
        <v>15-30</v>
      </c>
      <c r="K315" s="6" t="s">
        <v>6</v>
      </c>
    </row>
    <row r="316" spans="2:11" x14ac:dyDescent="0.3">
      <c r="B316" s="2">
        <v>54282390254600</v>
      </c>
      <c r="C316" s="3" t="s">
        <v>1</v>
      </c>
      <c r="D316" s="3" t="s">
        <v>11</v>
      </c>
      <c r="E316" s="3">
        <v>43239.59778935185</v>
      </c>
      <c r="F316" s="3" t="str">
        <f t="shared" si="8"/>
        <v>Sat</v>
      </c>
      <c r="G316" s="3" t="s">
        <v>32</v>
      </c>
      <c r="H316" s="4">
        <v>22</v>
      </c>
      <c r="I316" s="5">
        <v>66.099999999999994</v>
      </c>
      <c r="J316" s="5" t="str">
        <f t="shared" si="9"/>
        <v>15-30</v>
      </c>
      <c r="K316" s="6" t="s">
        <v>6</v>
      </c>
    </row>
    <row r="317" spans="2:11" x14ac:dyDescent="0.3">
      <c r="B317" s="2">
        <v>54282389067600</v>
      </c>
      <c r="C317" s="3" t="s">
        <v>1</v>
      </c>
      <c r="D317" s="3" t="s">
        <v>12</v>
      </c>
      <c r="E317" s="3">
        <v>43239.62226851852</v>
      </c>
      <c r="F317" s="3" t="str">
        <f t="shared" si="8"/>
        <v>Sat</v>
      </c>
      <c r="G317" s="3" t="s">
        <v>32</v>
      </c>
      <c r="H317" s="4">
        <v>22</v>
      </c>
      <c r="I317" s="5">
        <v>66.099999999999994</v>
      </c>
      <c r="J317" s="5" t="str">
        <f t="shared" si="9"/>
        <v>15-30</v>
      </c>
      <c r="K317" s="6" t="s">
        <v>6</v>
      </c>
    </row>
    <row r="318" spans="2:11" x14ac:dyDescent="0.3">
      <c r="B318" s="2">
        <v>54282390251800</v>
      </c>
      <c r="C318" s="3" t="s">
        <v>3</v>
      </c>
      <c r="D318" s="3" t="s">
        <v>10</v>
      </c>
      <c r="E318" s="3">
        <v>43239.628657407404</v>
      </c>
      <c r="F318" s="3" t="str">
        <f t="shared" si="8"/>
        <v>Sat</v>
      </c>
      <c r="G318" s="3" t="s">
        <v>32</v>
      </c>
      <c r="H318" s="4">
        <v>22</v>
      </c>
      <c r="I318" s="5">
        <v>66.099999999999994</v>
      </c>
      <c r="J318" s="5" t="str">
        <f t="shared" si="9"/>
        <v>15-30</v>
      </c>
      <c r="K318" s="6" t="s">
        <v>6</v>
      </c>
    </row>
    <row r="319" spans="2:11" x14ac:dyDescent="0.3">
      <c r="B319" s="2">
        <v>54282390304000</v>
      </c>
      <c r="C319" s="3" t="s">
        <v>1</v>
      </c>
      <c r="D319" s="3" t="s">
        <v>12</v>
      </c>
      <c r="E319" s="3">
        <v>43239.630682870367</v>
      </c>
      <c r="F319" s="3" t="str">
        <f t="shared" si="8"/>
        <v>Sat</v>
      </c>
      <c r="G319" s="3" t="s">
        <v>32</v>
      </c>
      <c r="H319" s="4">
        <v>22</v>
      </c>
      <c r="I319" s="5">
        <v>66.099999999999994</v>
      </c>
      <c r="J319" s="5" t="str">
        <f t="shared" si="9"/>
        <v>15-30</v>
      </c>
      <c r="K319" s="6" t="s">
        <v>6</v>
      </c>
    </row>
    <row r="320" spans="2:11" x14ac:dyDescent="0.3">
      <c r="B320" s="2">
        <v>54282389022600</v>
      </c>
      <c r="C320" s="3" t="s">
        <v>1</v>
      </c>
      <c r="D320" s="3" t="s">
        <v>11</v>
      </c>
      <c r="E320" s="3">
        <v>43239.630694444444</v>
      </c>
      <c r="F320" s="3" t="str">
        <f t="shared" si="8"/>
        <v>Sat</v>
      </c>
      <c r="G320" s="3" t="s">
        <v>32</v>
      </c>
      <c r="H320" s="4">
        <v>22</v>
      </c>
      <c r="I320" s="5">
        <v>66.099999999999994</v>
      </c>
      <c r="J320" s="5" t="str">
        <f t="shared" si="9"/>
        <v>15-30</v>
      </c>
      <c r="K320" s="6" t="s">
        <v>6</v>
      </c>
    </row>
    <row r="321" spans="2:11" x14ac:dyDescent="0.3">
      <c r="B321" s="2">
        <v>54282389070000</v>
      </c>
      <c r="C321" s="3" t="s">
        <v>1</v>
      </c>
      <c r="D321" s="3" t="s">
        <v>10</v>
      </c>
      <c r="E321" s="3">
        <v>43239.637002314812</v>
      </c>
      <c r="F321" s="3" t="str">
        <f t="shared" si="8"/>
        <v>Sat</v>
      </c>
      <c r="G321" s="3" t="s">
        <v>32</v>
      </c>
      <c r="H321" s="4">
        <v>22</v>
      </c>
      <c r="I321" s="5">
        <v>66.099999999999994</v>
      </c>
      <c r="J321" s="5" t="str">
        <f t="shared" si="9"/>
        <v>15-30</v>
      </c>
      <c r="K321" s="6" t="s">
        <v>6</v>
      </c>
    </row>
    <row r="322" spans="2:11" x14ac:dyDescent="0.3">
      <c r="B322" s="2">
        <v>52282405888800</v>
      </c>
      <c r="C322" s="3" t="s">
        <v>3</v>
      </c>
      <c r="D322" s="3" t="s">
        <v>12</v>
      </c>
      <c r="E322" s="3">
        <v>43240</v>
      </c>
      <c r="F322" s="3" t="str">
        <f t="shared" ref="F322:F385" si="10">TEXT(E322,"DDD")</f>
        <v>Sun</v>
      </c>
      <c r="G322" s="3" t="s">
        <v>32</v>
      </c>
      <c r="H322" s="4">
        <v>17</v>
      </c>
      <c r="I322" s="5">
        <v>405.42</v>
      </c>
      <c r="J322" s="5" t="str">
        <f t="shared" si="9"/>
        <v>15-30</v>
      </c>
      <c r="K322" s="6" t="s">
        <v>7</v>
      </c>
    </row>
    <row r="323" spans="2:11" x14ac:dyDescent="0.3">
      <c r="B323" s="2">
        <v>52282405888800</v>
      </c>
      <c r="C323" s="3" t="s">
        <v>3</v>
      </c>
      <c r="D323" s="3" t="s">
        <v>10</v>
      </c>
      <c r="E323" s="3">
        <v>43240</v>
      </c>
      <c r="F323" s="3" t="str">
        <f t="shared" si="10"/>
        <v>Sun</v>
      </c>
      <c r="G323" s="3" t="s">
        <v>32</v>
      </c>
      <c r="H323" s="4">
        <v>17</v>
      </c>
      <c r="I323" s="5">
        <v>405.42</v>
      </c>
      <c r="J323" s="5" t="str">
        <f t="shared" ref="J323:J386" si="11">IF(H323&gt;30,"&gt;30",IF(H323&gt;14,"15-30",IF(H323&gt;7,"8-15","0-7")))</f>
        <v>15-30</v>
      </c>
      <c r="K323" s="6" t="s">
        <v>7</v>
      </c>
    </row>
    <row r="324" spans="2:11" x14ac:dyDescent="0.3">
      <c r="B324" s="2">
        <v>52282450075400</v>
      </c>
      <c r="C324" s="3" t="s">
        <v>3</v>
      </c>
      <c r="D324" s="3" t="s">
        <v>10</v>
      </c>
      <c r="E324" s="3">
        <v>43240</v>
      </c>
      <c r="F324" s="3" t="str">
        <f t="shared" si="10"/>
        <v>Sun</v>
      </c>
      <c r="G324" s="3" t="s">
        <v>32</v>
      </c>
      <c r="H324" s="4">
        <v>15</v>
      </c>
      <c r="I324" s="5">
        <v>72.45</v>
      </c>
      <c r="J324" s="5" t="str">
        <f t="shared" si="11"/>
        <v>15-30</v>
      </c>
      <c r="K324" s="6" t="s">
        <v>8</v>
      </c>
    </row>
    <row r="325" spans="2:11" x14ac:dyDescent="0.3">
      <c r="B325" s="2">
        <v>54282389069400</v>
      </c>
      <c r="C325" s="3" t="s">
        <v>1</v>
      </c>
      <c r="D325" s="3" t="s">
        <v>10</v>
      </c>
      <c r="E325" s="3">
        <v>43240.321886574071</v>
      </c>
      <c r="F325" s="3" t="str">
        <f t="shared" si="10"/>
        <v>Sun</v>
      </c>
      <c r="G325" s="3" t="s">
        <v>32</v>
      </c>
      <c r="H325" s="4">
        <v>22</v>
      </c>
      <c r="I325" s="5">
        <v>132.19999999999999</v>
      </c>
      <c r="J325" s="5" t="str">
        <f t="shared" si="11"/>
        <v>15-30</v>
      </c>
      <c r="K325" s="6" t="s">
        <v>6</v>
      </c>
    </row>
    <row r="326" spans="2:11" x14ac:dyDescent="0.3">
      <c r="B326" s="2">
        <v>54282389069400</v>
      </c>
      <c r="C326" s="3" t="s">
        <v>1</v>
      </c>
      <c r="D326" s="3" t="s">
        <v>12</v>
      </c>
      <c r="E326" s="3">
        <v>43240.335486111115</v>
      </c>
      <c r="F326" s="3" t="str">
        <f t="shared" si="10"/>
        <v>Sun</v>
      </c>
      <c r="G326" s="3" t="s">
        <v>32</v>
      </c>
      <c r="H326" s="4">
        <v>22</v>
      </c>
      <c r="I326" s="5">
        <v>132.19999999999999</v>
      </c>
      <c r="J326" s="5" t="str">
        <f t="shared" si="11"/>
        <v>15-30</v>
      </c>
      <c r="K326" s="6" t="s">
        <v>6</v>
      </c>
    </row>
    <row r="327" spans="2:11" x14ac:dyDescent="0.3">
      <c r="B327" s="2">
        <v>54282390303800</v>
      </c>
      <c r="C327" s="3" t="s">
        <v>1</v>
      </c>
      <c r="D327" s="3" t="s">
        <v>11</v>
      </c>
      <c r="E327" s="3">
        <v>43240.343113425923</v>
      </c>
      <c r="F327" s="3" t="str">
        <f t="shared" si="10"/>
        <v>Sun</v>
      </c>
      <c r="G327" s="3" t="s">
        <v>32</v>
      </c>
      <c r="H327" s="4">
        <v>22</v>
      </c>
      <c r="I327" s="5">
        <v>66.099999999999994</v>
      </c>
      <c r="J327" s="5" t="str">
        <f t="shared" si="11"/>
        <v>15-30</v>
      </c>
      <c r="K327" s="6" t="s">
        <v>6</v>
      </c>
    </row>
    <row r="328" spans="2:11" x14ac:dyDescent="0.3">
      <c r="B328" s="2">
        <v>54282389448000</v>
      </c>
      <c r="C328" s="3" t="s">
        <v>1</v>
      </c>
      <c r="D328" s="3" t="s">
        <v>12</v>
      </c>
      <c r="E328" s="3">
        <v>43240.367337962962</v>
      </c>
      <c r="F328" s="3" t="str">
        <f t="shared" si="10"/>
        <v>Sun</v>
      </c>
      <c r="G328" s="3" t="s">
        <v>32</v>
      </c>
      <c r="H328" s="4">
        <v>22</v>
      </c>
      <c r="I328" s="5">
        <v>88.21</v>
      </c>
      <c r="J328" s="5" t="str">
        <f t="shared" si="11"/>
        <v>15-30</v>
      </c>
      <c r="K328" s="6" t="s">
        <v>6</v>
      </c>
    </row>
    <row r="329" spans="2:11" x14ac:dyDescent="0.3">
      <c r="B329" s="2">
        <v>54282390254200</v>
      </c>
      <c r="C329" s="3" t="s">
        <v>3</v>
      </c>
      <c r="D329" s="3" t="s">
        <v>10</v>
      </c>
      <c r="E329" s="3">
        <v>43240.370416666665</v>
      </c>
      <c r="F329" s="3" t="str">
        <f t="shared" si="10"/>
        <v>Sun</v>
      </c>
      <c r="G329" s="3" t="s">
        <v>32</v>
      </c>
      <c r="H329" s="4">
        <v>22</v>
      </c>
      <c r="I329" s="5">
        <v>66.099999999999994</v>
      </c>
      <c r="J329" s="5" t="str">
        <f t="shared" si="11"/>
        <v>15-30</v>
      </c>
      <c r="K329" s="6" t="s">
        <v>6</v>
      </c>
    </row>
    <row r="330" spans="2:11" x14ac:dyDescent="0.3">
      <c r="B330" s="2">
        <v>54282389023000</v>
      </c>
      <c r="C330" s="3" t="s">
        <v>1</v>
      </c>
      <c r="D330" s="3" t="s">
        <v>12</v>
      </c>
      <c r="E330" s="3">
        <v>43240.371562499997</v>
      </c>
      <c r="F330" s="3" t="str">
        <f t="shared" si="10"/>
        <v>Sun</v>
      </c>
      <c r="G330" s="3" t="s">
        <v>32</v>
      </c>
      <c r="H330" s="4">
        <v>22</v>
      </c>
      <c r="I330" s="5">
        <v>66.099999999999994</v>
      </c>
      <c r="J330" s="5" t="str">
        <f t="shared" si="11"/>
        <v>15-30</v>
      </c>
      <c r="K330" s="6" t="s">
        <v>6</v>
      </c>
    </row>
    <row r="331" spans="2:11" x14ac:dyDescent="0.3">
      <c r="B331" s="2">
        <v>54282390333200</v>
      </c>
      <c r="C331" s="3" t="s">
        <v>1</v>
      </c>
      <c r="D331" s="3" t="s">
        <v>11</v>
      </c>
      <c r="E331" s="3">
        <v>43240.37773148148</v>
      </c>
      <c r="F331" s="3" t="str">
        <f t="shared" si="10"/>
        <v>Sun</v>
      </c>
      <c r="G331" s="3" t="s">
        <v>32</v>
      </c>
      <c r="H331" s="4">
        <v>22</v>
      </c>
      <c r="I331" s="5">
        <v>72.45</v>
      </c>
      <c r="J331" s="5" t="str">
        <f t="shared" si="11"/>
        <v>15-30</v>
      </c>
      <c r="K331" s="6" t="s">
        <v>6</v>
      </c>
    </row>
    <row r="332" spans="2:11" x14ac:dyDescent="0.3">
      <c r="B332" s="2">
        <v>54282407045800</v>
      </c>
      <c r="C332" s="3" t="s">
        <v>3</v>
      </c>
      <c r="D332" s="3" t="s">
        <v>11</v>
      </c>
      <c r="E332" s="3">
        <v>43240.442291666666</v>
      </c>
      <c r="F332" s="3" t="str">
        <f t="shared" si="10"/>
        <v>Sun</v>
      </c>
      <c r="G332" s="3" t="s">
        <v>32</v>
      </c>
      <c r="H332" s="4">
        <v>21</v>
      </c>
      <c r="I332" s="5">
        <v>182.73</v>
      </c>
      <c r="J332" s="5" t="str">
        <f t="shared" si="11"/>
        <v>15-30</v>
      </c>
      <c r="K332" s="6" t="s">
        <v>2</v>
      </c>
    </row>
    <row r="333" spans="2:11" x14ac:dyDescent="0.3">
      <c r="B333" s="2">
        <v>52282407632000</v>
      </c>
      <c r="C333" s="3" t="s">
        <v>1</v>
      </c>
      <c r="D333" s="3" t="s">
        <v>10</v>
      </c>
      <c r="E333" s="3">
        <v>43240.609791666669</v>
      </c>
      <c r="F333" s="3" t="str">
        <f t="shared" si="10"/>
        <v>Sun</v>
      </c>
      <c r="G333" s="3" t="s">
        <v>32</v>
      </c>
      <c r="H333" s="4">
        <v>21</v>
      </c>
      <c r="I333" s="5">
        <v>70.069999999999993</v>
      </c>
      <c r="J333" s="5" t="str">
        <f t="shared" si="11"/>
        <v>15-30</v>
      </c>
      <c r="K333" s="6" t="s">
        <v>2</v>
      </c>
    </row>
    <row r="334" spans="2:11" x14ac:dyDescent="0.3">
      <c r="B334" s="2">
        <v>52282529246000</v>
      </c>
      <c r="C334" s="3" t="s">
        <v>3</v>
      </c>
      <c r="D334" s="3" t="s">
        <v>12</v>
      </c>
      <c r="E334" s="3">
        <v>43241</v>
      </c>
      <c r="F334" s="3" t="str">
        <f t="shared" si="10"/>
        <v>Mon</v>
      </c>
      <c r="G334" s="3" t="s">
        <v>32</v>
      </c>
      <c r="H334" s="4">
        <v>14</v>
      </c>
      <c r="I334" s="5">
        <v>72.45</v>
      </c>
      <c r="J334" s="5" t="str">
        <f t="shared" si="11"/>
        <v>8-15</v>
      </c>
      <c r="K334" s="6" t="s">
        <v>4</v>
      </c>
    </row>
    <row r="335" spans="2:11" x14ac:dyDescent="0.3">
      <c r="B335" s="2">
        <v>52282524225000</v>
      </c>
      <c r="C335" s="3" t="s">
        <v>3</v>
      </c>
      <c r="D335" s="3" t="s">
        <v>10</v>
      </c>
      <c r="E335" s="3">
        <v>43241</v>
      </c>
      <c r="F335" s="3" t="str">
        <f t="shared" si="10"/>
        <v>Mon</v>
      </c>
      <c r="G335" s="3" t="s">
        <v>32</v>
      </c>
      <c r="H335" s="4">
        <v>14</v>
      </c>
      <c r="I335" s="5">
        <v>72.45</v>
      </c>
      <c r="J335" s="5" t="str">
        <f t="shared" si="11"/>
        <v>8-15</v>
      </c>
      <c r="K335" s="6" t="s">
        <v>4</v>
      </c>
    </row>
    <row r="336" spans="2:11" x14ac:dyDescent="0.3">
      <c r="B336" s="2">
        <v>52282523854200</v>
      </c>
      <c r="C336" s="3" t="s">
        <v>3</v>
      </c>
      <c r="D336" s="3" t="s">
        <v>11</v>
      </c>
      <c r="E336" s="3">
        <v>43241</v>
      </c>
      <c r="F336" s="3" t="str">
        <f t="shared" si="10"/>
        <v>Mon</v>
      </c>
      <c r="G336" s="3" t="s">
        <v>32</v>
      </c>
      <c r="H336" s="4">
        <v>14</v>
      </c>
      <c r="I336" s="5">
        <v>85.1</v>
      </c>
      <c r="J336" s="5" t="str">
        <f t="shared" si="11"/>
        <v>8-15</v>
      </c>
      <c r="K336" s="6" t="s">
        <v>4</v>
      </c>
    </row>
    <row r="337" spans="2:11" x14ac:dyDescent="0.3">
      <c r="B337" s="2">
        <v>52282503063200</v>
      </c>
      <c r="C337" s="3" t="s">
        <v>3</v>
      </c>
      <c r="D337" s="3" t="s">
        <v>12</v>
      </c>
      <c r="E337" s="3">
        <v>43241</v>
      </c>
      <c r="F337" s="3" t="str">
        <f t="shared" si="10"/>
        <v>Mon</v>
      </c>
      <c r="G337" s="3" t="s">
        <v>32</v>
      </c>
      <c r="H337" s="4">
        <v>14</v>
      </c>
      <c r="I337" s="5">
        <v>88.21</v>
      </c>
      <c r="J337" s="5" t="str">
        <f t="shared" si="11"/>
        <v>8-15</v>
      </c>
      <c r="K337" s="6" t="s">
        <v>6</v>
      </c>
    </row>
    <row r="338" spans="2:11" x14ac:dyDescent="0.3">
      <c r="B338" s="2">
        <v>52282524224800</v>
      </c>
      <c r="C338" s="3" t="s">
        <v>3</v>
      </c>
      <c r="D338" s="3" t="s">
        <v>10</v>
      </c>
      <c r="E338" s="3">
        <v>43241</v>
      </c>
      <c r="F338" s="3" t="str">
        <f t="shared" si="10"/>
        <v>Mon</v>
      </c>
      <c r="G338" s="3" t="s">
        <v>32</v>
      </c>
      <c r="H338" s="4">
        <v>14</v>
      </c>
      <c r="I338" s="5">
        <v>72.45</v>
      </c>
      <c r="J338" s="5" t="str">
        <f t="shared" si="11"/>
        <v>8-15</v>
      </c>
      <c r="K338" s="6" t="s">
        <v>4</v>
      </c>
    </row>
    <row r="339" spans="2:11" x14ac:dyDescent="0.3">
      <c r="B339" s="2">
        <v>52282523703400</v>
      </c>
      <c r="C339" s="3" t="s">
        <v>3</v>
      </c>
      <c r="D339" s="3" t="s">
        <v>11</v>
      </c>
      <c r="E339" s="3">
        <v>43241</v>
      </c>
      <c r="F339" s="3" t="str">
        <f t="shared" si="10"/>
        <v>Mon</v>
      </c>
      <c r="G339" s="3" t="s">
        <v>32</v>
      </c>
      <c r="H339" s="4">
        <v>14</v>
      </c>
      <c r="I339" s="5">
        <v>72.45</v>
      </c>
      <c r="J339" s="5" t="str">
        <f t="shared" si="11"/>
        <v>8-15</v>
      </c>
      <c r="K339" s="6" t="s">
        <v>4</v>
      </c>
    </row>
    <row r="340" spans="2:11" x14ac:dyDescent="0.3">
      <c r="B340" s="2">
        <v>52282503063600</v>
      </c>
      <c r="C340" s="3" t="s">
        <v>3</v>
      </c>
      <c r="D340" s="3" t="s">
        <v>12</v>
      </c>
      <c r="E340" s="3">
        <v>43241</v>
      </c>
      <c r="F340" s="3" t="str">
        <f t="shared" si="10"/>
        <v>Mon</v>
      </c>
      <c r="G340" s="3" t="s">
        <v>32</v>
      </c>
      <c r="H340" s="4">
        <v>14</v>
      </c>
      <c r="I340" s="5">
        <v>88.21</v>
      </c>
      <c r="J340" s="5" t="str">
        <f t="shared" si="11"/>
        <v>8-15</v>
      </c>
      <c r="K340" s="6" t="s">
        <v>6</v>
      </c>
    </row>
    <row r="341" spans="2:11" x14ac:dyDescent="0.3">
      <c r="B341" s="2">
        <v>52282313265800</v>
      </c>
      <c r="C341" s="3" t="s">
        <v>3</v>
      </c>
      <c r="D341" s="3" t="s">
        <v>12</v>
      </c>
      <c r="E341" s="3">
        <v>43241</v>
      </c>
      <c r="F341" s="3" t="str">
        <f t="shared" si="10"/>
        <v>Mon</v>
      </c>
      <c r="G341" s="3" t="s">
        <v>32</v>
      </c>
      <c r="H341" s="4">
        <v>24</v>
      </c>
      <c r="I341" s="5">
        <v>66.099999999999994</v>
      </c>
      <c r="J341" s="5" t="str">
        <f t="shared" si="11"/>
        <v>15-30</v>
      </c>
      <c r="K341" s="6" t="s">
        <v>6</v>
      </c>
    </row>
    <row r="342" spans="2:11" x14ac:dyDescent="0.3">
      <c r="B342" s="2">
        <v>52282364040800</v>
      </c>
      <c r="C342" s="3" t="s">
        <v>3</v>
      </c>
      <c r="D342" s="3" t="s">
        <v>10</v>
      </c>
      <c r="E342" s="3">
        <v>43241</v>
      </c>
      <c r="F342" s="3" t="str">
        <f t="shared" si="10"/>
        <v>Mon</v>
      </c>
      <c r="G342" s="3" t="s">
        <v>32</v>
      </c>
      <c r="H342" s="4">
        <v>21</v>
      </c>
      <c r="I342" s="5">
        <v>88.21</v>
      </c>
      <c r="J342" s="5" t="str">
        <f t="shared" si="11"/>
        <v>15-30</v>
      </c>
      <c r="K342" s="6" t="s">
        <v>6</v>
      </c>
    </row>
    <row r="343" spans="2:11" x14ac:dyDescent="0.3">
      <c r="B343" s="2">
        <v>54282424584200</v>
      </c>
      <c r="C343" s="3" t="s">
        <v>3</v>
      </c>
      <c r="D343" s="3" t="s">
        <v>11</v>
      </c>
      <c r="E343" s="3">
        <v>43241</v>
      </c>
      <c r="F343" s="3" t="str">
        <f t="shared" si="10"/>
        <v>Mon</v>
      </c>
      <c r="G343" s="3" t="s">
        <v>32</v>
      </c>
      <c r="H343" s="4">
        <v>18</v>
      </c>
      <c r="I343" s="5">
        <v>47.38</v>
      </c>
      <c r="J343" s="5" t="str">
        <f t="shared" si="11"/>
        <v>15-30</v>
      </c>
      <c r="K343" s="6" t="s">
        <v>6</v>
      </c>
    </row>
    <row r="344" spans="2:11" x14ac:dyDescent="0.3">
      <c r="B344" s="2">
        <v>54282424584200</v>
      </c>
      <c r="C344" s="3" t="s">
        <v>3</v>
      </c>
      <c r="D344" s="3" t="s">
        <v>12</v>
      </c>
      <c r="E344" s="3">
        <v>43241</v>
      </c>
      <c r="F344" s="3" t="str">
        <f t="shared" si="10"/>
        <v>Mon</v>
      </c>
      <c r="G344" s="3" t="s">
        <v>32</v>
      </c>
      <c r="H344" s="4">
        <v>18</v>
      </c>
      <c r="I344" s="5">
        <v>47.38</v>
      </c>
      <c r="J344" s="5" t="str">
        <f t="shared" si="11"/>
        <v>15-30</v>
      </c>
      <c r="K344" s="6" t="s">
        <v>6</v>
      </c>
    </row>
    <row r="345" spans="2:11" x14ac:dyDescent="0.3">
      <c r="B345" s="2">
        <v>52282434255800</v>
      </c>
      <c r="C345" s="3" t="s">
        <v>3</v>
      </c>
      <c r="D345" s="3" t="s">
        <v>10</v>
      </c>
      <c r="E345" s="3">
        <v>43241</v>
      </c>
      <c r="F345" s="3" t="str">
        <f t="shared" si="10"/>
        <v>Mon</v>
      </c>
      <c r="G345" s="3" t="s">
        <v>32</v>
      </c>
      <c r="H345" s="4">
        <v>18</v>
      </c>
      <c r="I345" s="5">
        <v>97.86</v>
      </c>
      <c r="J345" s="5" t="str">
        <f t="shared" si="11"/>
        <v>15-30</v>
      </c>
      <c r="K345" s="6" t="s">
        <v>6</v>
      </c>
    </row>
    <row r="346" spans="2:11" x14ac:dyDescent="0.3">
      <c r="B346" s="2">
        <v>52282434255800</v>
      </c>
      <c r="C346" s="3" t="s">
        <v>3</v>
      </c>
      <c r="D346" s="3" t="s">
        <v>11</v>
      </c>
      <c r="E346" s="3">
        <v>43241</v>
      </c>
      <c r="F346" s="3" t="str">
        <f t="shared" si="10"/>
        <v>Mon</v>
      </c>
      <c r="G346" s="3" t="s">
        <v>32</v>
      </c>
      <c r="H346" s="4">
        <v>18</v>
      </c>
      <c r="I346" s="5">
        <v>97.86</v>
      </c>
      <c r="J346" s="5" t="str">
        <f t="shared" si="11"/>
        <v>15-30</v>
      </c>
      <c r="K346" s="6" t="s">
        <v>6</v>
      </c>
    </row>
    <row r="347" spans="2:11" x14ac:dyDescent="0.3">
      <c r="B347" s="2">
        <v>52282472315400</v>
      </c>
      <c r="C347" s="3" t="s">
        <v>3</v>
      </c>
      <c r="D347" s="3" t="s">
        <v>12</v>
      </c>
      <c r="E347" s="3">
        <v>43241</v>
      </c>
      <c r="F347" s="3" t="str">
        <f t="shared" si="10"/>
        <v>Mon</v>
      </c>
      <c r="G347" s="3" t="s">
        <v>32</v>
      </c>
      <c r="H347" s="4">
        <v>16</v>
      </c>
      <c r="I347" s="5">
        <v>83.32</v>
      </c>
      <c r="J347" s="5" t="str">
        <f t="shared" si="11"/>
        <v>15-30</v>
      </c>
      <c r="K347" s="6" t="s">
        <v>7</v>
      </c>
    </row>
    <row r="348" spans="2:11" x14ac:dyDescent="0.3">
      <c r="B348" s="2">
        <v>52282472303600</v>
      </c>
      <c r="C348" s="3" t="s">
        <v>3</v>
      </c>
      <c r="D348" s="3" t="s">
        <v>10</v>
      </c>
      <c r="E348" s="3">
        <v>43241</v>
      </c>
      <c r="F348" s="3" t="str">
        <f t="shared" si="10"/>
        <v>Mon</v>
      </c>
      <c r="G348" s="3" t="s">
        <v>32</v>
      </c>
      <c r="H348" s="4">
        <v>16</v>
      </c>
      <c r="I348" s="5">
        <v>83.32</v>
      </c>
      <c r="J348" s="5" t="str">
        <f t="shared" si="11"/>
        <v>15-30</v>
      </c>
      <c r="K348" s="6" t="s">
        <v>7</v>
      </c>
    </row>
    <row r="349" spans="2:11" x14ac:dyDescent="0.3">
      <c r="B349" s="2">
        <v>52282524271200</v>
      </c>
      <c r="C349" s="3" t="s">
        <v>3</v>
      </c>
      <c r="D349" s="3" t="s">
        <v>11</v>
      </c>
      <c r="E349" s="3">
        <v>43241</v>
      </c>
      <c r="F349" s="3" t="str">
        <f t="shared" si="10"/>
        <v>Mon</v>
      </c>
      <c r="G349" s="3" t="s">
        <v>32</v>
      </c>
      <c r="H349" s="4">
        <v>14</v>
      </c>
      <c r="I349" s="5">
        <v>72.45</v>
      </c>
      <c r="J349" s="5" t="str">
        <f t="shared" si="11"/>
        <v>8-15</v>
      </c>
      <c r="K349" s="6" t="s">
        <v>4</v>
      </c>
    </row>
    <row r="350" spans="2:11" x14ac:dyDescent="0.3">
      <c r="B350" s="2">
        <v>52282529052800</v>
      </c>
      <c r="C350" s="3" t="s">
        <v>3</v>
      </c>
      <c r="D350" s="3" t="s">
        <v>12</v>
      </c>
      <c r="E350" s="3">
        <v>43241</v>
      </c>
      <c r="F350" s="3" t="str">
        <f t="shared" si="10"/>
        <v>Mon</v>
      </c>
      <c r="G350" s="3" t="s">
        <v>32</v>
      </c>
      <c r="H350" s="4">
        <v>14</v>
      </c>
      <c r="I350" s="5">
        <v>72.45</v>
      </c>
      <c r="J350" s="5" t="str">
        <f t="shared" si="11"/>
        <v>8-15</v>
      </c>
      <c r="K350" s="6" t="s">
        <v>4</v>
      </c>
    </row>
    <row r="351" spans="2:11" x14ac:dyDescent="0.3">
      <c r="B351" s="2">
        <v>52282503063800</v>
      </c>
      <c r="C351" s="3" t="s">
        <v>3</v>
      </c>
      <c r="D351" s="3" t="s">
        <v>10</v>
      </c>
      <c r="E351" s="3">
        <v>43241</v>
      </c>
      <c r="F351" s="3" t="str">
        <f t="shared" si="10"/>
        <v>Mon</v>
      </c>
      <c r="G351" s="3" t="s">
        <v>32</v>
      </c>
      <c r="H351" s="4">
        <v>14</v>
      </c>
      <c r="I351" s="5">
        <v>88.21</v>
      </c>
      <c r="J351" s="5" t="str">
        <f t="shared" si="11"/>
        <v>8-15</v>
      </c>
      <c r="K351" s="6" t="s">
        <v>6</v>
      </c>
    </row>
    <row r="352" spans="2:11" x14ac:dyDescent="0.3">
      <c r="B352" s="2">
        <v>52282529492400</v>
      </c>
      <c r="C352" s="3" t="s">
        <v>3</v>
      </c>
      <c r="D352" s="3" t="s">
        <v>11</v>
      </c>
      <c r="E352" s="3">
        <v>43241</v>
      </c>
      <c r="F352" s="3" t="str">
        <f t="shared" si="10"/>
        <v>Mon</v>
      </c>
      <c r="G352" s="3" t="s">
        <v>32</v>
      </c>
      <c r="H352" s="4">
        <v>14</v>
      </c>
      <c r="I352" s="5">
        <v>72.45</v>
      </c>
      <c r="J352" s="5" t="str">
        <f t="shared" si="11"/>
        <v>8-15</v>
      </c>
      <c r="K352" s="6" t="s">
        <v>4</v>
      </c>
    </row>
    <row r="353" spans="2:11" x14ac:dyDescent="0.3">
      <c r="B353" s="2">
        <v>52282502520200</v>
      </c>
      <c r="C353" s="3" t="s">
        <v>3</v>
      </c>
      <c r="D353" s="3" t="s">
        <v>12</v>
      </c>
      <c r="E353" s="3">
        <v>43241</v>
      </c>
      <c r="F353" s="3" t="str">
        <f t="shared" si="10"/>
        <v>Mon</v>
      </c>
      <c r="G353" s="3" t="s">
        <v>32</v>
      </c>
      <c r="H353" s="4">
        <v>14</v>
      </c>
      <c r="I353" s="5">
        <v>66.099999999999994</v>
      </c>
      <c r="J353" s="5" t="str">
        <f t="shared" si="11"/>
        <v>8-15</v>
      </c>
      <c r="K353" s="6" t="s">
        <v>6</v>
      </c>
    </row>
    <row r="354" spans="2:11" x14ac:dyDescent="0.3">
      <c r="B354" s="2">
        <v>52282528929600</v>
      </c>
      <c r="C354" s="3" t="s">
        <v>3</v>
      </c>
      <c r="D354" s="3" t="s">
        <v>10</v>
      </c>
      <c r="E354" s="3">
        <v>43241</v>
      </c>
      <c r="F354" s="3" t="str">
        <f t="shared" si="10"/>
        <v>Mon</v>
      </c>
      <c r="G354" s="3" t="s">
        <v>32</v>
      </c>
      <c r="H354" s="4">
        <v>14</v>
      </c>
      <c r="I354" s="5">
        <v>72.45</v>
      </c>
      <c r="J354" s="5" t="str">
        <f t="shared" si="11"/>
        <v>8-15</v>
      </c>
      <c r="K354" s="6" t="s">
        <v>4</v>
      </c>
    </row>
    <row r="355" spans="2:11" x14ac:dyDescent="0.3">
      <c r="B355" s="2">
        <v>52282503626600</v>
      </c>
      <c r="C355" s="3" t="s">
        <v>3</v>
      </c>
      <c r="D355" s="3" t="s">
        <v>11</v>
      </c>
      <c r="E355" s="3">
        <v>43241</v>
      </c>
      <c r="F355" s="3" t="str">
        <f t="shared" si="10"/>
        <v>Mon</v>
      </c>
      <c r="G355" s="3" t="s">
        <v>32</v>
      </c>
      <c r="H355" s="4">
        <v>14</v>
      </c>
      <c r="I355" s="5">
        <v>66.099999999999994</v>
      </c>
      <c r="J355" s="5" t="str">
        <f t="shared" si="11"/>
        <v>8-15</v>
      </c>
      <c r="K355" s="6" t="s">
        <v>6</v>
      </c>
    </row>
    <row r="356" spans="2:11" x14ac:dyDescent="0.3">
      <c r="B356" s="2">
        <v>52282525940800</v>
      </c>
      <c r="C356" s="3" t="s">
        <v>3</v>
      </c>
      <c r="D356" s="3" t="s">
        <v>12</v>
      </c>
      <c r="E356" s="3">
        <v>43241</v>
      </c>
      <c r="F356" s="3" t="str">
        <f t="shared" si="10"/>
        <v>Mon</v>
      </c>
      <c r="G356" s="3" t="s">
        <v>32</v>
      </c>
      <c r="H356" s="4">
        <v>14</v>
      </c>
      <c r="I356" s="5">
        <v>83.32</v>
      </c>
      <c r="J356" s="5" t="str">
        <f t="shared" si="11"/>
        <v>8-15</v>
      </c>
      <c r="K356" s="6" t="s">
        <v>7</v>
      </c>
    </row>
    <row r="357" spans="2:11" x14ac:dyDescent="0.3">
      <c r="B357" s="2">
        <v>52282523702600</v>
      </c>
      <c r="C357" s="3" t="s">
        <v>3</v>
      </c>
      <c r="D357" s="3" t="s">
        <v>10</v>
      </c>
      <c r="E357" s="3">
        <v>43241</v>
      </c>
      <c r="F357" s="3" t="str">
        <f t="shared" si="10"/>
        <v>Mon</v>
      </c>
      <c r="G357" s="3" t="s">
        <v>32</v>
      </c>
      <c r="H357" s="4">
        <v>14</v>
      </c>
      <c r="I357" s="5">
        <v>72.45</v>
      </c>
      <c r="J357" s="5" t="str">
        <f t="shared" si="11"/>
        <v>8-15</v>
      </c>
      <c r="K357" s="6" t="s">
        <v>4</v>
      </c>
    </row>
    <row r="358" spans="2:11" x14ac:dyDescent="0.3">
      <c r="B358" s="2">
        <v>52282406964800</v>
      </c>
      <c r="C358" s="3" t="s">
        <v>3</v>
      </c>
      <c r="D358" s="3" t="s">
        <v>10</v>
      </c>
      <c r="E358" s="3">
        <v>43241.326018518521</v>
      </c>
      <c r="F358" s="3" t="str">
        <f t="shared" si="10"/>
        <v>Mon</v>
      </c>
      <c r="G358" s="3" t="s">
        <v>32</v>
      </c>
      <c r="H358" s="4">
        <v>24</v>
      </c>
      <c r="I358" s="5">
        <v>116.63</v>
      </c>
      <c r="J358" s="5" t="str">
        <f t="shared" si="11"/>
        <v>15-30</v>
      </c>
      <c r="K358" s="6" t="s">
        <v>2</v>
      </c>
    </row>
    <row r="359" spans="2:11" x14ac:dyDescent="0.3">
      <c r="B359" s="2">
        <v>54282390759000</v>
      </c>
      <c r="C359" s="3" t="s">
        <v>1</v>
      </c>
      <c r="D359" s="3" t="s">
        <v>11</v>
      </c>
      <c r="E359" s="3">
        <v>43241.426793981482</v>
      </c>
      <c r="F359" s="3" t="str">
        <f t="shared" si="10"/>
        <v>Mon</v>
      </c>
      <c r="G359" s="3" t="s">
        <v>32</v>
      </c>
      <c r="H359" s="4">
        <v>21</v>
      </c>
      <c r="I359" s="5">
        <v>66.099999999999994</v>
      </c>
      <c r="J359" s="5" t="str">
        <f t="shared" si="11"/>
        <v>15-30</v>
      </c>
      <c r="K359" s="6" t="s">
        <v>6</v>
      </c>
    </row>
    <row r="360" spans="2:11" x14ac:dyDescent="0.3">
      <c r="B360" s="2">
        <v>54282407072200</v>
      </c>
      <c r="C360" s="3" t="s">
        <v>1</v>
      </c>
      <c r="D360" s="3" t="s">
        <v>11</v>
      </c>
      <c r="E360" s="3">
        <v>43241.503495370373</v>
      </c>
      <c r="F360" s="3" t="str">
        <f t="shared" si="10"/>
        <v>Mon</v>
      </c>
      <c r="G360" s="3" t="s">
        <v>32</v>
      </c>
      <c r="H360" s="4">
        <v>21</v>
      </c>
      <c r="I360" s="5">
        <v>70.069999999999993</v>
      </c>
      <c r="J360" s="5" t="str">
        <f t="shared" si="11"/>
        <v>15-30</v>
      </c>
      <c r="K360" s="6" t="s">
        <v>2</v>
      </c>
    </row>
    <row r="361" spans="2:11" x14ac:dyDescent="0.3">
      <c r="B361" s="2">
        <v>54282407834000</v>
      </c>
      <c r="C361" s="3" t="s">
        <v>3</v>
      </c>
      <c r="D361" s="3" t="s">
        <v>12</v>
      </c>
      <c r="E361" s="3">
        <v>43241.508252314816</v>
      </c>
      <c r="F361" s="3" t="str">
        <f t="shared" si="10"/>
        <v>Mon</v>
      </c>
      <c r="G361" s="3" t="s">
        <v>32</v>
      </c>
      <c r="H361" s="4">
        <v>21</v>
      </c>
      <c r="I361" s="5">
        <v>70.069999999999993</v>
      </c>
      <c r="J361" s="5" t="str">
        <f t="shared" si="11"/>
        <v>15-30</v>
      </c>
      <c r="K361" s="6" t="s">
        <v>2</v>
      </c>
    </row>
    <row r="362" spans="2:11" x14ac:dyDescent="0.3">
      <c r="B362" s="2">
        <v>54282407601800</v>
      </c>
      <c r="C362" s="3" t="s">
        <v>1</v>
      </c>
      <c r="D362" s="3" t="s">
        <v>11</v>
      </c>
      <c r="E362" s="3">
        <v>43241.531215277777</v>
      </c>
      <c r="F362" s="3" t="str">
        <f t="shared" si="10"/>
        <v>Mon</v>
      </c>
      <c r="G362" s="3" t="s">
        <v>32</v>
      </c>
      <c r="H362" s="4">
        <v>24</v>
      </c>
      <c r="I362" s="5">
        <v>76.8</v>
      </c>
      <c r="J362" s="5" t="str">
        <f t="shared" si="11"/>
        <v>15-30</v>
      </c>
      <c r="K362" s="6" t="s">
        <v>2</v>
      </c>
    </row>
    <row r="363" spans="2:11" x14ac:dyDescent="0.3">
      <c r="B363" s="2">
        <v>54282407047800</v>
      </c>
      <c r="C363" s="3" t="s">
        <v>1</v>
      </c>
      <c r="D363" s="3" t="s">
        <v>10</v>
      </c>
      <c r="E363" s="3">
        <v>43241.561851851853</v>
      </c>
      <c r="F363" s="3" t="str">
        <f t="shared" si="10"/>
        <v>Mon</v>
      </c>
      <c r="G363" s="3" t="s">
        <v>32</v>
      </c>
      <c r="H363" s="4">
        <v>24</v>
      </c>
      <c r="I363" s="5">
        <v>166.42</v>
      </c>
      <c r="J363" s="5" t="str">
        <f t="shared" si="11"/>
        <v>15-30</v>
      </c>
      <c r="K363" s="6" t="s">
        <v>2</v>
      </c>
    </row>
    <row r="364" spans="2:11" x14ac:dyDescent="0.3">
      <c r="B364" s="2">
        <v>54282407042200</v>
      </c>
      <c r="C364" s="3" t="s">
        <v>1</v>
      </c>
      <c r="D364" s="3" t="s">
        <v>11</v>
      </c>
      <c r="E364" s="3">
        <v>43241.590497685182</v>
      </c>
      <c r="F364" s="3" t="str">
        <f t="shared" si="10"/>
        <v>Mon</v>
      </c>
      <c r="G364" s="3" t="s">
        <v>32</v>
      </c>
      <c r="H364" s="4">
        <v>24</v>
      </c>
      <c r="I364" s="5">
        <v>93.59</v>
      </c>
      <c r="J364" s="5" t="str">
        <f t="shared" si="11"/>
        <v>15-30</v>
      </c>
      <c r="K364" s="6" t="s">
        <v>2</v>
      </c>
    </row>
    <row r="365" spans="2:11" x14ac:dyDescent="0.3">
      <c r="B365" s="2">
        <v>54282407048400</v>
      </c>
      <c r="C365" s="3" t="s">
        <v>1</v>
      </c>
      <c r="D365" s="3" t="s">
        <v>11</v>
      </c>
      <c r="E365" s="3">
        <v>43241.637025462966</v>
      </c>
      <c r="F365" s="3" t="str">
        <f t="shared" si="10"/>
        <v>Mon</v>
      </c>
      <c r="G365" s="3" t="s">
        <v>32</v>
      </c>
      <c r="H365" s="4">
        <v>24</v>
      </c>
      <c r="I365" s="5">
        <v>186.85</v>
      </c>
      <c r="J365" s="5" t="str">
        <f t="shared" si="11"/>
        <v>15-30</v>
      </c>
      <c r="K365" s="6" t="s">
        <v>2</v>
      </c>
    </row>
    <row r="366" spans="2:11" x14ac:dyDescent="0.3">
      <c r="B366" s="2">
        <v>52282449055400</v>
      </c>
      <c r="C366" s="3" t="s">
        <v>3</v>
      </c>
      <c r="D366" s="3" t="s">
        <v>12</v>
      </c>
      <c r="E366" s="3">
        <v>43242</v>
      </c>
      <c r="F366" s="3" t="str">
        <f t="shared" si="10"/>
        <v>Tue</v>
      </c>
      <c r="G366" s="3" t="s">
        <v>32</v>
      </c>
      <c r="H366" s="4">
        <v>19</v>
      </c>
      <c r="I366" s="5">
        <v>70.069999999999993</v>
      </c>
      <c r="J366" s="5" t="str">
        <f t="shared" si="11"/>
        <v>15-30</v>
      </c>
      <c r="K366" s="6" t="s">
        <v>2</v>
      </c>
    </row>
    <row r="367" spans="2:11" x14ac:dyDescent="0.3">
      <c r="B367" s="2">
        <v>52282449027800</v>
      </c>
      <c r="C367" s="3" t="s">
        <v>3</v>
      </c>
      <c r="D367" s="3" t="s">
        <v>10</v>
      </c>
      <c r="E367" s="3">
        <v>43242</v>
      </c>
      <c r="F367" s="3" t="str">
        <f t="shared" si="10"/>
        <v>Tue</v>
      </c>
      <c r="G367" s="3" t="s">
        <v>32</v>
      </c>
      <c r="H367" s="4">
        <v>19</v>
      </c>
      <c r="I367" s="5">
        <v>112.66</v>
      </c>
      <c r="J367" s="5" t="str">
        <f t="shared" si="11"/>
        <v>15-30</v>
      </c>
      <c r="K367" s="6" t="s">
        <v>2</v>
      </c>
    </row>
    <row r="368" spans="2:11" x14ac:dyDescent="0.3">
      <c r="B368" s="2">
        <v>52282540338600</v>
      </c>
      <c r="C368" s="3" t="s">
        <v>3</v>
      </c>
      <c r="D368" s="3" t="s">
        <v>12</v>
      </c>
      <c r="E368" s="3">
        <v>43242</v>
      </c>
      <c r="F368" s="3" t="str">
        <f t="shared" si="10"/>
        <v>Tue</v>
      </c>
      <c r="G368" s="3" t="s">
        <v>32</v>
      </c>
      <c r="H368" s="4">
        <v>14</v>
      </c>
      <c r="I368" s="5">
        <v>189.54</v>
      </c>
      <c r="J368" s="5" t="str">
        <f t="shared" si="11"/>
        <v>8-15</v>
      </c>
      <c r="K368" s="6" t="s">
        <v>2</v>
      </c>
    </row>
    <row r="369" spans="2:11" x14ac:dyDescent="0.3">
      <c r="B369" s="2">
        <v>54282522958200</v>
      </c>
      <c r="C369" s="3" t="s">
        <v>3</v>
      </c>
      <c r="D369" s="3" t="s">
        <v>10</v>
      </c>
      <c r="E369" s="3">
        <v>43242</v>
      </c>
      <c r="F369" s="3" t="str">
        <f t="shared" si="10"/>
        <v>Tue</v>
      </c>
      <c r="G369" s="3" t="s">
        <v>32</v>
      </c>
      <c r="H369" s="4">
        <v>14</v>
      </c>
      <c r="I369" s="5">
        <v>88.21</v>
      </c>
      <c r="J369" s="5" t="str">
        <f t="shared" si="11"/>
        <v>8-15</v>
      </c>
      <c r="K369" s="6" t="s">
        <v>6</v>
      </c>
    </row>
    <row r="370" spans="2:11" x14ac:dyDescent="0.3">
      <c r="B370" s="2">
        <v>52282540333400</v>
      </c>
      <c r="C370" s="3" t="s">
        <v>3</v>
      </c>
      <c r="D370" s="3" t="s">
        <v>11</v>
      </c>
      <c r="E370" s="3">
        <v>43242</v>
      </c>
      <c r="F370" s="3" t="str">
        <f t="shared" si="10"/>
        <v>Tue</v>
      </c>
      <c r="G370" s="3" t="s">
        <v>32</v>
      </c>
      <c r="H370" s="4">
        <v>14</v>
      </c>
      <c r="I370" s="5">
        <v>76.8</v>
      </c>
      <c r="J370" s="5" t="str">
        <f t="shared" si="11"/>
        <v>8-15</v>
      </c>
      <c r="K370" s="6" t="s">
        <v>2</v>
      </c>
    </row>
    <row r="371" spans="2:11" x14ac:dyDescent="0.3">
      <c r="B371" s="2">
        <v>52282541607600</v>
      </c>
      <c r="C371" s="3" t="s">
        <v>3</v>
      </c>
      <c r="D371" s="3" t="s">
        <v>12</v>
      </c>
      <c r="E371" s="3">
        <v>43242</v>
      </c>
      <c r="F371" s="3" t="str">
        <f t="shared" si="10"/>
        <v>Tue</v>
      </c>
      <c r="G371" s="3" t="s">
        <v>32</v>
      </c>
      <c r="H371" s="4">
        <v>14</v>
      </c>
      <c r="I371" s="5">
        <v>186.85</v>
      </c>
      <c r="J371" s="5" t="str">
        <f t="shared" si="11"/>
        <v>8-15</v>
      </c>
      <c r="K371" s="6" t="s">
        <v>2</v>
      </c>
    </row>
    <row r="372" spans="2:11" x14ac:dyDescent="0.3">
      <c r="B372" s="2">
        <v>52282541610600</v>
      </c>
      <c r="C372" s="3" t="s">
        <v>3</v>
      </c>
      <c r="D372" s="3" t="s">
        <v>10</v>
      </c>
      <c r="E372" s="3">
        <v>43242</v>
      </c>
      <c r="F372" s="3" t="str">
        <f t="shared" si="10"/>
        <v>Tue</v>
      </c>
      <c r="G372" s="3" t="s">
        <v>32</v>
      </c>
      <c r="H372" s="4">
        <v>14</v>
      </c>
      <c r="I372" s="5">
        <v>112.66</v>
      </c>
      <c r="J372" s="5" t="str">
        <f t="shared" si="11"/>
        <v>8-15</v>
      </c>
      <c r="K372" s="6" t="s">
        <v>2</v>
      </c>
    </row>
    <row r="373" spans="2:11" x14ac:dyDescent="0.3">
      <c r="B373" s="2">
        <v>52282540336800</v>
      </c>
      <c r="C373" s="3" t="s">
        <v>3</v>
      </c>
      <c r="D373" s="3" t="s">
        <v>11</v>
      </c>
      <c r="E373" s="3">
        <v>43242</v>
      </c>
      <c r="F373" s="3" t="str">
        <f t="shared" si="10"/>
        <v>Tue</v>
      </c>
      <c r="G373" s="3" t="s">
        <v>32</v>
      </c>
      <c r="H373" s="4">
        <v>14</v>
      </c>
      <c r="I373" s="5">
        <v>204.92</v>
      </c>
      <c r="J373" s="5" t="str">
        <f t="shared" si="11"/>
        <v>8-15</v>
      </c>
      <c r="K373" s="6" t="s">
        <v>2</v>
      </c>
    </row>
    <row r="374" spans="2:11" x14ac:dyDescent="0.3">
      <c r="B374" s="2">
        <v>52282540336800</v>
      </c>
      <c r="C374" s="3" t="s">
        <v>3</v>
      </c>
      <c r="D374" s="3" t="s">
        <v>12</v>
      </c>
      <c r="E374" s="3">
        <v>43242</v>
      </c>
      <c r="F374" s="3" t="str">
        <f t="shared" si="10"/>
        <v>Tue</v>
      </c>
      <c r="G374" s="3" t="s">
        <v>32</v>
      </c>
      <c r="H374" s="4">
        <v>14</v>
      </c>
      <c r="I374" s="5">
        <v>204.92</v>
      </c>
      <c r="J374" s="5" t="str">
        <f t="shared" si="11"/>
        <v>8-15</v>
      </c>
      <c r="K374" s="6" t="s">
        <v>2</v>
      </c>
    </row>
    <row r="375" spans="2:11" x14ac:dyDescent="0.3">
      <c r="B375" s="2">
        <v>52282540337800</v>
      </c>
      <c r="C375" s="3" t="s">
        <v>3</v>
      </c>
      <c r="D375" s="3" t="s">
        <v>10</v>
      </c>
      <c r="E375" s="3">
        <v>43242</v>
      </c>
      <c r="F375" s="3" t="str">
        <f t="shared" si="10"/>
        <v>Tue</v>
      </c>
      <c r="G375" s="3" t="s">
        <v>32</v>
      </c>
      <c r="H375" s="4">
        <v>14</v>
      </c>
      <c r="I375" s="5">
        <v>93.59</v>
      </c>
      <c r="J375" s="5" t="str">
        <f t="shared" si="11"/>
        <v>8-15</v>
      </c>
      <c r="K375" s="6" t="s">
        <v>2</v>
      </c>
    </row>
    <row r="376" spans="2:11" x14ac:dyDescent="0.3">
      <c r="B376" s="2">
        <v>52282541611600</v>
      </c>
      <c r="C376" s="3" t="s">
        <v>3</v>
      </c>
      <c r="D376" s="3" t="s">
        <v>11</v>
      </c>
      <c r="E376" s="3">
        <v>43242</v>
      </c>
      <c r="F376" s="3" t="str">
        <f t="shared" si="10"/>
        <v>Tue</v>
      </c>
      <c r="G376" s="3" t="s">
        <v>32</v>
      </c>
      <c r="H376" s="4">
        <v>14</v>
      </c>
      <c r="I376" s="5">
        <v>112.66</v>
      </c>
      <c r="J376" s="5" t="str">
        <f t="shared" si="11"/>
        <v>8-15</v>
      </c>
      <c r="K376" s="6" t="s">
        <v>2</v>
      </c>
    </row>
    <row r="377" spans="2:11" x14ac:dyDescent="0.3">
      <c r="B377" s="2">
        <v>52282541662600</v>
      </c>
      <c r="C377" s="3" t="s">
        <v>3</v>
      </c>
      <c r="D377" s="3" t="s">
        <v>12</v>
      </c>
      <c r="E377" s="3">
        <v>43242</v>
      </c>
      <c r="F377" s="3" t="str">
        <f t="shared" si="10"/>
        <v>Tue</v>
      </c>
      <c r="G377" s="3" t="s">
        <v>32</v>
      </c>
      <c r="H377" s="4">
        <v>14</v>
      </c>
      <c r="I377" s="5">
        <v>76.8</v>
      </c>
      <c r="J377" s="5" t="str">
        <f t="shared" si="11"/>
        <v>8-15</v>
      </c>
      <c r="K377" s="6" t="s">
        <v>2</v>
      </c>
    </row>
    <row r="378" spans="2:11" x14ac:dyDescent="0.3">
      <c r="B378" s="2">
        <v>52282541660200</v>
      </c>
      <c r="C378" s="3" t="s">
        <v>3</v>
      </c>
      <c r="D378" s="3" t="s">
        <v>10</v>
      </c>
      <c r="E378" s="3">
        <v>43242</v>
      </c>
      <c r="F378" s="3" t="str">
        <f t="shared" si="10"/>
        <v>Tue</v>
      </c>
      <c r="G378" s="3" t="s">
        <v>32</v>
      </c>
      <c r="H378" s="4">
        <v>14</v>
      </c>
      <c r="I378" s="5">
        <v>246.1</v>
      </c>
      <c r="J378" s="5" t="str">
        <f t="shared" si="11"/>
        <v>8-15</v>
      </c>
      <c r="K378" s="6" t="s">
        <v>2</v>
      </c>
    </row>
    <row r="379" spans="2:11" x14ac:dyDescent="0.3">
      <c r="B379" s="2">
        <v>52282541660200</v>
      </c>
      <c r="C379" s="3" t="s">
        <v>3</v>
      </c>
      <c r="D379" s="3" t="s">
        <v>11</v>
      </c>
      <c r="E379" s="3">
        <v>43242</v>
      </c>
      <c r="F379" s="3" t="str">
        <f t="shared" si="10"/>
        <v>Tue</v>
      </c>
      <c r="G379" s="3" t="s">
        <v>32</v>
      </c>
      <c r="H379" s="4">
        <v>14</v>
      </c>
      <c r="I379" s="5">
        <v>246.1</v>
      </c>
      <c r="J379" s="5" t="str">
        <f t="shared" si="11"/>
        <v>8-15</v>
      </c>
      <c r="K379" s="6" t="s">
        <v>2</v>
      </c>
    </row>
    <row r="380" spans="2:11" x14ac:dyDescent="0.3">
      <c r="B380" s="2">
        <v>52282407517000</v>
      </c>
      <c r="C380" s="3" t="s">
        <v>1</v>
      </c>
      <c r="D380" s="3" t="s">
        <v>11</v>
      </c>
      <c r="E380" s="3">
        <v>43242.312245370369</v>
      </c>
      <c r="F380" s="3" t="str">
        <f t="shared" si="10"/>
        <v>Tue</v>
      </c>
      <c r="G380" s="3" t="s">
        <v>32</v>
      </c>
      <c r="H380" s="4">
        <v>25</v>
      </c>
      <c r="I380" s="5">
        <v>116.63</v>
      </c>
      <c r="J380" s="5" t="str">
        <f t="shared" si="11"/>
        <v>15-30</v>
      </c>
      <c r="K380" s="6" t="s">
        <v>2</v>
      </c>
    </row>
    <row r="381" spans="2:11" x14ac:dyDescent="0.3">
      <c r="B381" s="2">
        <v>54282407639200</v>
      </c>
      <c r="C381" s="3" t="s">
        <v>1</v>
      </c>
      <c r="D381" s="3" t="s">
        <v>12</v>
      </c>
      <c r="E381" s="3">
        <v>43242.318807870368</v>
      </c>
      <c r="F381" s="3" t="str">
        <f t="shared" si="10"/>
        <v>Tue</v>
      </c>
      <c r="G381" s="3" t="s">
        <v>32</v>
      </c>
      <c r="H381" s="4">
        <v>25</v>
      </c>
      <c r="I381" s="5">
        <v>76.8</v>
      </c>
      <c r="J381" s="5" t="str">
        <f t="shared" si="11"/>
        <v>15-30</v>
      </c>
      <c r="K381" s="6" t="s">
        <v>2</v>
      </c>
    </row>
    <row r="382" spans="2:11" x14ac:dyDescent="0.3">
      <c r="B382" s="2">
        <v>54282407638800</v>
      </c>
      <c r="C382" s="3" t="s">
        <v>3</v>
      </c>
      <c r="D382" s="3" t="s">
        <v>10</v>
      </c>
      <c r="E382" s="3">
        <v>43242.336805555555</v>
      </c>
      <c r="F382" s="3" t="str">
        <f t="shared" si="10"/>
        <v>Tue</v>
      </c>
      <c r="G382" s="3" t="s">
        <v>32</v>
      </c>
      <c r="H382" s="4">
        <v>25</v>
      </c>
      <c r="I382" s="5">
        <v>76.8</v>
      </c>
      <c r="J382" s="5" t="str">
        <f t="shared" si="11"/>
        <v>15-30</v>
      </c>
      <c r="K382" s="6" t="s">
        <v>2</v>
      </c>
    </row>
    <row r="383" spans="2:11" x14ac:dyDescent="0.3">
      <c r="B383" s="2">
        <v>52282406966600</v>
      </c>
      <c r="C383" s="3" t="s">
        <v>1</v>
      </c>
      <c r="D383" s="3" t="s">
        <v>11</v>
      </c>
      <c r="E383" s="3">
        <v>43242.340370370373</v>
      </c>
      <c r="F383" s="3" t="str">
        <f t="shared" si="10"/>
        <v>Tue</v>
      </c>
      <c r="G383" s="3" t="s">
        <v>32</v>
      </c>
      <c r="H383" s="4">
        <v>25</v>
      </c>
      <c r="I383" s="5">
        <v>70.069999999999993</v>
      </c>
      <c r="J383" s="5" t="str">
        <f t="shared" si="11"/>
        <v>15-30</v>
      </c>
      <c r="K383" s="6" t="s">
        <v>2</v>
      </c>
    </row>
    <row r="384" spans="2:11" x14ac:dyDescent="0.3">
      <c r="B384" s="2">
        <v>54282407047200</v>
      </c>
      <c r="C384" s="3" t="s">
        <v>3</v>
      </c>
      <c r="D384" s="3" t="s">
        <v>12</v>
      </c>
      <c r="E384" s="3">
        <v>43242.348622685182</v>
      </c>
      <c r="F384" s="3" t="str">
        <f t="shared" si="10"/>
        <v>Tue</v>
      </c>
      <c r="G384" s="3" t="s">
        <v>32</v>
      </c>
      <c r="H384" s="4">
        <v>25</v>
      </c>
      <c r="I384" s="5">
        <v>116.52</v>
      </c>
      <c r="J384" s="5" t="str">
        <f t="shared" si="11"/>
        <v>15-30</v>
      </c>
      <c r="K384" s="6" t="s">
        <v>2</v>
      </c>
    </row>
    <row r="385" spans="2:11" x14ac:dyDescent="0.3">
      <c r="B385" s="2">
        <v>54282407214600</v>
      </c>
      <c r="C385" s="3" t="s">
        <v>1</v>
      </c>
      <c r="D385" s="3" t="s">
        <v>10</v>
      </c>
      <c r="E385" s="3">
        <v>43242.409282407411</v>
      </c>
      <c r="F385" s="3" t="str">
        <f t="shared" si="10"/>
        <v>Tue</v>
      </c>
      <c r="G385" s="3" t="s">
        <v>32</v>
      </c>
      <c r="H385" s="4">
        <v>22</v>
      </c>
      <c r="I385" s="5">
        <v>76.8</v>
      </c>
      <c r="J385" s="5" t="str">
        <f t="shared" si="11"/>
        <v>15-30</v>
      </c>
      <c r="K385" s="6" t="s">
        <v>2</v>
      </c>
    </row>
    <row r="386" spans="2:11" x14ac:dyDescent="0.3">
      <c r="B386" s="2">
        <v>54282407742200</v>
      </c>
      <c r="C386" s="3" t="s">
        <v>1</v>
      </c>
      <c r="D386" s="3" t="s">
        <v>11</v>
      </c>
      <c r="E386" s="3">
        <v>43242.413842592592</v>
      </c>
      <c r="F386" s="3" t="str">
        <f t="shared" ref="F386:F449" si="12">TEXT(E386,"DDD")</f>
        <v>Tue</v>
      </c>
      <c r="G386" s="3" t="s">
        <v>32</v>
      </c>
      <c r="H386" s="4">
        <v>22</v>
      </c>
      <c r="I386" s="5">
        <v>70.069999999999993</v>
      </c>
      <c r="J386" s="5" t="str">
        <f t="shared" si="11"/>
        <v>15-30</v>
      </c>
      <c r="K386" s="6" t="s">
        <v>2</v>
      </c>
    </row>
    <row r="387" spans="2:11" x14ac:dyDescent="0.3">
      <c r="B387" s="2">
        <v>54282407801200</v>
      </c>
      <c r="C387" s="3" t="s">
        <v>3</v>
      </c>
      <c r="D387" s="3" t="s">
        <v>12</v>
      </c>
      <c r="E387" s="3">
        <v>43242.422199074077</v>
      </c>
      <c r="F387" s="3" t="str">
        <f t="shared" si="12"/>
        <v>Tue</v>
      </c>
      <c r="G387" s="3" t="s">
        <v>32</v>
      </c>
      <c r="H387" s="4">
        <v>22</v>
      </c>
      <c r="I387" s="5">
        <v>182.73</v>
      </c>
      <c r="J387" s="5" t="str">
        <f t="shared" ref="J387:J450" si="13">IF(H387&gt;30,"&gt;30",IF(H387&gt;14,"15-30",IF(H387&gt;7,"8-15","0-7")))</f>
        <v>15-30</v>
      </c>
      <c r="K387" s="6" t="s">
        <v>2</v>
      </c>
    </row>
    <row r="388" spans="2:11" x14ac:dyDescent="0.3">
      <c r="B388" s="2">
        <v>54282407723400</v>
      </c>
      <c r="C388" s="3" t="s">
        <v>1</v>
      </c>
      <c r="D388" s="3" t="s">
        <v>10</v>
      </c>
      <c r="E388" s="3">
        <v>43242.518564814818</v>
      </c>
      <c r="F388" s="3" t="str">
        <f t="shared" si="12"/>
        <v>Tue</v>
      </c>
      <c r="G388" s="3" t="s">
        <v>32</v>
      </c>
      <c r="H388" s="4">
        <v>22</v>
      </c>
      <c r="I388" s="5">
        <v>70.069999999999993</v>
      </c>
      <c r="J388" s="5" t="str">
        <f t="shared" si="13"/>
        <v>15-30</v>
      </c>
      <c r="K388" s="6" t="s">
        <v>2</v>
      </c>
    </row>
    <row r="389" spans="2:11" x14ac:dyDescent="0.3">
      <c r="B389" s="2">
        <v>54282407801600</v>
      </c>
      <c r="C389" s="3" t="s">
        <v>1</v>
      </c>
      <c r="D389" s="3" t="s">
        <v>11</v>
      </c>
      <c r="E389" s="3">
        <v>43242.525937500002</v>
      </c>
      <c r="F389" s="3" t="str">
        <f t="shared" si="12"/>
        <v>Tue</v>
      </c>
      <c r="G389" s="3" t="s">
        <v>32</v>
      </c>
      <c r="H389" s="4">
        <v>22</v>
      </c>
      <c r="I389" s="5">
        <v>204.92</v>
      </c>
      <c r="J389" s="5" t="str">
        <f t="shared" si="13"/>
        <v>15-30</v>
      </c>
      <c r="K389" s="6" t="s">
        <v>2</v>
      </c>
    </row>
    <row r="390" spans="2:11" x14ac:dyDescent="0.3">
      <c r="B390" s="2">
        <v>54282407816400</v>
      </c>
      <c r="C390" s="3" t="s">
        <v>1</v>
      </c>
      <c r="D390" s="3" t="s">
        <v>12</v>
      </c>
      <c r="E390" s="3">
        <v>43242.528078703705</v>
      </c>
      <c r="F390" s="3" t="str">
        <f t="shared" si="12"/>
        <v>Tue</v>
      </c>
      <c r="G390" s="3" t="s">
        <v>32</v>
      </c>
      <c r="H390" s="4">
        <v>22</v>
      </c>
      <c r="I390" s="5">
        <v>83.21</v>
      </c>
      <c r="J390" s="5" t="str">
        <f t="shared" si="13"/>
        <v>15-30</v>
      </c>
      <c r="K390" s="6" t="s">
        <v>2</v>
      </c>
    </row>
    <row r="391" spans="2:11" x14ac:dyDescent="0.3">
      <c r="B391" s="2">
        <v>54282407815800</v>
      </c>
      <c r="C391" s="3" t="s">
        <v>3</v>
      </c>
      <c r="D391" s="3" t="s">
        <v>10</v>
      </c>
      <c r="E391" s="3">
        <v>43242.558958333335</v>
      </c>
      <c r="F391" s="3" t="str">
        <f t="shared" si="12"/>
        <v>Tue</v>
      </c>
      <c r="G391" s="3" t="s">
        <v>32</v>
      </c>
      <c r="H391" s="4">
        <v>22</v>
      </c>
      <c r="I391" s="5">
        <v>112.66</v>
      </c>
      <c r="J391" s="5" t="str">
        <f t="shared" si="13"/>
        <v>15-30</v>
      </c>
      <c r="K391" s="6" t="s">
        <v>2</v>
      </c>
    </row>
    <row r="392" spans="2:11" x14ac:dyDescent="0.3">
      <c r="B392" s="2">
        <v>54282407193400</v>
      </c>
      <c r="C392" s="3" t="s">
        <v>1</v>
      </c>
      <c r="D392" s="3" t="s">
        <v>12</v>
      </c>
      <c r="E392" s="3">
        <v>43242.582256944443</v>
      </c>
      <c r="F392" s="3" t="str">
        <f t="shared" si="12"/>
        <v>Tue</v>
      </c>
      <c r="G392" s="3" t="s">
        <v>32</v>
      </c>
      <c r="H392" s="4">
        <v>22</v>
      </c>
      <c r="I392" s="5">
        <v>70.069999999999993</v>
      </c>
      <c r="J392" s="5" t="str">
        <f t="shared" si="13"/>
        <v>15-30</v>
      </c>
      <c r="K392" s="6" t="s">
        <v>2</v>
      </c>
    </row>
    <row r="393" spans="2:11" x14ac:dyDescent="0.3">
      <c r="B393" s="2">
        <v>54282407765600</v>
      </c>
      <c r="C393" s="3" t="s">
        <v>1</v>
      </c>
      <c r="D393" s="3" t="s">
        <v>11</v>
      </c>
      <c r="E393" s="3">
        <v>43242.583738425928</v>
      </c>
      <c r="F393" s="3" t="str">
        <f t="shared" si="12"/>
        <v>Tue</v>
      </c>
      <c r="G393" s="3" t="s">
        <v>32</v>
      </c>
      <c r="H393" s="4">
        <v>22</v>
      </c>
      <c r="I393" s="5">
        <v>170.53</v>
      </c>
      <c r="J393" s="5" t="str">
        <f t="shared" si="13"/>
        <v>15-30</v>
      </c>
      <c r="K393" s="6" t="s">
        <v>2</v>
      </c>
    </row>
    <row r="394" spans="2:11" x14ac:dyDescent="0.3">
      <c r="B394" s="2">
        <v>54282407832600</v>
      </c>
      <c r="C394" s="3" t="s">
        <v>3</v>
      </c>
      <c r="D394" s="3" t="s">
        <v>10</v>
      </c>
      <c r="E394" s="3">
        <v>43242.586157407408</v>
      </c>
      <c r="F394" s="3" t="str">
        <f t="shared" si="12"/>
        <v>Tue</v>
      </c>
      <c r="G394" s="3" t="s">
        <v>32</v>
      </c>
      <c r="H394" s="4">
        <v>22</v>
      </c>
      <c r="I394" s="5">
        <v>112.66</v>
      </c>
      <c r="J394" s="5" t="str">
        <f t="shared" si="13"/>
        <v>15-30</v>
      </c>
      <c r="K394" s="6" t="s">
        <v>2</v>
      </c>
    </row>
    <row r="395" spans="2:11" x14ac:dyDescent="0.3">
      <c r="B395" s="2">
        <v>54282407743600</v>
      </c>
      <c r="C395" s="3" t="s">
        <v>3</v>
      </c>
      <c r="D395" s="3" t="s">
        <v>11</v>
      </c>
      <c r="E395" s="3">
        <v>43242.596851851849</v>
      </c>
      <c r="F395" s="3" t="str">
        <f t="shared" si="12"/>
        <v>Tue</v>
      </c>
      <c r="G395" s="3" t="s">
        <v>32</v>
      </c>
      <c r="H395" s="4">
        <v>22</v>
      </c>
      <c r="I395" s="5">
        <v>116.52</v>
      </c>
      <c r="J395" s="5" t="str">
        <f t="shared" si="13"/>
        <v>15-30</v>
      </c>
      <c r="K395" s="6" t="s">
        <v>2</v>
      </c>
    </row>
    <row r="396" spans="2:11" x14ac:dyDescent="0.3">
      <c r="B396" s="2">
        <v>54282407606600</v>
      </c>
      <c r="C396" s="3" t="s">
        <v>1</v>
      </c>
      <c r="D396" s="3" t="s">
        <v>12</v>
      </c>
      <c r="E396" s="3">
        <v>43242.610879629632</v>
      </c>
      <c r="F396" s="3" t="str">
        <f t="shared" si="12"/>
        <v>Tue</v>
      </c>
      <c r="G396" s="3" t="s">
        <v>32</v>
      </c>
      <c r="H396" s="4">
        <v>22</v>
      </c>
      <c r="I396" s="5">
        <v>76.8</v>
      </c>
      <c r="J396" s="5" t="str">
        <f t="shared" si="13"/>
        <v>15-30</v>
      </c>
      <c r="K396" s="6" t="s">
        <v>2</v>
      </c>
    </row>
    <row r="397" spans="2:11" x14ac:dyDescent="0.3">
      <c r="B397" s="2">
        <v>54282407075800</v>
      </c>
      <c r="C397" s="3" t="s">
        <v>3</v>
      </c>
      <c r="D397" s="3" t="s">
        <v>10</v>
      </c>
      <c r="E397" s="3">
        <v>43242.616574074076</v>
      </c>
      <c r="F397" s="3" t="str">
        <f t="shared" si="12"/>
        <v>Tue</v>
      </c>
      <c r="G397" s="3" t="s">
        <v>32</v>
      </c>
      <c r="H397" s="4">
        <v>22</v>
      </c>
      <c r="I397" s="5">
        <v>70.069999999999993</v>
      </c>
      <c r="J397" s="5" t="str">
        <f t="shared" si="13"/>
        <v>15-30</v>
      </c>
      <c r="K397" s="6" t="s">
        <v>2</v>
      </c>
    </row>
    <row r="398" spans="2:11" x14ac:dyDescent="0.3">
      <c r="B398" s="2">
        <v>54282407024200</v>
      </c>
      <c r="C398" s="3" t="s">
        <v>1</v>
      </c>
      <c r="D398" s="3" t="s">
        <v>11</v>
      </c>
      <c r="E398" s="3">
        <v>43242.642650462964</v>
      </c>
      <c r="F398" s="3" t="str">
        <f t="shared" si="12"/>
        <v>Tue</v>
      </c>
      <c r="G398" s="3" t="s">
        <v>32</v>
      </c>
      <c r="H398" s="4">
        <v>22</v>
      </c>
      <c r="I398" s="5">
        <v>70.069999999999993</v>
      </c>
      <c r="J398" s="5" t="str">
        <f t="shared" si="13"/>
        <v>15-30</v>
      </c>
      <c r="K398" s="6" t="s">
        <v>2</v>
      </c>
    </row>
    <row r="399" spans="2:11" x14ac:dyDescent="0.3">
      <c r="B399" s="2">
        <v>52282548446800</v>
      </c>
      <c r="C399" s="3" t="s">
        <v>3</v>
      </c>
      <c r="D399" s="3" t="s">
        <v>11</v>
      </c>
      <c r="E399" s="3">
        <v>43243</v>
      </c>
      <c r="F399" s="3" t="str">
        <f t="shared" si="12"/>
        <v>Wed</v>
      </c>
      <c r="G399" s="3" t="s">
        <v>32</v>
      </c>
      <c r="H399" s="4">
        <v>14</v>
      </c>
      <c r="I399" s="5">
        <v>72.45</v>
      </c>
      <c r="J399" s="5" t="str">
        <f t="shared" si="13"/>
        <v>8-15</v>
      </c>
      <c r="K399" s="6" t="s">
        <v>4</v>
      </c>
    </row>
    <row r="400" spans="2:11" x14ac:dyDescent="0.3">
      <c r="B400" s="2">
        <v>52282569382800</v>
      </c>
      <c r="C400" s="3" t="s">
        <v>3</v>
      </c>
      <c r="D400" s="3" t="s">
        <v>12</v>
      </c>
      <c r="E400" s="3">
        <v>43243</v>
      </c>
      <c r="F400" s="3" t="str">
        <f t="shared" si="12"/>
        <v>Wed</v>
      </c>
      <c r="G400" s="3" t="s">
        <v>32</v>
      </c>
      <c r="H400" s="4">
        <v>14</v>
      </c>
      <c r="I400" s="5">
        <v>79.67</v>
      </c>
      <c r="J400" s="5" t="str">
        <f t="shared" si="13"/>
        <v>8-15</v>
      </c>
      <c r="K400" s="6" t="s">
        <v>2</v>
      </c>
    </row>
    <row r="401" spans="2:11" x14ac:dyDescent="0.3">
      <c r="B401" s="2">
        <v>52282545383800</v>
      </c>
      <c r="C401" s="3" t="s">
        <v>3</v>
      </c>
      <c r="D401" s="3" t="s">
        <v>10</v>
      </c>
      <c r="E401" s="3">
        <v>43243</v>
      </c>
      <c r="F401" s="3" t="str">
        <f t="shared" si="12"/>
        <v>Wed</v>
      </c>
      <c r="G401" s="3" t="s">
        <v>32</v>
      </c>
      <c r="H401" s="4">
        <v>14</v>
      </c>
      <c r="I401" s="5">
        <v>75</v>
      </c>
      <c r="J401" s="5" t="str">
        <f t="shared" si="13"/>
        <v>8-15</v>
      </c>
      <c r="K401" s="6" t="s">
        <v>7</v>
      </c>
    </row>
    <row r="402" spans="2:11" x14ac:dyDescent="0.3">
      <c r="B402" s="2">
        <v>52282566471200</v>
      </c>
      <c r="C402" s="3" t="s">
        <v>3</v>
      </c>
      <c r="D402" s="3" t="s">
        <v>11</v>
      </c>
      <c r="E402" s="3">
        <v>43243</v>
      </c>
      <c r="F402" s="3" t="str">
        <f t="shared" si="12"/>
        <v>Wed</v>
      </c>
      <c r="G402" s="3" t="s">
        <v>32</v>
      </c>
      <c r="H402" s="4">
        <v>14</v>
      </c>
      <c r="I402" s="5">
        <v>83.32</v>
      </c>
      <c r="J402" s="5" t="str">
        <f t="shared" si="13"/>
        <v>8-15</v>
      </c>
      <c r="K402" s="6" t="s">
        <v>7</v>
      </c>
    </row>
    <row r="403" spans="2:11" x14ac:dyDescent="0.3">
      <c r="B403" s="2">
        <v>52282552385000</v>
      </c>
      <c r="C403" s="3" t="s">
        <v>3</v>
      </c>
      <c r="D403" s="3" t="s">
        <v>11</v>
      </c>
      <c r="E403" s="3">
        <v>43243</v>
      </c>
      <c r="F403" s="3" t="str">
        <f t="shared" si="12"/>
        <v>Wed</v>
      </c>
      <c r="G403" s="3" t="s">
        <v>32</v>
      </c>
      <c r="H403" s="4">
        <v>14</v>
      </c>
      <c r="I403" s="5">
        <v>66.099999999999994</v>
      </c>
      <c r="J403" s="5" t="str">
        <f t="shared" si="13"/>
        <v>8-15</v>
      </c>
      <c r="K403" s="6" t="s">
        <v>6</v>
      </c>
    </row>
    <row r="404" spans="2:11" x14ac:dyDescent="0.3">
      <c r="B404" s="2">
        <v>52282564276600</v>
      </c>
      <c r="C404" s="3" t="s">
        <v>3</v>
      </c>
      <c r="D404" s="3" t="s">
        <v>12</v>
      </c>
      <c r="E404" s="3">
        <v>43243</v>
      </c>
      <c r="F404" s="3" t="str">
        <f t="shared" si="12"/>
        <v>Wed</v>
      </c>
      <c r="G404" s="3" t="s">
        <v>32</v>
      </c>
      <c r="H404" s="4">
        <v>14</v>
      </c>
      <c r="I404" s="5">
        <v>72.45</v>
      </c>
      <c r="J404" s="5" t="str">
        <f t="shared" si="13"/>
        <v>8-15</v>
      </c>
      <c r="K404" s="6" t="s">
        <v>4</v>
      </c>
    </row>
    <row r="405" spans="2:11" x14ac:dyDescent="0.3">
      <c r="B405" s="2">
        <v>54282561176400</v>
      </c>
      <c r="C405" s="3" t="s">
        <v>3</v>
      </c>
      <c r="D405" s="3" t="s">
        <v>10</v>
      </c>
      <c r="E405" s="3">
        <v>43243</v>
      </c>
      <c r="F405" s="3" t="str">
        <f t="shared" si="12"/>
        <v>Wed</v>
      </c>
      <c r="G405" s="3" t="s">
        <v>32</v>
      </c>
      <c r="H405" s="4">
        <v>14</v>
      </c>
      <c r="I405" s="5">
        <v>76.8</v>
      </c>
      <c r="J405" s="5" t="str">
        <f t="shared" si="13"/>
        <v>8-15</v>
      </c>
      <c r="K405" s="6" t="s">
        <v>2</v>
      </c>
    </row>
    <row r="406" spans="2:11" x14ac:dyDescent="0.3">
      <c r="B406" s="2">
        <v>52282548445800</v>
      </c>
      <c r="C406" s="3" t="s">
        <v>3</v>
      </c>
      <c r="D406" s="3" t="s">
        <v>11</v>
      </c>
      <c r="E406" s="3">
        <v>43243</v>
      </c>
      <c r="F406" s="3" t="str">
        <f t="shared" si="12"/>
        <v>Wed</v>
      </c>
      <c r="G406" s="3" t="s">
        <v>32</v>
      </c>
      <c r="H406" s="4">
        <v>14</v>
      </c>
      <c r="I406" s="5">
        <v>72.45</v>
      </c>
      <c r="J406" s="5" t="str">
        <f t="shared" si="13"/>
        <v>8-15</v>
      </c>
      <c r="K406" s="6" t="s">
        <v>4</v>
      </c>
    </row>
    <row r="407" spans="2:11" x14ac:dyDescent="0.3">
      <c r="B407" s="2">
        <v>52282550612000</v>
      </c>
      <c r="C407" s="3" t="s">
        <v>3</v>
      </c>
      <c r="D407" s="3" t="s">
        <v>12</v>
      </c>
      <c r="E407" s="3">
        <v>43243</v>
      </c>
      <c r="F407" s="3" t="str">
        <f t="shared" si="12"/>
        <v>Wed</v>
      </c>
      <c r="G407" s="3" t="s">
        <v>32</v>
      </c>
      <c r="H407" s="4">
        <v>14</v>
      </c>
      <c r="I407" s="5">
        <v>130.54</v>
      </c>
      <c r="J407" s="5" t="str">
        <f t="shared" si="13"/>
        <v>8-15</v>
      </c>
      <c r="K407" s="6" t="s">
        <v>7</v>
      </c>
    </row>
    <row r="408" spans="2:11" x14ac:dyDescent="0.3">
      <c r="B408" s="2">
        <v>52282549746400</v>
      </c>
      <c r="C408" s="3" t="s">
        <v>3</v>
      </c>
      <c r="D408" s="3" t="s">
        <v>10</v>
      </c>
      <c r="E408" s="3">
        <v>43243</v>
      </c>
      <c r="F408" s="3" t="str">
        <f t="shared" si="12"/>
        <v>Wed</v>
      </c>
      <c r="G408" s="3" t="s">
        <v>32</v>
      </c>
      <c r="H408" s="4">
        <v>14</v>
      </c>
      <c r="I408" s="5">
        <v>101.44</v>
      </c>
      <c r="J408" s="5" t="str">
        <f t="shared" si="13"/>
        <v>8-15</v>
      </c>
      <c r="K408" s="6" t="s">
        <v>7</v>
      </c>
    </row>
    <row r="409" spans="2:11" x14ac:dyDescent="0.3">
      <c r="B409" s="2">
        <v>52282566544800</v>
      </c>
      <c r="C409" s="3" t="s">
        <v>3</v>
      </c>
      <c r="D409" s="3" t="s">
        <v>11</v>
      </c>
      <c r="E409" s="3">
        <v>43243</v>
      </c>
      <c r="F409" s="3" t="str">
        <f t="shared" si="12"/>
        <v>Wed</v>
      </c>
      <c r="G409" s="3" t="s">
        <v>32</v>
      </c>
      <c r="H409" s="4">
        <v>14</v>
      </c>
      <c r="I409" s="5">
        <v>83.32</v>
      </c>
      <c r="J409" s="5" t="str">
        <f t="shared" si="13"/>
        <v>8-15</v>
      </c>
      <c r="K409" s="6" t="s">
        <v>7</v>
      </c>
    </row>
    <row r="410" spans="2:11" x14ac:dyDescent="0.3">
      <c r="B410" s="2">
        <v>54282561082800</v>
      </c>
      <c r="C410" s="3" t="s">
        <v>3</v>
      </c>
      <c r="D410" s="3" t="s">
        <v>12</v>
      </c>
      <c r="E410" s="3">
        <v>43243</v>
      </c>
      <c r="F410" s="3" t="str">
        <f t="shared" si="12"/>
        <v>Wed</v>
      </c>
      <c r="G410" s="3" t="s">
        <v>32</v>
      </c>
      <c r="H410" s="4">
        <v>14</v>
      </c>
      <c r="I410" s="5">
        <v>70.069999999999993</v>
      </c>
      <c r="J410" s="5" t="str">
        <f t="shared" si="13"/>
        <v>8-15</v>
      </c>
      <c r="K410" s="6" t="s">
        <v>2</v>
      </c>
    </row>
    <row r="411" spans="2:11" x14ac:dyDescent="0.3">
      <c r="B411" s="2">
        <v>52282547810400</v>
      </c>
      <c r="C411" s="3" t="s">
        <v>3</v>
      </c>
      <c r="D411" s="3" t="s">
        <v>10</v>
      </c>
      <c r="E411" s="3">
        <v>43243</v>
      </c>
      <c r="F411" s="3" t="str">
        <f t="shared" si="12"/>
        <v>Wed</v>
      </c>
      <c r="G411" s="3" t="s">
        <v>32</v>
      </c>
      <c r="H411" s="4">
        <v>14</v>
      </c>
      <c r="I411" s="5">
        <v>72.45</v>
      </c>
      <c r="J411" s="5" t="str">
        <f t="shared" si="13"/>
        <v>8-15</v>
      </c>
      <c r="K411" s="6" t="s">
        <v>4</v>
      </c>
    </row>
    <row r="412" spans="2:11" x14ac:dyDescent="0.3">
      <c r="B412" s="2">
        <v>52282563267400</v>
      </c>
      <c r="C412" s="3" t="s">
        <v>3</v>
      </c>
      <c r="D412" s="3" t="s">
        <v>11</v>
      </c>
      <c r="E412" s="3">
        <v>43243</v>
      </c>
      <c r="F412" s="3" t="str">
        <f t="shared" si="12"/>
        <v>Wed</v>
      </c>
      <c r="G412" s="3" t="s">
        <v>32</v>
      </c>
      <c r="H412" s="4">
        <v>14</v>
      </c>
      <c r="I412" s="5">
        <v>83.32</v>
      </c>
      <c r="J412" s="5" t="str">
        <f t="shared" si="13"/>
        <v>8-15</v>
      </c>
      <c r="K412" s="6" t="s">
        <v>7</v>
      </c>
    </row>
    <row r="413" spans="2:11" x14ac:dyDescent="0.3">
      <c r="B413" s="2">
        <v>52282564127400</v>
      </c>
      <c r="C413" s="3" t="s">
        <v>3</v>
      </c>
      <c r="D413" s="3" t="s">
        <v>12</v>
      </c>
      <c r="E413" s="3">
        <v>43243</v>
      </c>
      <c r="F413" s="3" t="str">
        <f t="shared" si="12"/>
        <v>Wed</v>
      </c>
      <c r="G413" s="3" t="s">
        <v>32</v>
      </c>
      <c r="H413" s="4">
        <v>14</v>
      </c>
      <c r="I413" s="5">
        <v>72.45</v>
      </c>
      <c r="J413" s="5" t="str">
        <f t="shared" si="13"/>
        <v>8-15</v>
      </c>
      <c r="K413" s="6" t="s">
        <v>4</v>
      </c>
    </row>
    <row r="414" spans="2:11" x14ac:dyDescent="0.3">
      <c r="B414" s="2">
        <v>52282566542600</v>
      </c>
      <c r="C414" s="3" t="s">
        <v>3</v>
      </c>
      <c r="D414" s="3" t="s">
        <v>10</v>
      </c>
      <c r="E414" s="3">
        <v>43243</v>
      </c>
      <c r="F414" s="3" t="str">
        <f t="shared" si="12"/>
        <v>Wed</v>
      </c>
      <c r="G414" s="3" t="s">
        <v>32</v>
      </c>
      <c r="H414" s="4">
        <v>14</v>
      </c>
      <c r="I414" s="5">
        <v>83.32</v>
      </c>
      <c r="J414" s="5" t="str">
        <f t="shared" si="13"/>
        <v>8-15</v>
      </c>
      <c r="K414" s="6" t="s">
        <v>7</v>
      </c>
    </row>
    <row r="415" spans="2:11" x14ac:dyDescent="0.3">
      <c r="B415" s="2">
        <v>52282370022600</v>
      </c>
      <c r="C415" s="3" t="s">
        <v>3</v>
      </c>
      <c r="D415" s="3" t="s">
        <v>11</v>
      </c>
      <c r="E415" s="3">
        <v>43243</v>
      </c>
      <c r="F415" s="3" t="str">
        <f t="shared" si="12"/>
        <v>Wed</v>
      </c>
      <c r="G415" s="3" t="s">
        <v>32</v>
      </c>
      <c r="H415" s="4">
        <v>23</v>
      </c>
      <c r="I415" s="5">
        <v>66.099999999999994</v>
      </c>
      <c r="J415" s="5" t="str">
        <f t="shared" si="13"/>
        <v>15-30</v>
      </c>
      <c r="K415" s="6" t="s">
        <v>6</v>
      </c>
    </row>
    <row r="416" spans="2:11" x14ac:dyDescent="0.3">
      <c r="B416" s="2">
        <v>52282510571400</v>
      </c>
      <c r="C416" s="3" t="s">
        <v>3</v>
      </c>
      <c r="D416" s="3" t="s">
        <v>12</v>
      </c>
      <c r="E416" s="3">
        <v>43243</v>
      </c>
      <c r="F416" s="3" t="str">
        <f t="shared" si="12"/>
        <v>Wed</v>
      </c>
      <c r="G416" s="3" t="s">
        <v>32</v>
      </c>
      <c r="H416" s="4">
        <v>16</v>
      </c>
      <c r="I416" s="5">
        <v>72.45</v>
      </c>
      <c r="J416" s="5" t="str">
        <f t="shared" si="13"/>
        <v>15-30</v>
      </c>
      <c r="K416" s="6" t="s">
        <v>6</v>
      </c>
    </row>
    <row r="417" spans="2:11" x14ac:dyDescent="0.3">
      <c r="B417" s="2">
        <v>52282547965600</v>
      </c>
      <c r="C417" s="3" t="s">
        <v>3</v>
      </c>
      <c r="D417" s="3" t="s">
        <v>10</v>
      </c>
      <c r="E417" s="3">
        <v>43243</v>
      </c>
      <c r="F417" s="3" t="str">
        <f t="shared" si="12"/>
        <v>Wed</v>
      </c>
      <c r="G417" s="3" t="s">
        <v>32</v>
      </c>
      <c r="H417" s="4">
        <v>14</v>
      </c>
      <c r="I417" s="5">
        <v>72.45</v>
      </c>
      <c r="J417" s="5" t="str">
        <f t="shared" si="13"/>
        <v>8-15</v>
      </c>
      <c r="K417" s="6" t="s">
        <v>4</v>
      </c>
    </row>
    <row r="418" spans="2:11" x14ac:dyDescent="0.3">
      <c r="B418" s="2">
        <v>52282569382400</v>
      </c>
      <c r="C418" s="3" t="s">
        <v>3</v>
      </c>
      <c r="D418" s="3" t="s">
        <v>11</v>
      </c>
      <c r="E418" s="3">
        <v>43243</v>
      </c>
      <c r="F418" s="3" t="str">
        <f t="shared" si="12"/>
        <v>Wed</v>
      </c>
      <c r="G418" s="3" t="s">
        <v>32</v>
      </c>
      <c r="H418" s="4">
        <v>14</v>
      </c>
      <c r="I418" s="5">
        <v>118.82</v>
      </c>
      <c r="J418" s="5" t="str">
        <f t="shared" si="13"/>
        <v>8-15</v>
      </c>
      <c r="K418" s="6" t="s">
        <v>2</v>
      </c>
    </row>
    <row r="419" spans="2:11" x14ac:dyDescent="0.3">
      <c r="B419" s="2">
        <v>52282547639400</v>
      </c>
      <c r="C419" s="3" t="s">
        <v>3</v>
      </c>
      <c r="D419" s="3" t="s">
        <v>12</v>
      </c>
      <c r="E419" s="3">
        <v>43243</v>
      </c>
      <c r="F419" s="3" t="str">
        <f t="shared" si="12"/>
        <v>Wed</v>
      </c>
      <c r="G419" s="3" t="s">
        <v>32</v>
      </c>
      <c r="H419" s="4">
        <v>14</v>
      </c>
      <c r="I419" s="5">
        <v>72.45</v>
      </c>
      <c r="J419" s="5" t="str">
        <f t="shared" si="13"/>
        <v>8-15</v>
      </c>
      <c r="K419" s="6" t="s">
        <v>4</v>
      </c>
    </row>
    <row r="420" spans="2:11" x14ac:dyDescent="0.3">
      <c r="B420" s="2">
        <v>54282407021000</v>
      </c>
      <c r="C420" s="3" t="s">
        <v>3</v>
      </c>
      <c r="D420" s="3" t="s">
        <v>12</v>
      </c>
      <c r="E420" s="3">
        <v>43243.566666666666</v>
      </c>
      <c r="F420" s="3" t="str">
        <f t="shared" si="12"/>
        <v>Wed</v>
      </c>
      <c r="G420" s="3" t="s">
        <v>32</v>
      </c>
      <c r="H420" s="4">
        <v>23</v>
      </c>
      <c r="I420" s="5">
        <v>186.85</v>
      </c>
      <c r="J420" s="5" t="str">
        <f t="shared" si="13"/>
        <v>15-30</v>
      </c>
      <c r="K420" s="6" t="s">
        <v>2</v>
      </c>
    </row>
    <row r="421" spans="2:11" x14ac:dyDescent="0.3">
      <c r="B421" s="2">
        <v>54282407783200</v>
      </c>
      <c r="C421" s="3" t="s">
        <v>3</v>
      </c>
      <c r="D421" s="3" t="s">
        <v>11</v>
      </c>
      <c r="E421" s="3">
        <v>43243.573611111111</v>
      </c>
      <c r="F421" s="3" t="str">
        <f t="shared" si="12"/>
        <v>Wed</v>
      </c>
      <c r="G421" s="3" t="s">
        <v>32</v>
      </c>
      <c r="H421" s="4">
        <v>23</v>
      </c>
      <c r="I421" s="5">
        <v>112.66</v>
      </c>
      <c r="J421" s="5" t="str">
        <f t="shared" si="13"/>
        <v>15-30</v>
      </c>
      <c r="K421" s="6" t="s">
        <v>2</v>
      </c>
    </row>
    <row r="422" spans="2:11" x14ac:dyDescent="0.3">
      <c r="B422" s="2">
        <v>54282390760200</v>
      </c>
      <c r="C422" s="3" t="s">
        <v>3</v>
      </c>
      <c r="D422" s="3" t="s">
        <v>10</v>
      </c>
      <c r="E422" s="3">
        <v>43243.591666666667</v>
      </c>
      <c r="F422" s="3" t="str">
        <f t="shared" si="12"/>
        <v>Wed</v>
      </c>
      <c r="G422" s="3" t="s">
        <v>32</v>
      </c>
      <c r="H422" s="4">
        <v>23</v>
      </c>
      <c r="I422" s="5">
        <v>104.03</v>
      </c>
      <c r="J422" s="5" t="str">
        <f t="shared" si="13"/>
        <v>15-30</v>
      </c>
      <c r="K422" s="6" t="s">
        <v>6</v>
      </c>
    </row>
    <row r="423" spans="2:11" x14ac:dyDescent="0.3">
      <c r="B423" s="2">
        <v>54282390759600</v>
      </c>
      <c r="C423" s="3" t="s">
        <v>1</v>
      </c>
      <c r="D423" s="3" t="s">
        <v>12</v>
      </c>
      <c r="E423" s="3">
        <v>43243.59375</v>
      </c>
      <c r="F423" s="3" t="str">
        <f t="shared" si="12"/>
        <v>Wed</v>
      </c>
      <c r="G423" s="3" t="s">
        <v>32</v>
      </c>
      <c r="H423" s="4">
        <v>23</v>
      </c>
      <c r="I423" s="5">
        <v>182.27</v>
      </c>
      <c r="J423" s="5" t="str">
        <f t="shared" si="13"/>
        <v>15-30</v>
      </c>
      <c r="K423" s="6" t="s">
        <v>6</v>
      </c>
    </row>
    <row r="424" spans="2:11" x14ac:dyDescent="0.3">
      <c r="B424" s="2">
        <v>54282389533000</v>
      </c>
      <c r="C424" s="3" t="s">
        <v>1</v>
      </c>
      <c r="D424" s="3" t="s">
        <v>10</v>
      </c>
      <c r="E424" s="3">
        <v>43243.595138888886</v>
      </c>
      <c r="F424" s="3" t="str">
        <f t="shared" si="12"/>
        <v>Wed</v>
      </c>
      <c r="G424" s="3" t="s">
        <v>32</v>
      </c>
      <c r="H424" s="4">
        <v>23</v>
      </c>
      <c r="I424" s="5">
        <v>66.099999999999994</v>
      </c>
      <c r="J424" s="5" t="str">
        <f t="shared" si="13"/>
        <v>15-30</v>
      </c>
      <c r="K424" s="6" t="s">
        <v>6</v>
      </c>
    </row>
    <row r="425" spans="2:11" x14ac:dyDescent="0.3">
      <c r="B425" s="2">
        <v>54282389561800</v>
      </c>
      <c r="C425" s="3" t="s">
        <v>1</v>
      </c>
      <c r="D425" s="3" t="s">
        <v>11</v>
      </c>
      <c r="E425" s="3">
        <v>43243.59652777778</v>
      </c>
      <c r="F425" s="3" t="str">
        <f t="shared" si="12"/>
        <v>Wed</v>
      </c>
      <c r="G425" s="3" t="s">
        <v>32</v>
      </c>
      <c r="H425" s="4">
        <v>23</v>
      </c>
      <c r="I425" s="5">
        <v>88.21</v>
      </c>
      <c r="J425" s="5" t="str">
        <f t="shared" si="13"/>
        <v>15-30</v>
      </c>
      <c r="K425" s="6" t="s">
        <v>6</v>
      </c>
    </row>
    <row r="426" spans="2:11" x14ac:dyDescent="0.3">
      <c r="B426" s="2">
        <v>54282563096400</v>
      </c>
      <c r="C426" s="3" t="s">
        <v>3</v>
      </c>
      <c r="D426" s="3" t="s">
        <v>12</v>
      </c>
      <c r="E426" s="3">
        <v>43246</v>
      </c>
      <c r="F426" s="3" t="str">
        <f t="shared" si="12"/>
        <v>Sat</v>
      </c>
      <c r="G426" s="3" t="s">
        <v>33</v>
      </c>
      <c r="H426" s="4">
        <v>13</v>
      </c>
      <c r="I426" s="5">
        <v>148.35</v>
      </c>
      <c r="J426" s="5" t="str">
        <f t="shared" si="13"/>
        <v>8-15</v>
      </c>
      <c r="K426" s="6" t="s">
        <v>6</v>
      </c>
    </row>
    <row r="427" spans="2:11" x14ac:dyDescent="0.3">
      <c r="B427" s="2">
        <v>54282563096400</v>
      </c>
      <c r="C427" s="3" t="s">
        <v>3</v>
      </c>
      <c r="D427" s="3" t="s">
        <v>10</v>
      </c>
      <c r="E427" s="3">
        <v>43246</v>
      </c>
      <c r="F427" s="3" t="str">
        <f t="shared" si="12"/>
        <v>Sat</v>
      </c>
      <c r="G427" s="3" t="s">
        <v>33</v>
      </c>
      <c r="H427" s="4">
        <v>13</v>
      </c>
      <c r="I427" s="5">
        <v>148.35</v>
      </c>
      <c r="J427" s="5" t="str">
        <f t="shared" si="13"/>
        <v>8-15</v>
      </c>
      <c r="K427" s="6" t="s">
        <v>6</v>
      </c>
    </row>
    <row r="428" spans="2:11" x14ac:dyDescent="0.3">
      <c r="B428" s="2">
        <v>54282564029600</v>
      </c>
      <c r="C428" s="3" t="s">
        <v>3</v>
      </c>
      <c r="D428" s="3" t="s">
        <v>11</v>
      </c>
      <c r="E428" s="3">
        <v>43246</v>
      </c>
      <c r="F428" s="3" t="str">
        <f t="shared" si="12"/>
        <v>Sat</v>
      </c>
      <c r="G428" s="3" t="s">
        <v>33</v>
      </c>
      <c r="H428" s="4">
        <v>13</v>
      </c>
      <c r="I428" s="5">
        <v>66.099999999999994</v>
      </c>
      <c r="J428" s="5" t="str">
        <f t="shared" si="13"/>
        <v>8-15</v>
      </c>
      <c r="K428" s="6" t="s">
        <v>6</v>
      </c>
    </row>
    <row r="429" spans="2:11" x14ac:dyDescent="0.3">
      <c r="B429" s="2">
        <v>54282564876000</v>
      </c>
      <c r="C429" s="3" t="s">
        <v>3</v>
      </c>
      <c r="D429" s="3" t="s">
        <v>12</v>
      </c>
      <c r="E429" s="3">
        <v>43246</v>
      </c>
      <c r="F429" s="3" t="str">
        <f t="shared" si="12"/>
        <v>Sat</v>
      </c>
      <c r="G429" s="3" t="s">
        <v>33</v>
      </c>
      <c r="H429" s="4">
        <v>13</v>
      </c>
      <c r="I429" s="5">
        <v>66.099999999999994</v>
      </c>
      <c r="J429" s="5" t="str">
        <f t="shared" si="13"/>
        <v>8-15</v>
      </c>
      <c r="K429" s="6" t="s">
        <v>6</v>
      </c>
    </row>
    <row r="430" spans="2:11" x14ac:dyDescent="0.3">
      <c r="B430" s="2">
        <v>52282585036400</v>
      </c>
      <c r="C430" s="3" t="s">
        <v>3</v>
      </c>
      <c r="D430" s="3" t="s">
        <v>10</v>
      </c>
      <c r="E430" s="3">
        <v>43246</v>
      </c>
      <c r="F430" s="3" t="str">
        <f t="shared" si="12"/>
        <v>Sat</v>
      </c>
      <c r="G430" s="3" t="s">
        <v>33</v>
      </c>
      <c r="H430" s="4">
        <v>13</v>
      </c>
      <c r="I430" s="5">
        <v>72.45</v>
      </c>
      <c r="J430" s="5" t="str">
        <f t="shared" si="13"/>
        <v>8-15</v>
      </c>
      <c r="K430" s="6" t="s">
        <v>4</v>
      </c>
    </row>
    <row r="431" spans="2:11" x14ac:dyDescent="0.3">
      <c r="B431" s="2">
        <v>54282564023200</v>
      </c>
      <c r="C431" s="3" t="s">
        <v>3</v>
      </c>
      <c r="D431" s="3" t="s">
        <v>11</v>
      </c>
      <c r="E431" s="3">
        <v>43246</v>
      </c>
      <c r="F431" s="3" t="str">
        <f t="shared" si="12"/>
        <v>Sat</v>
      </c>
      <c r="G431" s="3" t="s">
        <v>33</v>
      </c>
      <c r="H431" s="4">
        <v>13</v>
      </c>
      <c r="I431" s="5">
        <v>66.099999999999994</v>
      </c>
      <c r="J431" s="5" t="str">
        <f t="shared" si="13"/>
        <v>8-15</v>
      </c>
      <c r="K431" s="6" t="s">
        <v>6</v>
      </c>
    </row>
    <row r="432" spans="2:11" x14ac:dyDescent="0.3">
      <c r="B432" s="2">
        <v>54282573409000</v>
      </c>
      <c r="C432" s="3" t="s">
        <v>3</v>
      </c>
      <c r="D432" s="3" t="s">
        <v>12</v>
      </c>
      <c r="E432" s="3">
        <v>43246</v>
      </c>
      <c r="F432" s="3" t="str">
        <f t="shared" si="12"/>
        <v>Sat</v>
      </c>
      <c r="G432" s="3" t="s">
        <v>33</v>
      </c>
      <c r="H432" s="4">
        <v>13</v>
      </c>
      <c r="I432" s="5">
        <v>361.24</v>
      </c>
      <c r="J432" s="5" t="str">
        <f t="shared" si="13"/>
        <v>8-15</v>
      </c>
      <c r="K432" s="6" t="s">
        <v>2</v>
      </c>
    </row>
    <row r="433" spans="2:11" x14ac:dyDescent="0.3">
      <c r="B433" s="2">
        <v>54282573409000</v>
      </c>
      <c r="C433" s="3" t="s">
        <v>3</v>
      </c>
      <c r="D433" s="3" t="s">
        <v>10</v>
      </c>
      <c r="E433" s="3">
        <v>43246</v>
      </c>
      <c r="F433" s="3" t="str">
        <f t="shared" si="12"/>
        <v>Sat</v>
      </c>
      <c r="G433" s="3" t="s">
        <v>33</v>
      </c>
      <c r="H433" s="4">
        <v>13</v>
      </c>
      <c r="I433" s="5">
        <v>361.24</v>
      </c>
      <c r="J433" s="5" t="str">
        <f t="shared" si="13"/>
        <v>8-15</v>
      </c>
      <c r="K433" s="6" t="s">
        <v>2</v>
      </c>
    </row>
    <row r="434" spans="2:11" x14ac:dyDescent="0.3">
      <c r="B434" s="2">
        <v>52282585973800</v>
      </c>
      <c r="C434" s="3" t="s">
        <v>3</v>
      </c>
      <c r="D434" s="3" t="s">
        <v>11</v>
      </c>
      <c r="E434" s="3">
        <v>43246</v>
      </c>
      <c r="F434" s="3" t="str">
        <f t="shared" si="12"/>
        <v>Sat</v>
      </c>
      <c r="G434" s="3" t="s">
        <v>33</v>
      </c>
      <c r="H434" s="4">
        <v>13</v>
      </c>
      <c r="I434" s="5">
        <v>83.32</v>
      </c>
      <c r="J434" s="5" t="str">
        <f t="shared" si="13"/>
        <v>8-15</v>
      </c>
      <c r="K434" s="6" t="s">
        <v>7</v>
      </c>
    </row>
    <row r="435" spans="2:11" x14ac:dyDescent="0.3">
      <c r="B435" s="2">
        <v>52282582978800</v>
      </c>
      <c r="C435" s="3" t="s">
        <v>3</v>
      </c>
      <c r="D435" s="3" t="s">
        <v>12</v>
      </c>
      <c r="E435" s="3">
        <v>43246</v>
      </c>
      <c r="F435" s="3" t="str">
        <f t="shared" si="12"/>
        <v>Sat</v>
      </c>
      <c r="G435" s="3" t="s">
        <v>33</v>
      </c>
      <c r="H435" s="4">
        <v>13</v>
      </c>
      <c r="I435" s="5">
        <v>72.45</v>
      </c>
      <c r="J435" s="5" t="str">
        <f t="shared" si="13"/>
        <v>8-15</v>
      </c>
      <c r="K435" s="6" t="s">
        <v>4</v>
      </c>
    </row>
    <row r="436" spans="2:11" x14ac:dyDescent="0.3">
      <c r="B436" s="2">
        <v>54282564889000</v>
      </c>
      <c r="C436" s="3" t="s">
        <v>3</v>
      </c>
      <c r="D436" s="3" t="s">
        <v>10</v>
      </c>
      <c r="E436" s="3">
        <v>43246</v>
      </c>
      <c r="F436" s="3" t="str">
        <f t="shared" si="12"/>
        <v>Sat</v>
      </c>
      <c r="G436" s="3" t="s">
        <v>33</v>
      </c>
      <c r="H436" s="4">
        <v>13</v>
      </c>
      <c r="I436" s="5">
        <v>88.21</v>
      </c>
      <c r="J436" s="5" t="str">
        <f t="shared" si="13"/>
        <v>8-15</v>
      </c>
      <c r="K436" s="6" t="s">
        <v>6</v>
      </c>
    </row>
    <row r="437" spans="2:11" x14ac:dyDescent="0.3">
      <c r="B437" s="2">
        <v>54282563231400</v>
      </c>
      <c r="C437" s="3" t="s">
        <v>3</v>
      </c>
      <c r="D437" s="3" t="s">
        <v>11</v>
      </c>
      <c r="E437" s="3">
        <v>43246</v>
      </c>
      <c r="F437" s="3" t="str">
        <f t="shared" si="12"/>
        <v>Sat</v>
      </c>
      <c r="G437" s="3" t="s">
        <v>33</v>
      </c>
      <c r="H437" s="4">
        <v>13</v>
      </c>
      <c r="I437" s="5">
        <v>113.48</v>
      </c>
      <c r="J437" s="5" t="str">
        <f t="shared" si="13"/>
        <v>8-15</v>
      </c>
      <c r="K437" s="6" t="s">
        <v>6</v>
      </c>
    </row>
    <row r="438" spans="2:11" x14ac:dyDescent="0.3">
      <c r="B438" s="2">
        <v>54282563231400</v>
      </c>
      <c r="C438" s="3" t="s">
        <v>3</v>
      </c>
      <c r="D438" s="3" t="s">
        <v>12</v>
      </c>
      <c r="E438" s="3">
        <v>43246</v>
      </c>
      <c r="F438" s="3" t="str">
        <f t="shared" si="12"/>
        <v>Sat</v>
      </c>
      <c r="G438" s="3" t="s">
        <v>33</v>
      </c>
      <c r="H438" s="4">
        <v>13</v>
      </c>
      <c r="I438" s="5">
        <v>113.48</v>
      </c>
      <c r="J438" s="5" t="str">
        <f t="shared" si="13"/>
        <v>8-15</v>
      </c>
      <c r="K438" s="6" t="s">
        <v>6</v>
      </c>
    </row>
    <row r="439" spans="2:11" x14ac:dyDescent="0.3">
      <c r="B439" s="2">
        <v>52282585172400</v>
      </c>
      <c r="C439" s="3" t="s">
        <v>3</v>
      </c>
      <c r="D439" s="3" t="s">
        <v>10</v>
      </c>
      <c r="E439" s="3">
        <v>43246</v>
      </c>
      <c r="F439" s="3" t="str">
        <f t="shared" si="12"/>
        <v>Sat</v>
      </c>
      <c r="G439" s="3" t="s">
        <v>33</v>
      </c>
      <c r="H439" s="4">
        <v>13</v>
      </c>
      <c r="I439" s="5">
        <v>67</v>
      </c>
      <c r="J439" s="5" t="str">
        <f t="shared" si="13"/>
        <v>8-15</v>
      </c>
      <c r="K439" s="6" t="s">
        <v>4</v>
      </c>
    </row>
    <row r="440" spans="2:11" x14ac:dyDescent="0.3">
      <c r="B440" s="2">
        <v>54282573407000</v>
      </c>
      <c r="C440" s="3" t="s">
        <v>3</v>
      </c>
      <c r="D440" s="3" t="s">
        <v>11</v>
      </c>
      <c r="E440" s="3">
        <v>43246</v>
      </c>
      <c r="F440" s="3" t="str">
        <f t="shared" si="12"/>
        <v>Sat</v>
      </c>
      <c r="G440" s="3" t="s">
        <v>33</v>
      </c>
      <c r="H440" s="4">
        <v>13</v>
      </c>
      <c r="I440" s="5">
        <v>204.92</v>
      </c>
      <c r="J440" s="5" t="str">
        <f t="shared" si="13"/>
        <v>8-15</v>
      </c>
      <c r="K440" s="6" t="s">
        <v>2</v>
      </c>
    </row>
    <row r="441" spans="2:11" x14ac:dyDescent="0.3">
      <c r="B441" s="2">
        <v>54282573407000</v>
      </c>
      <c r="C441" s="3" t="s">
        <v>3</v>
      </c>
      <c r="D441" s="3" t="s">
        <v>12</v>
      </c>
      <c r="E441" s="3">
        <v>43246</v>
      </c>
      <c r="F441" s="3" t="str">
        <f t="shared" si="12"/>
        <v>Sat</v>
      </c>
      <c r="G441" s="3" t="s">
        <v>33</v>
      </c>
      <c r="H441" s="4">
        <v>13</v>
      </c>
      <c r="I441" s="5">
        <v>204.92</v>
      </c>
      <c r="J441" s="5" t="str">
        <f t="shared" si="13"/>
        <v>8-15</v>
      </c>
      <c r="K441" s="6" t="s">
        <v>2</v>
      </c>
    </row>
    <row r="442" spans="2:11" x14ac:dyDescent="0.3">
      <c r="B442" s="2">
        <v>52282583060400</v>
      </c>
      <c r="C442" s="3" t="s">
        <v>3</v>
      </c>
      <c r="D442" s="3" t="s">
        <v>10</v>
      </c>
      <c r="E442" s="3">
        <v>43246</v>
      </c>
      <c r="F442" s="3" t="str">
        <f t="shared" si="12"/>
        <v>Sat</v>
      </c>
      <c r="G442" s="3" t="s">
        <v>33</v>
      </c>
      <c r="H442" s="4">
        <v>13</v>
      </c>
      <c r="I442" s="5">
        <v>72.45</v>
      </c>
      <c r="J442" s="5" t="str">
        <f t="shared" si="13"/>
        <v>8-15</v>
      </c>
      <c r="K442" s="6" t="s">
        <v>4</v>
      </c>
    </row>
    <row r="443" spans="2:11" x14ac:dyDescent="0.3">
      <c r="B443" s="2">
        <v>54282564027400</v>
      </c>
      <c r="C443" s="3" t="s">
        <v>3</v>
      </c>
      <c r="D443" s="3" t="s">
        <v>11</v>
      </c>
      <c r="E443" s="3">
        <v>43246</v>
      </c>
      <c r="F443" s="3" t="str">
        <f t="shared" si="12"/>
        <v>Sat</v>
      </c>
      <c r="G443" s="3" t="s">
        <v>33</v>
      </c>
      <c r="H443" s="4">
        <v>13</v>
      </c>
      <c r="I443" s="5">
        <v>88.21</v>
      </c>
      <c r="J443" s="5" t="str">
        <f t="shared" si="13"/>
        <v>8-15</v>
      </c>
      <c r="K443" s="6" t="s">
        <v>6</v>
      </c>
    </row>
    <row r="444" spans="2:11" x14ac:dyDescent="0.3">
      <c r="B444" s="2">
        <v>52282586178200</v>
      </c>
      <c r="C444" s="3" t="s">
        <v>3</v>
      </c>
      <c r="D444" s="3" t="s">
        <v>12</v>
      </c>
      <c r="E444" s="3">
        <v>43246</v>
      </c>
      <c r="F444" s="3" t="str">
        <f t="shared" si="12"/>
        <v>Sat</v>
      </c>
      <c r="G444" s="3" t="s">
        <v>33</v>
      </c>
      <c r="H444" s="4">
        <v>13</v>
      </c>
      <c r="I444" s="5">
        <v>130.54</v>
      </c>
      <c r="J444" s="5" t="str">
        <f t="shared" si="13"/>
        <v>8-15</v>
      </c>
      <c r="K444" s="6" t="s">
        <v>7</v>
      </c>
    </row>
    <row r="445" spans="2:11" x14ac:dyDescent="0.3">
      <c r="B445" s="2">
        <v>52282583061600</v>
      </c>
      <c r="C445" s="3" t="s">
        <v>3</v>
      </c>
      <c r="D445" s="3" t="s">
        <v>10</v>
      </c>
      <c r="E445" s="3">
        <v>43246</v>
      </c>
      <c r="F445" s="3" t="str">
        <f t="shared" si="12"/>
        <v>Sat</v>
      </c>
      <c r="G445" s="3" t="s">
        <v>33</v>
      </c>
      <c r="H445" s="4">
        <v>13</v>
      </c>
      <c r="I445" s="5">
        <v>72.45</v>
      </c>
      <c r="J445" s="5" t="str">
        <f t="shared" si="13"/>
        <v>8-15</v>
      </c>
      <c r="K445" s="6" t="s">
        <v>4</v>
      </c>
    </row>
    <row r="446" spans="2:11" x14ac:dyDescent="0.3">
      <c r="B446" s="2">
        <v>52282449383200</v>
      </c>
      <c r="C446" s="3" t="s">
        <v>1</v>
      </c>
      <c r="D446" s="3" t="s">
        <v>10</v>
      </c>
      <c r="E446" s="3">
        <v>43246.417361111111</v>
      </c>
      <c r="F446" s="3" t="str">
        <f t="shared" si="12"/>
        <v>Sat</v>
      </c>
      <c r="G446" s="3" t="s">
        <v>33</v>
      </c>
      <c r="H446" s="4">
        <v>22</v>
      </c>
      <c r="I446" s="5">
        <v>72.45</v>
      </c>
      <c r="J446" s="5" t="str">
        <f t="shared" si="13"/>
        <v>15-30</v>
      </c>
      <c r="K446" s="6" t="s">
        <v>8</v>
      </c>
    </row>
    <row r="447" spans="2:11" x14ac:dyDescent="0.3">
      <c r="B447" s="2">
        <v>52282449354400</v>
      </c>
      <c r="C447" s="3" t="s">
        <v>1</v>
      </c>
      <c r="D447" s="3" t="s">
        <v>12</v>
      </c>
      <c r="E447" s="3">
        <v>43246.425694444442</v>
      </c>
      <c r="F447" s="3" t="str">
        <f t="shared" si="12"/>
        <v>Sat</v>
      </c>
      <c r="G447" s="3" t="s">
        <v>33</v>
      </c>
      <c r="H447" s="4">
        <v>22</v>
      </c>
      <c r="I447" s="5">
        <v>66.099999999999994</v>
      </c>
      <c r="J447" s="5" t="str">
        <f t="shared" si="13"/>
        <v>15-30</v>
      </c>
      <c r="K447" s="6" t="s">
        <v>8</v>
      </c>
    </row>
    <row r="448" spans="2:11" x14ac:dyDescent="0.3">
      <c r="B448" s="2">
        <v>54282562806400</v>
      </c>
      <c r="C448" s="3" t="s">
        <v>1</v>
      </c>
      <c r="D448" s="3" t="s">
        <v>11</v>
      </c>
      <c r="E448" s="3">
        <v>43246.591666666667</v>
      </c>
      <c r="F448" s="3" t="str">
        <f t="shared" si="12"/>
        <v>Sat</v>
      </c>
      <c r="G448" s="3" t="s">
        <v>33</v>
      </c>
      <c r="H448" s="4">
        <v>21</v>
      </c>
      <c r="I448" s="5">
        <v>116.52</v>
      </c>
      <c r="J448" s="5" t="str">
        <f t="shared" si="13"/>
        <v>15-30</v>
      </c>
      <c r="K448" s="6" t="s">
        <v>2</v>
      </c>
    </row>
    <row r="449" spans="2:11" x14ac:dyDescent="0.3">
      <c r="B449" s="2">
        <v>52282466867400</v>
      </c>
      <c r="C449" s="3" t="s">
        <v>1</v>
      </c>
      <c r="D449" s="3" t="s">
        <v>12</v>
      </c>
      <c r="E449" s="3">
        <v>43246.613888888889</v>
      </c>
      <c r="F449" s="3" t="str">
        <f t="shared" si="12"/>
        <v>Sat</v>
      </c>
      <c r="G449" s="3" t="s">
        <v>33</v>
      </c>
      <c r="H449" s="4">
        <v>21</v>
      </c>
      <c r="I449" s="5">
        <v>144.9</v>
      </c>
      <c r="J449" s="5" t="str">
        <f t="shared" si="13"/>
        <v>15-30</v>
      </c>
      <c r="K449" s="6" t="s">
        <v>8</v>
      </c>
    </row>
    <row r="450" spans="2:11" x14ac:dyDescent="0.3">
      <c r="B450" s="2">
        <v>52282476271000</v>
      </c>
      <c r="C450" s="3" t="s">
        <v>1</v>
      </c>
      <c r="D450" s="3" t="s">
        <v>10</v>
      </c>
      <c r="E450" s="3">
        <v>43246.614583333336</v>
      </c>
      <c r="F450" s="3" t="str">
        <f t="shared" ref="F450:F513" si="14">TEXT(E450,"DDD")</f>
        <v>Sat</v>
      </c>
      <c r="G450" s="3" t="s">
        <v>33</v>
      </c>
      <c r="H450" s="4">
        <v>21</v>
      </c>
      <c r="I450" s="5">
        <v>72.45</v>
      </c>
      <c r="J450" s="5" t="str">
        <f t="shared" si="13"/>
        <v>15-30</v>
      </c>
      <c r="K450" s="6" t="s">
        <v>8</v>
      </c>
    </row>
    <row r="451" spans="2:11" x14ac:dyDescent="0.3">
      <c r="B451" s="2">
        <v>52282476523600</v>
      </c>
      <c r="C451" s="3" t="s">
        <v>1</v>
      </c>
      <c r="D451" s="3" t="s">
        <v>11</v>
      </c>
      <c r="E451" s="3">
        <v>43246.615972222222</v>
      </c>
      <c r="F451" s="3" t="str">
        <f t="shared" si="14"/>
        <v>Sat</v>
      </c>
      <c r="G451" s="3" t="s">
        <v>33</v>
      </c>
      <c r="H451" s="4">
        <v>21</v>
      </c>
      <c r="I451" s="5">
        <v>72.45</v>
      </c>
      <c r="J451" s="5" t="str">
        <f t="shared" ref="J451:J514" si="15">IF(H451&gt;30,"&gt;30",IF(H451&gt;14,"15-30",IF(H451&gt;7,"8-15","0-7")))</f>
        <v>15-30</v>
      </c>
      <c r="K451" s="6" t="s">
        <v>8</v>
      </c>
    </row>
    <row r="452" spans="2:11" x14ac:dyDescent="0.3">
      <c r="B452" s="2">
        <v>52282601183200</v>
      </c>
      <c r="C452" s="3" t="s">
        <v>3</v>
      </c>
      <c r="D452" s="3" t="s">
        <v>10</v>
      </c>
      <c r="E452" s="3">
        <v>43247</v>
      </c>
      <c r="F452" s="3" t="str">
        <f t="shared" si="14"/>
        <v>Sun</v>
      </c>
      <c r="G452" s="3" t="s">
        <v>33</v>
      </c>
      <c r="H452" s="4">
        <v>14</v>
      </c>
      <c r="I452" s="5">
        <v>70.069999999999993</v>
      </c>
      <c r="J452" s="5" t="str">
        <f t="shared" si="15"/>
        <v>8-15</v>
      </c>
      <c r="K452" s="6" t="s">
        <v>2</v>
      </c>
    </row>
    <row r="453" spans="2:11" x14ac:dyDescent="0.3">
      <c r="B453" s="2">
        <v>52282605045400</v>
      </c>
      <c r="C453" s="3" t="s">
        <v>3</v>
      </c>
      <c r="D453" s="3" t="s">
        <v>11</v>
      </c>
      <c r="E453" s="3">
        <v>43247</v>
      </c>
      <c r="F453" s="3" t="str">
        <f t="shared" si="14"/>
        <v>Sun</v>
      </c>
      <c r="G453" s="3" t="s">
        <v>33</v>
      </c>
      <c r="H453" s="4">
        <v>14</v>
      </c>
      <c r="I453" s="5">
        <v>75</v>
      </c>
      <c r="J453" s="5" t="str">
        <f t="shared" si="15"/>
        <v>8-15</v>
      </c>
      <c r="K453" s="6" t="s">
        <v>7</v>
      </c>
    </row>
    <row r="454" spans="2:11" x14ac:dyDescent="0.3">
      <c r="B454" s="2">
        <v>52282476236000</v>
      </c>
      <c r="C454" s="3" t="s">
        <v>3</v>
      </c>
      <c r="D454" s="3" t="s">
        <v>11</v>
      </c>
      <c r="E454" s="3">
        <v>43247.383206018516</v>
      </c>
      <c r="F454" s="3" t="str">
        <f t="shared" si="14"/>
        <v>Sun</v>
      </c>
      <c r="G454" s="3" t="s">
        <v>33</v>
      </c>
      <c r="H454" s="4">
        <v>22</v>
      </c>
      <c r="I454" s="5">
        <v>83.32</v>
      </c>
      <c r="J454" s="5" t="str">
        <f t="shared" si="15"/>
        <v>15-30</v>
      </c>
      <c r="K454" s="6" t="s">
        <v>8</v>
      </c>
    </row>
    <row r="455" spans="2:11" x14ac:dyDescent="0.3">
      <c r="B455" s="2">
        <v>54282424584000</v>
      </c>
      <c r="C455" s="3" t="s">
        <v>1</v>
      </c>
      <c r="D455" s="3" t="s">
        <v>12</v>
      </c>
      <c r="E455" s="3">
        <v>43247.593275462961</v>
      </c>
      <c r="F455" s="3" t="str">
        <f t="shared" si="14"/>
        <v>Sun</v>
      </c>
      <c r="G455" s="3" t="s">
        <v>33</v>
      </c>
      <c r="H455" s="4">
        <v>22</v>
      </c>
      <c r="I455" s="5">
        <v>66.099999999999994</v>
      </c>
      <c r="J455" s="5" t="str">
        <f t="shared" si="15"/>
        <v>15-30</v>
      </c>
      <c r="K455" s="6" t="s">
        <v>6</v>
      </c>
    </row>
    <row r="456" spans="2:11" x14ac:dyDescent="0.3">
      <c r="B456" s="2">
        <v>54282685221200</v>
      </c>
      <c r="C456" s="3" t="s">
        <v>3</v>
      </c>
      <c r="D456" s="3" t="s">
        <v>12</v>
      </c>
      <c r="E456" s="3">
        <v>43248</v>
      </c>
      <c r="F456" s="3" t="str">
        <f t="shared" si="14"/>
        <v>Mon</v>
      </c>
      <c r="G456" s="3" t="s">
        <v>33</v>
      </c>
      <c r="H456" s="4">
        <v>14</v>
      </c>
      <c r="I456" s="5">
        <v>70.069999999999993</v>
      </c>
      <c r="J456" s="5" t="str">
        <f t="shared" si="15"/>
        <v>8-15</v>
      </c>
      <c r="K456" s="6" t="s">
        <v>2</v>
      </c>
    </row>
    <row r="457" spans="2:11" x14ac:dyDescent="0.3">
      <c r="B457" s="2">
        <v>54282685472600</v>
      </c>
      <c r="C457" s="3" t="s">
        <v>3</v>
      </c>
      <c r="D457" s="3" t="s">
        <v>10</v>
      </c>
      <c r="E457" s="3">
        <v>43248</v>
      </c>
      <c r="F457" s="3" t="str">
        <f t="shared" si="14"/>
        <v>Mon</v>
      </c>
      <c r="G457" s="3" t="s">
        <v>33</v>
      </c>
      <c r="H457" s="4">
        <v>14</v>
      </c>
      <c r="I457" s="5">
        <v>112.66</v>
      </c>
      <c r="J457" s="5" t="str">
        <f t="shared" si="15"/>
        <v>8-15</v>
      </c>
      <c r="K457" s="6" t="s">
        <v>2</v>
      </c>
    </row>
    <row r="458" spans="2:11" x14ac:dyDescent="0.3">
      <c r="B458" s="2">
        <v>52282643040400</v>
      </c>
      <c r="C458" s="3" t="s">
        <v>3</v>
      </c>
      <c r="D458" s="3" t="s">
        <v>10</v>
      </c>
      <c r="E458" s="3">
        <v>43248</v>
      </c>
      <c r="F458" s="3" t="str">
        <f t="shared" si="14"/>
        <v>Mon</v>
      </c>
      <c r="G458" s="3" t="s">
        <v>33</v>
      </c>
      <c r="H458" s="4">
        <v>14</v>
      </c>
      <c r="I458" s="5">
        <v>66.099999999999994</v>
      </c>
      <c r="J458" s="5" t="str">
        <f t="shared" si="15"/>
        <v>8-15</v>
      </c>
      <c r="K458" s="6" t="s">
        <v>6</v>
      </c>
    </row>
    <row r="459" spans="2:11" x14ac:dyDescent="0.3">
      <c r="B459" s="2">
        <v>52282641557800</v>
      </c>
      <c r="C459" s="3" t="s">
        <v>3</v>
      </c>
      <c r="D459" s="3" t="s">
        <v>11</v>
      </c>
      <c r="E459" s="3">
        <v>43248</v>
      </c>
      <c r="F459" s="3" t="str">
        <f t="shared" si="14"/>
        <v>Mon</v>
      </c>
      <c r="G459" s="3" t="s">
        <v>33</v>
      </c>
      <c r="H459" s="4">
        <v>14</v>
      </c>
      <c r="I459" s="5">
        <v>72.45</v>
      </c>
      <c r="J459" s="5" t="str">
        <f t="shared" si="15"/>
        <v>8-15</v>
      </c>
      <c r="K459" s="6" t="s">
        <v>6</v>
      </c>
    </row>
    <row r="460" spans="2:11" x14ac:dyDescent="0.3">
      <c r="B460" s="2">
        <v>52282665786000</v>
      </c>
      <c r="C460" s="3" t="s">
        <v>3</v>
      </c>
      <c r="D460" s="3" t="s">
        <v>12</v>
      </c>
      <c r="E460" s="3">
        <v>43248</v>
      </c>
      <c r="F460" s="3" t="str">
        <f t="shared" si="14"/>
        <v>Mon</v>
      </c>
      <c r="G460" s="3" t="s">
        <v>33</v>
      </c>
      <c r="H460" s="4">
        <v>14</v>
      </c>
      <c r="I460" s="5">
        <v>286.14</v>
      </c>
      <c r="J460" s="5" t="str">
        <f t="shared" si="15"/>
        <v>8-15</v>
      </c>
      <c r="K460" s="6" t="s">
        <v>7</v>
      </c>
    </row>
    <row r="461" spans="2:11" x14ac:dyDescent="0.3">
      <c r="B461" s="2">
        <v>54282685495400</v>
      </c>
      <c r="C461" s="3" t="s">
        <v>3</v>
      </c>
      <c r="D461" s="3" t="s">
        <v>10</v>
      </c>
      <c r="E461" s="3">
        <v>43248</v>
      </c>
      <c r="F461" s="3" t="str">
        <f t="shared" si="14"/>
        <v>Mon</v>
      </c>
      <c r="G461" s="3" t="s">
        <v>33</v>
      </c>
      <c r="H461" s="4">
        <v>14</v>
      </c>
      <c r="I461" s="5">
        <v>112.66</v>
      </c>
      <c r="J461" s="5" t="str">
        <f t="shared" si="15"/>
        <v>8-15</v>
      </c>
      <c r="K461" s="6" t="s">
        <v>2</v>
      </c>
    </row>
    <row r="462" spans="2:11" x14ac:dyDescent="0.3">
      <c r="B462" s="2">
        <v>52282687264800</v>
      </c>
      <c r="C462" s="3" t="s">
        <v>3</v>
      </c>
      <c r="D462" s="3" t="s">
        <v>11</v>
      </c>
      <c r="E462" s="3">
        <v>43248</v>
      </c>
      <c r="F462" s="3" t="str">
        <f t="shared" si="14"/>
        <v>Mon</v>
      </c>
      <c r="G462" s="3" t="s">
        <v>33</v>
      </c>
      <c r="H462" s="4">
        <v>14</v>
      </c>
      <c r="I462" s="5">
        <v>70.069999999999993</v>
      </c>
      <c r="J462" s="5" t="str">
        <f t="shared" si="15"/>
        <v>8-15</v>
      </c>
      <c r="K462" s="6" t="s">
        <v>2</v>
      </c>
    </row>
    <row r="463" spans="2:11" x14ac:dyDescent="0.3">
      <c r="B463" s="2">
        <v>52282687284200</v>
      </c>
      <c r="C463" s="3" t="s">
        <v>3</v>
      </c>
      <c r="D463" s="3" t="s">
        <v>12</v>
      </c>
      <c r="E463" s="3">
        <v>43248</v>
      </c>
      <c r="F463" s="3" t="str">
        <f t="shared" si="14"/>
        <v>Mon</v>
      </c>
      <c r="G463" s="3" t="s">
        <v>33</v>
      </c>
      <c r="H463" s="4">
        <v>14</v>
      </c>
      <c r="I463" s="5">
        <v>112.66</v>
      </c>
      <c r="J463" s="5" t="str">
        <f t="shared" si="15"/>
        <v>8-15</v>
      </c>
      <c r="K463" s="6" t="s">
        <v>2</v>
      </c>
    </row>
    <row r="464" spans="2:11" x14ac:dyDescent="0.3">
      <c r="B464" s="2">
        <v>52282670241800</v>
      </c>
      <c r="C464" s="3" t="s">
        <v>3</v>
      </c>
      <c r="D464" s="3" t="s">
        <v>10</v>
      </c>
      <c r="E464" s="3">
        <v>43248</v>
      </c>
      <c r="F464" s="3" t="str">
        <f t="shared" si="14"/>
        <v>Mon</v>
      </c>
      <c r="G464" s="3" t="s">
        <v>33</v>
      </c>
      <c r="H464" s="4">
        <v>14</v>
      </c>
      <c r="I464" s="5">
        <v>72.45</v>
      </c>
      <c r="J464" s="5" t="str">
        <f t="shared" si="15"/>
        <v>8-15</v>
      </c>
      <c r="K464" s="6" t="s">
        <v>4</v>
      </c>
    </row>
    <row r="465" spans="2:11" x14ac:dyDescent="0.3">
      <c r="B465" s="2">
        <v>52282641590800</v>
      </c>
      <c r="C465" s="3" t="s">
        <v>3</v>
      </c>
      <c r="D465" s="3" t="s">
        <v>11</v>
      </c>
      <c r="E465" s="3">
        <v>43248</v>
      </c>
      <c r="F465" s="3" t="str">
        <f t="shared" si="14"/>
        <v>Mon</v>
      </c>
      <c r="G465" s="3" t="s">
        <v>33</v>
      </c>
      <c r="H465" s="4">
        <v>14</v>
      </c>
      <c r="I465" s="5">
        <v>88.21</v>
      </c>
      <c r="J465" s="5" t="str">
        <f t="shared" si="15"/>
        <v>8-15</v>
      </c>
      <c r="K465" s="6" t="s">
        <v>6</v>
      </c>
    </row>
    <row r="466" spans="2:11" x14ac:dyDescent="0.3">
      <c r="B466" s="2">
        <v>52282669249800</v>
      </c>
      <c r="C466" s="3" t="s">
        <v>3</v>
      </c>
      <c r="D466" s="3" t="s">
        <v>12</v>
      </c>
      <c r="E466" s="3">
        <v>43248</v>
      </c>
      <c r="F466" s="3" t="str">
        <f t="shared" si="14"/>
        <v>Mon</v>
      </c>
      <c r="G466" s="3" t="s">
        <v>33</v>
      </c>
      <c r="H466" s="4">
        <v>14</v>
      </c>
      <c r="I466" s="5">
        <v>72.45</v>
      </c>
      <c r="J466" s="5" t="str">
        <f t="shared" si="15"/>
        <v>8-15</v>
      </c>
      <c r="K466" s="6" t="s">
        <v>4</v>
      </c>
    </row>
    <row r="467" spans="2:11" x14ac:dyDescent="0.3">
      <c r="B467" s="2">
        <v>52282668449800</v>
      </c>
      <c r="C467" s="3" t="s">
        <v>3</v>
      </c>
      <c r="D467" s="3" t="s">
        <v>10</v>
      </c>
      <c r="E467" s="3">
        <v>43248</v>
      </c>
      <c r="F467" s="3" t="str">
        <f t="shared" si="14"/>
        <v>Mon</v>
      </c>
      <c r="G467" s="3" t="s">
        <v>33</v>
      </c>
      <c r="H467" s="4">
        <v>14</v>
      </c>
      <c r="I467" s="5">
        <v>72.45</v>
      </c>
      <c r="J467" s="5" t="str">
        <f t="shared" si="15"/>
        <v>8-15</v>
      </c>
      <c r="K467" s="6" t="s">
        <v>4</v>
      </c>
    </row>
    <row r="468" spans="2:11" x14ac:dyDescent="0.3">
      <c r="B468" s="2">
        <v>52282687265800</v>
      </c>
      <c r="C468" s="3" t="s">
        <v>3</v>
      </c>
      <c r="D468" s="3" t="s">
        <v>11</v>
      </c>
      <c r="E468" s="3">
        <v>43248</v>
      </c>
      <c r="F468" s="3" t="str">
        <f t="shared" si="14"/>
        <v>Mon</v>
      </c>
      <c r="G468" s="3" t="s">
        <v>33</v>
      </c>
      <c r="H468" s="4">
        <v>14</v>
      </c>
      <c r="I468" s="5">
        <v>112.66</v>
      </c>
      <c r="J468" s="5" t="str">
        <f t="shared" si="15"/>
        <v>8-15</v>
      </c>
      <c r="K468" s="6" t="s">
        <v>2</v>
      </c>
    </row>
    <row r="469" spans="2:11" x14ac:dyDescent="0.3">
      <c r="B469" s="2">
        <v>54282685300800</v>
      </c>
      <c r="C469" s="3" t="s">
        <v>3</v>
      </c>
      <c r="D469" s="3" t="s">
        <v>12</v>
      </c>
      <c r="E469" s="3">
        <v>43248</v>
      </c>
      <c r="F469" s="3" t="str">
        <f t="shared" si="14"/>
        <v>Mon</v>
      </c>
      <c r="G469" s="3" t="s">
        <v>33</v>
      </c>
      <c r="H469" s="4">
        <v>14</v>
      </c>
      <c r="I469" s="5">
        <v>112.66</v>
      </c>
      <c r="J469" s="5" t="str">
        <f t="shared" si="15"/>
        <v>8-15</v>
      </c>
      <c r="K469" s="6" t="s">
        <v>2</v>
      </c>
    </row>
    <row r="470" spans="2:11" x14ac:dyDescent="0.3">
      <c r="B470" s="2">
        <v>52282687264200</v>
      </c>
      <c r="C470" s="3" t="s">
        <v>3</v>
      </c>
      <c r="D470" s="3" t="s">
        <v>10</v>
      </c>
      <c r="E470" s="3">
        <v>43248</v>
      </c>
      <c r="F470" s="3" t="str">
        <f t="shared" si="14"/>
        <v>Mon</v>
      </c>
      <c r="G470" s="3" t="s">
        <v>33</v>
      </c>
      <c r="H470" s="4">
        <v>14</v>
      </c>
      <c r="I470" s="5">
        <v>76.8</v>
      </c>
      <c r="J470" s="5" t="str">
        <f t="shared" si="15"/>
        <v>8-15</v>
      </c>
      <c r="K470" s="6" t="s">
        <v>2</v>
      </c>
    </row>
    <row r="471" spans="2:11" x14ac:dyDescent="0.3">
      <c r="B471" s="2">
        <v>54282685300200</v>
      </c>
      <c r="C471" s="3" t="s">
        <v>3</v>
      </c>
      <c r="D471" s="3" t="s">
        <v>11</v>
      </c>
      <c r="E471" s="3">
        <v>43248</v>
      </c>
      <c r="F471" s="3" t="str">
        <f t="shared" si="14"/>
        <v>Mon</v>
      </c>
      <c r="G471" s="3" t="s">
        <v>33</v>
      </c>
      <c r="H471" s="4">
        <v>14</v>
      </c>
      <c r="I471" s="5">
        <v>70.069999999999993</v>
      </c>
      <c r="J471" s="5" t="str">
        <f t="shared" si="15"/>
        <v>8-15</v>
      </c>
      <c r="K471" s="6" t="s">
        <v>2</v>
      </c>
    </row>
    <row r="472" spans="2:11" x14ac:dyDescent="0.3">
      <c r="B472" s="2">
        <v>54282685506800</v>
      </c>
      <c r="C472" s="3" t="s">
        <v>3</v>
      </c>
      <c r="D472" s="3" t="s">
        <v>12</v>
      </c>
      <c r="E472" s="3">
        <v>43248</v>
      </c>
      <c r="F472" s="3" t="str">
        <f t="shared" si="14"/>
        <v>Mon</v>
      </c>
      <c r="G472" s="3" t="s">
        <v>33</v>
      </c>
      <c r="H472" s="4">
        <v>14</v>
      </c>
      <c r="I472" s="5">
        <v>70.069999999999993</v>
      </c>
      <c r="J472" s="5" t="str">
        <f t="shared" si="15"/>
        <v>8-15</v>
      </c>
      <c r="K472" s="6" t="s">
        <v>2</v>
      </c>
    </row>
    <row r="473" spans="2:11" x14ac:dyDescent="0.3">
      <c r="B473" s="2">
        <v>54282685649400</v>
      </c>
      <c r="C473" s="3" t="s">
        <v>3</v>
      </c>
      <c r="D473" s="3" t="s">
        <v>10</v>
      </c>
      <c r="E473" s="3">
        <v>43248</v>
      </c>
      <c r="F473" s="3" t="str">
        <f t="shared" si="14"/>
        <v>Mon</v>
      </c>
      <c r="G473" s="3" t="s">
        <v>33</v>
      </c>
      <c r="H473" s="4">
        <v>14</v>
      </c>
      <c r="I473" s="5">
        <v>166.42</v>
      </c>
      <c r="J473" s="5" t="str">
        <f t="shared" si="15"/>
        <v>8-15</v>
      </c>
      <c r="K473" s="6" t="s">
        <v>2</v>
      </c>
    </row>
    <row r="474" spans="2:11" x14ac:dyDescent="0.3">
      <c r="B474" s="2">
        <v>54282685597400</v>
      </c>
      <c r="C474" s="3" t="s">
        <v>3</v>
      </c>
      <c r="D474" s="3" t="s">
        <v>11</v>
      </c>
      <c r="E474" s="3">
        <v>43248</v>
      </c>
      <c r="F474" s="3" t="str">
        <f t="shared" si="14"/>
        <v>Mon</v>
      </c>
      <c r="G474" s="3" t="s">
        <v>33</v>
      </c>
      <c r="H474" s="4">
        <v>14</v>
      </c>
      <c r="I474" s="5">
        <v>112.66</v>
      </c>
      <c r="J474" s="5" t="str">
        <f t="shared" si="15"/>
        <v>8-15</v>
      </c>
      <c r="K474" s="6" t="s">
        <v>2</v>
      </c>
    </row>
    <row r="475" spans="2:11" x14ac:dyDescent="0.3">
      <c r="B475" s="2">
        <v>52282687269600</v>
      </c>
      <c r="C475" s="3" t="s">
        <v>3</v>
      </c>
      <c r="D475" s="3" t="s">
        <v>12</v>
      </c>
      <c r="E475" s="3">
        <v>43248</v>
      </c>
      <c r="F475" s="3" t="str">
        <f t="shared" si="14"/>
        <v>Mon</v>
      </c>
      <c r="G475" s="3" t="s">
        <v>33</v>
      </c>
      <c r="H475" s="4">
        <v>14</v>
      </c>
      <c r="I475" s="5">
        <v>76.8</v>
      </c>
      <c r="J475" s="5" t="str">
        <f t="shared" si="15"/>
        <v>8-15</v>
      </c>
      <c r="K475" s="6" t="s">
        <v>2</v>
      </c>
    </row>
    <row r="476" spans="2:11" x14ac:dyDescent="0.3">
      <c r="B476" s="2">
        <v>52282687283600</v>
      </c>
      <c r="C476" s="3" t="s">
        <v>3</v>
      </c>
      <c r="D476" s="3" t="s">
        <v>10</v>
      </c>
      <c r="E476" s="3">
        <v>43248</v>
      </c>
      <c r="F476" s="3" t="str">
        <f t="shared" si="14"/>
        <v>Mon</v>
      </c>
      <c r="G476" s="3" t="s">
        <v>33</v>
      </c>
      <c r="H476" s="4">
        <v>14</v>
      </c>
      <c r="I476" s="5">
        <v>112.66</v>
      </c>
      <c r="J476" s="5" t="str">
        <f t="shared" si="15"/>
        <v>8-15</v>
      </c>
      <c r="K476" s="6" t="s">
        <v>2</v>
      </c>
    </row>
    <row r="477" spans="2:11" x14ac:dyDescent="0.3">
      <c r="B477" s="2">
        <v>52282663119600</v>
      </c>
      <c r="C477" s="3" t="s">
        <v>3</v>
      </c>
      <c r="D477" s="3" t="s">
        <v>11</v>
      </c>
      <c r="E477" s="3">
        <v>43248</v>
      </c>
      <c r="F477" s="3" t="str">
        <f t="shared" si="14"/>
        <v>Mon</v>
      </c>
      <c r="G477" s="3" t="s">
        <v>33</v>
      </c>
      <c r="H477" s="4">
        <v>14</v>
      </c>
      <c r="I477" s="5">
        <v>65</v>
      </c>
      <c r="J477" s="5" t="str">
        <f t="shared" si="15"/>
        <v>8-15</v>
      </c>
      <c r="K477" s="6" t="s">
        <v>4</v>
      </c>
    </row>
    <row r="478" spans="2:11" x14ac:dyDescent="0.3">
      <c r="B478" s="2">
        <v>52282642883000</v>
      </c>
      <c r="C478" s="3" t="s">
        <v>3</v>
      </c>
      <c r="D478" s="3" t="s">
        <v>12</v>
      </c>
      <c r="E478" s="3">
        <v>43248</v>
      </c>
      <c r="F478" s="3" t="str">
        <f t="shared" si="14"/>
        <v>Mon</v>
      </c>
      <c r="G478" s="3" t="s">
        <v>33</v>
      </c>
      <c r="H478" s="4">
        <v>14</v>
      </c>
      <c r="I478" s="5">
        <v>88.21</v>
      </c>
      <c r="J478" s="5" t="str">
        <f t="shared" si="15"/>
        <v>8-15</v>
      </c>
      <c r="K478" s="6" t="s">
        <v>6</v>
      </c>
    </row>
    <row r="479" spans="2:11" x14ac:dyDescent="0.3">
      <c r="B479" s="2">
        <v>52282663141600</v>
      </c>
      <c r="C479" s="3" t="s">
        <v>3</v>
      </c>
      <c r="D479" s="3" t="s">
        <v>10</v>
      </c>
      <c r="E479" s="3">
        <v>43248</v>
      </c>
      <c r="F479" s="3" t="str">
        <f t="shared" si="14"/>
        <v>Mon</v>
      </c>
      <c r="G479" s="3" t="s">
        <v>33</v>
      </c>
      <c r="H479" s="4">
        <v>14</v>
      </c>
      <c r="I479" s="5">
        <v>65</v>
      </c>
      <c r="J479" s="5" t="str">
        <f t="shared" si="15"/>
        <v>8-15</v>
      </c>
      <c r="K479" s="6" t="s">
        <v>4</v>
      </c>
    </row>
    <row r="480" spans="2:11" x14ac:dyDescent="0.3">
      <c r="B480" s="2">
        <v>54282685363600</v>
      </c>
      <c r="C480" s="3" t="s">
        <v>3</v>
      </c>
      <c r="D480" s="3" t="s">
        <v>11</v>
      </c>
      <c r="E480" s="3">
        <v>43248</v>
      </c>
      <c r="F480" s="3" t="str">
        <f t="shared" si="14"/>
        <v>Mon</v>
      </c>
      <c r="G480" s="3" t="s">
        <v>33</v>
      </c>
      <c r="H480" s="4">
        <v>14</v>
      </c>
      <c r="I480" s="5">
        <v>70.069999999999993</v>
      </c>
      <c r="J480" s="5" t="str">
        <f t="shared" si="15"/>
        <v>8-15</v>
      </c>
      <c r="K480" s="6" t="s">
        <v>2</v>
      </c>
    </row>
    <row r="481" spans="2:11" x14ac:dyDescent="0.3">
      <c r="B481" s="2">
        <v>52282663120200</v>
      </c>
      <c r="C481" s="3" t="s">
        <v>3</v>
      </c>
      <c r="D481" s="3" t="s">
        <v>12</v>
      </c>
      <c r="E481" s="3">
        <v>43248</v>
      </c>
      <c r="F481" s="3" t="str">
        <f t="shared" si="14"/>
        <v>Mon</v>
      </c>
      <c r="G481" s="3" t="s">
        <v>33</v>
      </c>
      <c r="H481" s="4">
        <v>14</v>
      </c>
      <c r="I481" s="5">
        <v>72.45</v>
      </c>
      <c r="J481" s="5" t="str">
        <f t="shared" si="15"/>
        <v>8-15</v>
      </c>
      <c r="K481" s="6" t="s">
        <v>4</v>
      </c>
    </row>
    <row r="482" spans="2:11" x14ac:dyDescent="0.3">
      <c r="B482" s="2">
        <v>52282687383400</v>
      </c>
      <c r="C482" s="3" t="s">
        <v>3</v>
      </c>
      <c r="D482" s="3" t="s">
        <v>10</v>
      </c>
      <c r="E482" s="3">
        <v>43248</v>
      </c>
      <c r="F482" s="3" t="str">
        <f t="shared" si="14"/>
        <v>Mon</v>
      </c>
      <c r="G482" s="3" t="s">
        <v>33</v>
      </c>
      <c r="H482" s="4">
        <v>14</v>
      </c>
      <c r="I482" s="5">
        <v>70.069999999999993</v>
      </c>
      <c r="J482" s="5" t="str">
        <f t="shared" si="15"/>
        <v>8-15</v>
      </c>
      <c r="K482" s="6" t="s">
        <v>2</v>
      </c>
    </row>
    <row r="483" spans="2:11" x14ac:dyDescent="0.3">
      <c r="B483" s="2">
        <v>54282685508400</v>
      </c>
      <c r="C483" s="3" t="s">
        <v>3</v>
      </c>
      <c r="D483" s="3" t="s">
        <v>12</v>
      </c>
      <c r="E483" s="3">
        <v>43248</v>
      </c>
      <c r="F483" s="3" t="str">
        <f t="shared" si="14"/>
        <v>Mon</v>
      </c>
      <c r="G483" s="3" t="s">
        <v>33</v>
      </c>
      <c r="H483" s="4">
        <v>14</v>
      </c>
      <c r="I483" s="5">
        <v>112.66</v>
      </c>
      <c r="J483" s="5" t="str">
        <f t="shared" si="15"/>
        <v>8-15</v>
      </c>
      <c r="K483" s="6" t="s">
        <v>2</v>
      </c>
    </row>
    <row r="484" spans="2:11" x14ac:dyDescent="0.3">
      <c r="B484" s="2">
        <v>52282687460800</v>
      </c>
      <c r="C484" s="3" t="s">
        <v>3</v>
      </c>
      <c r="D484" s="3" t="s">
        <v>10</v>
      </c>
      <c r="E484" s="3">
        <v>43248</v>
      </c>
      <c r="F484" s="3" t="str">
        <f t="shared" si="14"/>
        <v>Mon</v>
      </c>
      <c r="G484" s="3" t="s">
        <v>33</v>
      </c>
      <c r="H484" s="4">
        <v>14</v>
      </c>
      <c r="I484" s="5">
        <v>189.54</v>
      </c>
      <c r="J484" s="5" t="str">
        <f t="shared" si="15"/>
        <v>8-15</v>
      </c>
      <c r="K484" s="6" t="s">
        <v>2</v>
      </c>
    </row>
    <row r="485" spans="2:11" x14ac:dyDescent="0.3">
      <c r="B485" s="2">
        <v>52282554622400</v>
      </c>
      <c r="C485" s="3" t="s">
        <v>3</v>
      </c>
      <c r="D485" s="3" t="s">
        <v>11</v>
      </c>
      <c r="E485" s="3">
        <v>43248</v>
      </c>
      <c r="F485" s="3" t="str">
        <f t="shared" si="14"/>
        <v>Mon</v>
      </c>
      <c r="G485" s="3" t="s">
        <v>33</v>
      </c>
      <c r="H485" s="4">
        <v>19</v>
      </c>
      <c r="I485" s="5">
        <v>66.099999999999994</v>
      </c>
      <c r="J485" s="5" t="str">
        <f t="shared" si="15"/>
        <v>15-30</v>
      </c>
      <c r="K485" s="6" t="s">
        <v>6</v>
      </c>
    </row>
    <row r="486" spans="2:11" x14ac:dyDescent="0.3">
      <c r="B486" s="2">
        <v>52282554756400</v>
      </c>
      <c r="C486" s="3" t="s">
        <v>3</v>
      </c>
      <c r="D486" s="3" t="s">
        <v>12</v>
      </c>
      <c r="E486" s="3">
        <v>43248</v>
      </c>
      <c r="F486" s="3" t="str">
        <f t="shared" si="14"/>
        <v>Mon</v>
      </c>
      <c r="G486" s="3" t="s">
        <v>33</v>
      </c>
      <c r="H486" s="4">
        <v>19</v>
      </c>
      <c r="I486" s="5">
        <v>66.099999999999994</v>
      </c>
      <c r="J486" s="5" t="str">
        <f t="shared" si="15"/>
        <v>15-30</v>
      </c>
      <c r="K486" s="6" t="s">
        <v>6</v>
      </c>
    </row>
    <row r="487" spans="2:11" x14ac:dyDescent="0.3">
      <c r="B487" s="2">
        <v>52282554406400</v>
      </c>
      <c r="C487" s="3" t="s">
        <v>3</v>
      </c>
      <c r="D487" s="3" t="s">
        <v>10</v>
      </c>
      <c r="E487" s="3">
        <v>43248</v>
      </c>
      <c r="F487" s="3" t="str">
        <f t="shared" si="14"/>
        <v>Mon</v>
      </c>
      <c r="G487" s="3" t="s">
        <v>33</v>
      </c>
      <c r="H487" s="4">
        <v>19</v>
      </c>
      <c r="I487" s="5">
        <v>66.099999999999994</v>
      </c>
      <c r="J487" s="5" t="str">
        <f t="shared" si="15"/>
        <v>15-30</v>
      </c>
      <c r="K487" s="6" t="s">
        <v>6</v>
      </c>
    </row>
    <row r="488" spans="2:11" x14ac:dyDescent="0.3">
      <c r="B488" s="2">
        <v>52282588159000</v>
      </c>
      <c r="C488" s="3" t="s">
        <v>3</v>
      </c>
      <c r="D488" s="3" t="s">
        <v>11</v>
      </c>
      <c r="E488" s="3">
        <v>43248</v>
      </c>
      <c r="F488" s="3" t="str">
        <f t="shared" si="14"/>
        <v>Mon</v>
      </c>
      <c r="G488" s="3" t="s">
        <v>33</v>
      </c>
      <c r="H488" s="4">
        <v>18</v>
      </c>
      <c r="I488" s="5">
        <v>109.92</v>
      </c>
      <c r="J488" s="5" t="str">
        <f t="shared" si="15"/>
        <v>15-30</v>
      </c>
      <c r="K488" s="6" t="s">
        <v>8</v>
      </c>
    </row>
    <row r="489" spans="2:11" x14ac:dyDescent="0.3">
      <c r="B489" s="2">
        <v>52282687287000</v>
      </c>
      <c r="C489" s="3" t="s">
        <v>3</v>
      </c>
      <c r="D489" s="3" t="s">
        <v>12</v>
      </c>
      <c r="E489" s="3">
        <v>43248</v>
      </c>
      <c r="F489" s="3" t="str">
        <f t="shared" si="14"/>
        <v>Mon</v>
      </c>
      <c r="G489" s="3" t="s">
        <v>33</v>
      </c>
      <c r="H489" s="4">
        <v>14</v>
      </c>
      <c r="I489" s="5">
        <v>112.66</v>
      </c>
      <c r="J489" s="5" t="str">
        <f t="shared" si="15"/>
        <v>8-15</v>
      </c>
      <c r="K489" s="6" t="s">
        <v>2</v>
      </c>
    </row>
    <row r="490" spans="2:11" x14ac:dyDescent="0.3">
      <c r="B490" s="2">
        <v>52282687280200</v>
      </c>
      <c r="C490" s="3" t="s">
        <v>3</v>
      </c>
      <c r="D490" s="3" t="s">
        <v>10</v>
      </c>
      <c r="E490" s="3">
        <v>43248</v>
      </c>
      <c r="F490" s="3" t="str">
        <f t="shared" si="14"/>
        <v>Mon</v>
      </c>
      <c r="G490" s="3" t="s">
        <v>33</v>
      </c>
      <c r="H490" s="4">
        <v>14</v>
      </c>
      <c r="I490" s="5">
        <v>379.08</v>
      </c>
      <c r="J490" s="5" t="str">
        <f t="shared" si="15"/>
        <v>8-15</v>
      </c>
      <c r="K490" s="6" t="s">
        <v>2</v>
      </c>
    </row>
    <row r="491" spans="2:11" x14ac:dyDescent="0.3">
      <c r="B491" s="2">
        <v>54282685220400</v>
      </c>
      <c r="C491" s="3" t="s">
        <v>3</v>
      </c>
      <c r="D491" s="3" t="s">
        <v>11</v>
      </c>
      <c r="E491" s="3">
        <v>43248</v>
      </c>
      <c r="F491" s="3" t="str">
        <f t="shared" si="14"/>
        <v>Mon</v>
      </c>
      <c r="G491" s="3" t="s">
        <v>33</v>
      </c>
      <c r="H491" s="4">
        <v>14</v>
      </c>
      <c r="I491" s="5">
        <v>112.66</v>
      </c>
      <c r="J491" s="5" t="str">
        <f t="shared" si="15"/>
        <v>8-15</v>
      </c>
      <c r="K491" s="6" t="s">
        <v>2</v>
      </c>
    </row>
    <row r="492" spans="2:11" x14ac:dyDescent="0.3">
      <c r="B492" s="2">
        <v>52282687398400</v>
      </c>
      <c r="C492" s="3" t="s">
        <v>3</v>
      </c>
      <c r="D492" s="3" t="s">
        <v>12</v>
      </c>
      <c r="E492" s="3">
        <v>43248</v>
      </c>
      <c r="F492" s="3" t="str">
        <f t="shared" si="14"/>
        <v>Mon</v>
      </c>
      <c r="G492" s="3" t="s">
        <v>33</v>
      </c>
      <c r="H492" s="4">
        <v>14</v>
      </c>
      <c r="I492" s="5">
        <v>118.82</v>
      </c>
      <c r="J492" s="5" t="str">
        <f t="shared" si="15"/>
        <v>8-15</v>
      </c>
      <c r="K492" s="6" t="s">
        <v>2</v>
      </c>
    </row>
    <row r="493" spans="2:11" x14ac:dyDescent="0.3">
      <c r="B493" s="2">
        <v>52282687280000</v>
      </c>
      <c r="C493" s="3" t="s">
        <v>3</v>
      </c>
      <c r="D493" s="3" t="s">
        <v>10</v>
      </c>
      <c r="E493" s="3">
        <v>43248</v>
      </c>
      <c r="F493" s="3" t="str">
        <f t="shared" si="14"/>
        <v>Mon</v>
      </c>
      <c r="G493" s="3" t="s">
        <v>33</v>
      </c>
      <c r="H493" s="4">
        <v>14</v>
      </c>
      <c r="I493" s="5">
        <v>76.8</v>
      </c>
      <c r="J493" s="5" t="str">
        <f t="shared" si="15"/>
        <v>8-15</v>
      </c>
      <c r="K493" s="6" t="s">
        <v>2</v>
      </c>
    </row>
    <row r="494" spans="2:11" x14ac:dyDescent="0.3">
      <c r="B494" s="2">
        <v>52282687359400</v>
      </c>
      <c r="C494" s="3" t="s">
        <v>3</v>
      </c>
      <c r="D494" s="3" t="s">
        <v>11</v>
      </c>
      <c r="E494" s="3">
        <v>43248</v>
      </c>
      <c r="F494" s="3" t="str">
        <f t="shared" si="14"/>
        <v>Mon</v>
      </c>
      <c r="G494" s="3" t="s">
        <v>33</v>
      </c>
      <c r="H494" s="4">
        <v>14</v>
      </c>
      <c r="I494" s="5">
        <v>112.66</v>
      </c>
      <c r="J494" s="5" t="str">
        <f t="shared" si="15"/>
        <v>8-15</v>
      </c>
      <c r="K494" s="6" t="s">
        <v>2</v>
      </c>
    </row>
    <row r="495" spans="2:11" x14ac:dyDescent="0.3">
      <c r="B495" s="2">
        <v>52282668895000</v>
      </c>
      <c r="C495" s="3" t="s">
        <v>3</v>
      </c>
      <c r="D495" s="3" t="s">
        <v>12</v>
      </c>
      <c r="E495" s="3">
        <v>43248</v>
      </c>
      <c r="F495" s="3" t="str">
        <f t="shared" si="14"/>
        <v>Mon</v>
      </c>
      <c r="G495" s="3" t="s">
        <v>33</v>
      </c>
      <c r="H495" s="4">
        <v>14</v>
      </c>
      <c r="I495" s="5">
        <v>72.45</v>
      </c>
      <c r="J495" s="5" t="str">
        <f t="shared" si="15"/>
        <v>8-15</v>
      </c>
      <c r="K495" s="6" t="s">
        <v>4</v>
      </c>
    </row>
    <row r="496" spans="2:11" x14ac:dyDescent="0.3">
      <c r="B496" s="2">
        <v>52282687283400</v>
      </c>
      <c r="C496" s="3" t="s">
        <v>3</v>
      </c>
      <c r="D496" s="3" t="s">
        <v>10</v>
      </c>
      <c r="E496" s="3">
        <v>43248</v>
      </c>
      <c r="F496" s="3" t="str">
        <f t="shared" si="14"/>
        <v>Mon</v>
      </c>
      <c r="G496" s="3" t="s">
        <v>33</v>
      </c>
      <c r="H496" s="4">
        <v>14</v>
      </c>
      <c r="I496" s="5">
        <v>112.66</v>
      </c>
      <c r="J496" s="5" t="str">
        <f t="shared" si="15"/>
        <v>8-15</v>
      </c>
      <c r="K496" s="6" t="s">
        <v>2</v>
      </c>
    </row>
    <row r="497" spans="2:11" x14ac:dyDescent="0.3">
      <c r="B497" s="2">
        <v>52282663144000</v>
      </c>
      <c r="C497" s="3" t="s">
        <v>3</v>
      </c>
      <c r="D497" s="3" t="s">
        <v>11</v>
      </c>
      <c r="E497" s="3">
        <v>43248</v>
      </c>
      <c r="F497" s="3" t="str">
        <f t="shared" si="14"/>
        <v>Mon</v>
      </c>
      <c r="G497" s="3" t="s">
        <v>33</v>
      </c>
      <c r="H497" s="4">
        <v>14</v>
      </c>
      <c r="I497" s="5">
        <v>65</v>
      </c>
      <c r="J497" s="5" t="str">
        <f t="shared" si="15"/>
        <v>8-15</v>
      </c>
      <c r="K497" s="6" t="s">
        <v>4</v>
      </c>
    </row>
    <row r="498" spans="2:11" x14ac:dyDescent="0.3">
      <c r="B498" s="2">
        <v>52282641798400</v>
      </c>
      <c r="C498" s="3" t="s">
        <v>3</v>
      </c>
      <c r="D498" s="3" t="s">
        <v>12</v>
      </c>
      <c r="E498" s="3">
        <v>43248</v>
      </c>
      <c r="F498" s="3" t="str">
        <f t="shared" si="14"/>
        <v>Mon</v>
      </c>
      <c r="G498" s="3" t="s">
        <v>33</v>
      </c>
      <c r="H498" s="4">
        <v>14</v>
      </c>
      <c r="I498" s="5">
        <v>66.099999999999994</v>
      </c>
      <c r="J498" s="5" t="str">
        <f t="shared" si="15"/>
        <v>8-15</v>
      </c>
      <c r="K498" s="6" t="s">
        <v>6</v>
      </c>
    </row>
    <row r="499" spans="2:11" x14ac:dyDescent="0.3">
      <c r="B499" s="2">
        <v>54282685508800</v>
      </c>
      <c r="C499" s="3" t="s">
        <v>3</v>
      </c>
      <c r="D499" s="3" t="s">
        <v>10</v>
      </c>
      <c r="E499" s="3">
        <v>43248</v>
      </c>
      <c r="F499" s="3" t="str">
        <f t="shared" si="14"/>
        <v>Mon</v>
      </c>
      <c r="G499" s="3" t="s">
        <v>33</v>
      </c>
      <c r="H499" s="4">
        <v>14</v>
      </c>
      <c r="I499" s="5">
        <v>246.1</v>
      </c>
      <c r="J499" s="5" t="str">
        <f t="shared" si="15"/>
        <v>8-15</v>
      </c>
      <c r="K499" s="6" t="s">
        <v>2</v>
      </c>
    </row>
    <row r="500" spans="2:11" x14ac:dyDescent="0.3">
      <c r="B500" s="2">
        <v>54282685508800</v>
      </c>
      <c r="C500" s="3" t="s">
        <v>3</v>
      </c>
      <c r="D500" s="3" t="s">
        <v>11</v>
      </c>
      <c r="E500" s="3">
        <v>43248</v>
      </c>
      <c r="F500" s="3" t="str">
        <f t="shared" si="14"/>
        <v>Mon</v>
      </c>
      <c r="G500" s="3" t="s">
        <v>33</v>
      </c>
      <c r="H500" s="4">
        <v>14</v>
      </c>
      <c r="I500" s="5">
        <v>246.1</v>
      </c>
      <c r="J500" s="5" t="str">
        <f t="shared" si="15"/>
        <v>8-15</v>
      </c>
      <c r="K500" s="6" t="s">
        <v>2</v>
      </c>
    </row>
    <row r="501" spans="2:11" x14ac:dyDescent="0.3">
      <c r="B501" s="2">
        <v>52282663119000</v>
      </c>
      <c r="C501" s="3" t="s">
        <v>3</v>
      </c>
      <c r="D501" s="3" t="s">
        <v>12</v>
      </c>
      <c r="E501" s="3">
        <v>43248</v>
      </c>
      <c r="F501" s="3" t="str">
        <f t="shared" si="14"/>
        <v>Mon</v>
      </c>
      <c r="G501" s="3" t="s">
        <v>33</v>
      </c>
      <c r="H501" s="4">
        <v>14</v>
      </c>
      <c r="I501" s="5">
        <v>72.45</v>
      </c>
      <c r="J501" s="5" t="str">
        <f t="shared" si="15"/>
        <v>8-15</v>
      </c>
      <c r="K501" s="6" t="s">
        <v>4</v>
      </c>
    </row>
    <row r="502" spans="2:11" x14ac:dyDescent="0.3">
      <c r="B502" s="2">
        <v>52282669794000</v>
      </c>
      <c r="C502" s="3" t="s">
        <v>3</v>
      </c>
      <c r="D502" s="3" t="s">
        <v>10</v>
      </c>
      <c r="E502" s="3">
        <v>43248</v>
      </c>
      <c r="F502" s="3" t="str">
        <f t="shared" si="14"/>
        <v>Mon</v>
      </c>
      <c r="G502" s="3" t="s">
        <v>33</v>
      </c>
      <c r="H502" s="4">
        <v>14</v>
      </c>
      <c r="I502" s="5">
        <v>72.45</v>
      </c>
      <c r="J502" s="5" t="str">
        <f t="shared" si="15"/>
        <v>8-15</v>
      </c>
      <c r="K502" s="6" t="s">
        <v>4</v>
      </c>
    </row>
    <row r="503" spans="2:11" x14ac:dyDescent="0.3">
      <c r="B503" s="2">
        <v>54266652290604</v>
      </c>
      <c r="C503" s="3" t="s">
        <v>3</v>
      </c>
      <c r="D503" s="3" t="s">
        <v>12</v>
      </c>
      <c r="E503" s="3">
        <v>43248.297800925924</v>
      </c>
      <c r="F503" s="3" t="str">
        <f t="shared" si="14"/>
        <v>Mon</v>
      </c>
      <c r="G503" s="3" t="s">
        <v>33</v>
      </c>
      <c r="H503" s="4">
        <v>28</v>
      </c>
      <c r="I503" s="5">
        <v>182.27</v>
      </c>
      <c r="J503" s="5" t="str">
        <f t="shared" si="15"/>
        <v>15-30</v>
      </c>
      <c r="K503" s="6" t="s">
        <v>6</v>
      </c>
    </row>
    <row r="504" spans="2:11" x14ac:dyDescent="0.3">
      <c r="B504" s="2">
        <v>52265915396804</v>
      </c>
      <c r="C504" s="3" t="s">
        <v>1</v>
      </c>
      <c r="D504" s="3" t="s">
        <v>11</v>
      </c>
      <c r="E504" s="3">
        <v>43248.374710648146</v>
      </c>
      <c r="F504" s="3" t="str">
        <f t="shared" si="14"/>
        <v>Mon</v>
      </c>
      <c r="G504" s="3" t="s">
        <v>33</v>
      </c>
      <c r="H504" s="4">
        <v>28</v>
      </c>
      <c r="I504" s="5">
        <v>66.099999999999994</v>
      </c>
      <c r="J504" s="5" t="str">
        <f t="shared" si="15"/>
        <v>15-30</v>
      </c>
      <c r="K504" s="6" t="s">
        <v>6</v>
      </c>
    </row>
    <row r="505" spans="2:11" x14ac:dyDescent="0.3">
      <c r="B505" s="2">
        <v>52265462852604</v>
      </c>
      <c r="C505" s="3" t="s">
        <v>3</v>
      </c>
      <c r="D505" s="3" t="s">
        <v>10</v>
      </c>
      <c r="E505" s="3">
        <v>43248.376967592594</v>
      </c>
      <c r="F505" s="3" t="str">
        <f t="shared" si="14"/>
        <v>Mon</v>
      </c>
      <c r="G505" s="3" t="s">
        <v>33</v>
      </c>
      <c r="H505" s="4">
        <v>28</v>
      </c>
      <c r="I505" s="5">
        <v>79.63</v>
      </c>
      <c r="J505" s="5" t="str">
        <f t="shared" si="15"/>
        <v>15-30</v>
      </c>
      <c r="K505" s="6" t="s">
        <v>6</v>
      </c>
    </row>
    <row r="506" spans="2:11" x14ac:dyDescent="0.3">
      <c r="B506" s="2">
        <v>52282685842000</v>
      </c>
      <c r="C506" s="3" t="s">
        <v>3</v>
      </c>
      <c r="D506" s="3" t="s">
        <v>11</v>
      </c>
      <c r="E506" s="3">
        <v>43249</v>
      </c>
      <c r="F506" s="3" t="str">
        <f t="shared" si="14"/>
        <v>Tue</v>
      </c>
      <c r="G506" s="3" t="s">
        <v>33</v>
      </c>
      <c r="H506" s="4">
        <v>14</v>
      </c>
      <c r="I506" s="5">
        <v>72.45</v>
      </c>
      <c r="J506" s="5" t="str">
        <f t="shared" si="15"/>
        <v>8-15</v>
      </c>
      <c r="K506" s="6" t="s">
        <v>4</v>
      </c>
    </row>
    <row r="507" spans="2:11" x14ac:dyDescent="0.3">
      <c r="B507" s="2">
        <v>52282675046200</v>
      </c>
      <c r="C507" s="3" t="s">
        <v>3</v>
      </c>
      <c r="D507" s="3" t="s">
        <v>12</v>
      </c>
      <c r="E507" s="3">
        <v>43249</v>
      </c>
      <c r="F507" s="3" t="str">
        <f t="shared" si="14"/>
        <v>Tue</v>
      </c>
      <c r="G507" s="3" t="s">
        <v>33</v>
      </c>
      <c r="H507" s="4">
        <v>14</v>
      </c>
      <c r="I507" s="5">
        <v>88.21</v>
      </c>
      <c r="J507" s="5" t="str">
        <f t="shared" si="15"/>
        <v>8-15</v>
      </c>
      <c r="K507" s="6" t="s">
        <v>6</v>
      </c>
    </row>
    <row r="508" spans="2:11" x14ac:dyDescent="0.3">
      <c r="B508" s="2">
        <v>52282673712800</v>
      </c>
      <c r="C508" s="3" t="s">
        <v>3</v>
      </c>
      <c r="D508" s="3" t="s">
        <v>10</v>
      </c>
      <c r="E508" s="3">
        <v>43249</v>
      </c>
      <c r="F508" s="3" t="str">
        <f t="shared" si="14"/>
        <v>Tue</v>
      </c>
      <c r="G508" s="3" t="s">
        <v>33</v>
      </c>
      <c r="H508" s="4">
        <v>14</v>
      </c>
      <c r="I508" s="5">
        <v>66.099999999999994</v>
      </c>
      <c r="J508" s="5" t="str">
        <f t="shared" si="15"/>
        <v>8-15</v>
      </c>
      <c r="K508" s="6" t="s">
        <v>6</v>
      </c>
    </row>
    <row r="509" spans="2:11" x14ac:dyDescent="0.3">
      <c r="B509" s="2">
        <v>54282564158200</v>
      </c>
      <c r="C509" s="3" t="s">
        <v>3</v>
      </c>
      <c r="D509" s="3" t="s">
        <v>11</v>
      </c>
      <c r="E509" s="3">
        <v>43250</v>
      </c>
      <c r="F509" s="3" t="str">
        <f t="shared" si="14"/>
        <v>Wed</v>
      </c>
      <c r="G509" s="3" t="s">
        <v>33</v>
      </c>
      <c r="H509" s="4">
        <v>20</v>
      </c>
      <c r="I509" s="5">
        <v>66.099999999999994</v>
      </c>
      <c r="J509" s="5" t="str">
        <f t="shared" si="15"/>
        <v>15-30</v>
      </c>
      <c r="K509" s="6" t="s">
        <v>6</v>
      </c>
    </row>
    <row r="510" spans="2:11" x14ac:dyDescent="0.3">
      <c r="B510" s="2">
        <v>52282688106600</v>
      </c>
      <c r="C510" s="3" t="s">
        <v>3</v>
      </c>
      <c r="D510" s="3" t="s">
        <v>11</v>
      </c>
      <c r="E510" s="3">
        <v>43250</v>
      </c>
      <c r="F510" s="3" t="str">
        <f t="shared" si="14"/>
        <v>Wed</v>
      </c>
      <c r="G510" s="3" t="s">
        <v>33</v>
      </c>
      <c r="H510" s="4">
        <v>14</v>
      </c>
      <c r="I510" s="5">
        <v>83.32</v>
      </c>
      <c r="J510" s="5" t="str">
        <f t="shared" si="15"/>
        <v>8-15</v>
      </c>
      <c r="K510" s="6" t="s">
        <v>7</v>
      </c>
    </row>
    <row r="511" spans="2:11" x14ac:dyDescent="0.3">
      <c r="B511" s="2">
        <v>52282705970600</v>
      </c>
      <c r="C511" s="3" t="s">
        <v>3</v>
      </c>
      <c r="D511" s="3" t="s">
        <v>12</v>
      </c>
      <c r="E511" s="3">
        <v>43250</v>
      </c>
      <c r="F511" s="3" t="str">
        <f t="shared" si="14"/>
        <v>Wed</v>
      </c>
      <c r="G511" s="3" t="s">
        <v>33</v>
      </c>
      <c r="H511" s="4">
        <v>14</v>
      </c>
      <c r="I511" s="5">
        <v>83.32</v>
      </c>
      <c r="J511" s="5" t="str">
        <f t="shared" si="15"/>
        <v>8-15</v>
      </c>
      <c r="K511" s="6" t="s">
        <v>7</v>
      </c>
    </row>
    <row r="512" spans="2:11" x14ac:dyDescent="0.3">
      <c r="B512" s="2">
        <v>52282707091000</v>
      </c>
      <c r="C512" s="3" t="s">
        <v>3</v>
      </c>
      <c r="D512" s="3" t="s">
        <v>10</v>
      </c>
      <c r="E512" s="3">
        <v>43250</v>
      </c>
      <c r="F512" s="3" t="str">
        <f t="shared" si="14"/>
        <v>Wed</v>
      </c>
      <c r="G512" s="3" t="s">
        <v>33</v>
      </c>
      <c r="H512" s="4">
        <v>14</v>
      </c>
      <c r="I512" s="5">
        <v>72.45</v>
      </c>
      <c r="J512" s="5" t="str">
        <f t="shared" si="15"/>
        <v>8-15</v>
      </c>
      <c r="K512" s="6" t="s">
        <v>4</v>
      </c>
    </row>
    <row r="513" spans="2:11" x14ac:dyDescent="0.3">
      <c r="B513" s="2">
        <v>52282712810200</v>
      </c>
      <c r="C513" s="3" t="s">
        <v>3</v>
      </c>
      <c r="D513" s="3" t="s">
        <v>11</v>
      </c>
      <c r="E513" s="3">
        <v>43250</v>
      </c>
      <c r="F513" s="3" t="str">
        <f t="shared" si="14"/>
        <v>Wed</v>
      </c>
      <c r="G513" s="3" t="s">
        <v>33</v>
      </c>
      <c r="H513" s="4">
        <v>14</v>
      </c>
      <c r="I513" s="5">
        <v>76.8</v>
      </c>
      <c r="J513" s="5" t="str">
        <f t="shared" si="15"/>
        <v>8-15</v>
      </c>
      <c r="K513" s="6" t="s">
        <v>2</v>
      </c>
    </row>
    <row r="514" spans="2:11" x14ac:dyDescent="0.3">
      <c r="B514" s="2">
        <v>52282705375000</v>
      </c>
      <c r="C514" s="3" t="s">
        <v>3</v>
      </c>
      <c r="D514" s="3" t="s">
        <v>12</v>
      </c>
      <c r="E514" s="3">
        <v>43250</v>
      </c>
      <c r="F514" s="3" t="str">
        <f t="shared" ref="F514:F538" si="16">TEXT(E514,"DDD")</f>
        <v>Wed</v>
      </c>
      <c r="G514" s="3" t="s">
        <v>33</v>
      </c>
      <c r="H514" s="4">
        <v>14</v>
      </c>
      <c r="I514" s="5">
        <v>101.44</v>
      </c>
      <c r="J514" s="5" t="str">
        <f t="shared" si="15"/>
        <v>8-15</v>
      </c>
      <c r="K514" s="6" t="s">
        <v>7</v>
      </c>
    </row>
    <row r="515" spans="2:11" x14ac:dyDescent="0.3">
      <c r="B515" s="2">
        <v>52282706314600</v>
      </c>
      <c r="C515" s="3" t="s">
        <v>3</v>
      </c>
      <c r="D515" s="3" t="s">
        <v>10</v>
      </c>
      <c r="E515" s="3">
        <v>43250</v>
      </c>
      <c r="F515" s="3" t="str">
        <f t="shared" si="16"/>
        <v>Wed</v>
      </c>
      <c r="G515" s="3" t="s">
        <v>33</v>
      </c>
      <c r="H515" s="4">
        <v>14</v>
      </c>
      <c r="I515" s="5">
        <v>72.45</v>
      </c>
      <c r="J515" s="5" t="str">
        <f t="shared" ref="J515:J538" si="17">IF(H515&gt;30,"&gt;30",IF(H515&gt;14,"15-30",IF(H515&gt;7,"8-15","0-7")))</f>
        <v>8-15</v>
      </c>
      <c r="K515" s="6" t="s">
        <v>4</v>
      </c>
    </row>
    <row r="516" spans="2:11" x14ac:dyDescent="0.3">
      <c r="B516" s="2">
        <v>52282705898800</v>
      </c>
      <c r="C516" s="3" t="s">
        <v>3</v>
      </c>
      <c r="D516" s="3" t="s">
        <v>11</v>
      </c>
      <c r="E516" s="3">
        <v>43250</v>
      </c>
      <c r="F516" s="3" t="str">
        <f t="shared" si="16"/>
        <v>Wed</v>
      </c>
      <c r="G516" s="3" t="s">
        <v>33</v>
      </c>
      <c r="H516" s="4">
        <v>14</v>
      </c>
      <c r="I516" s="5">
        <v>72.45</v>
      </c>
      <c r="J516" s="5" t="str">
        <f t="shared" si="17"/>
        <v>8-15</v>
      </c>
      <c r="K516" s="6" t="s">
        <v>4</v>
      </c>
    </row>
    <row r="517" spans="2:11" x14ac:dyDescent="0.3">
      <c r="B517" s="2">
        <v>52282713164200</v>
      </c>
      <c r="C517" s="3" t="s">
        <v>3</v>
      </c>
      <c r="D517" s="3" t="s">
        <v>12</v>
      </c>
      <c r="E517" s="3">
        <v>43250</v>
      </c>
      <c r="F517" s="3" t="str">
        <f t="shared" si="16"/>
        <v>Wed</v>
      </c>
      <c r="G517" s="3" t="s">
        <v>33</v>
      </c>
      <c r="H517" s="4">
        <v>14</v>
      </c>
      <c r="I517" s="5">
        <v>70.069999999999993</v>
      </c>
      <c r="J517" s="5" t="str">
        <f t="shared" si="17"/>
        <v>8-15</v>
      </c>
      <c r="K517" s="6" t="s">
        <v>2</v>
      </c>
    </row>
    <row r="518" spans="2:11" x14ac:dyDescent="0.3">
      <c r="B518" s="2">
        <v>52282712758400</v>
      </c>
      <c r="C518" s="3" t="s">
        <v>3</v>
      </c>
      <c r="D518" s="3" t="s">
        <v>10</v>
      </c>
      <c r="E518" s="3">
        <v>43250</v>
      </c>
      <c r="F518" s="3" t="str">
        <f t="shared" si="16"/>
        <v>Wed</v>
      </c>
      <c r="G518" s="3" t="s">
        <v>33</v>
      </c>
      <c r="H518" s="4">
        <v>14</v>
      </c>
      <c r="I518" s="5">
        <v>79.67</v>
      </c>
      <c r="J518" s="5" t="str">
        <f t="shared" si="17"/>
        <v>8-15</v>
      </c>
      <c r="K518" s="6" t="s">
        <v>2</v>
      </c>
    </row>
    <row r="519" spans="2:11" x14ac:dyDescent="0.3">
      <c r="B519" s="2">
        <v>52282712759200</v>
      </c>
      <c r="C519" s="3" t="s">
        <v>3</v>
      </c>
      <c r="D519" s="3" t="s">
        <v>11</v>
      </c>
      <c r="E519" s="3">
        <v>43250</v>
      </c>
      <c r="F519" s="3" t="str">
        <f t="shared" si="16"/>
        <v>Wed</v>
      </c>
      <c r="G519" s="3" t="s">
        <v>33</v>
      </c>
      <c r="H519" s="4">
        <v>14</v>
      </c>
      <c r="I519" s="5">
        <v>76.8</v>
      </c>
      <c r="J519" s="5" t="str">
        <f t="shared" si="17"/>
        <v>8-15</v>
      </c>
      <c r="K519" s="6" t="s">
        <v>2</v>
      </c>
    </row>
    <row r="520" spans="2:11" x14ac:dyDescent="0.3">
      <c r="B520" s="2">
        <v>52282705971000</v>
      </c>
      <c r="C520" s="3" t="s">
        <v>3</v>
      </c>
      <c r="D520" s="3" t="s">
        <v>12</v>
      </c>
      <c r="E520" s="3">
        <v>43250</v>
      </c>
      <c r="F520" s="3" t="str">
        <f t="shared" si="16"/>
        <v>Wed</v>
      </c>
      <c r="G520" s="3" t="s">
        <v>33</v>
      </c>
      <c r="H520" s="4">
        <v>14</v>
      </c>
      <c r="I520" s="5">
        <v>83.32</v>
      </c>
      <c r="J520" s="5" t="str">
        <f t="shared" si="17"/>
        <v>8-15</v>
      </c>
      <c r="K520" s="6" t="s">
        <v>7</v>
      </c>
    </row>
    <row r="521" spans="2:11" x14ac:dyDescent="0.3">
      <c r="B521" s="2">
        <v>52282694258800</v>
      </c>
      <c r="C521" s="3" t="s">
        <v>3</v>
      </c>
      <c r="D521" s="3" t="s">
        <v>10</v>
      </c>
      <c r="E521" s="3">
        <v>43250</v>
      </c>
      <c r="F521" s="3" t="str">
        <f t="shared" si="16"/>
        <v>Wed</v>
      </c>
      <c r="G521" s="3" t="s">
        <v>33</v>
      </c>
      <c r="H521" s="4">
        <v>14</v>
      </c>
      <c r="I521" s="5">
        <v>66.099999999999994</v>
      </c>
      <c r="J521" s="5" t="str">
        <f t="shared" si="17"/>
        <v>8-15</v>
      </c>
      <c r="K521" s="6" t="s">
        <v>6</v>
      </c>
    </row>
    <row r="522" spans="2:11" x14ac:dyDescent="0.3">
      <c r="B522" s="2">
        <v>54282687857000</v>
      </c>
      <c r="C522" s="3" t="s">
        <v>3</v>
      </c>
      <c r="D522" s="3" t="s">
        <v>11</v>
      </c>
      <c r="E522" s="3">
        <v>43250</v>
      </c>
      <c r="F522" s="3" t="str">
        <f t="shared" si="16"/>
        <v>Wed</v>
      </c>
      <c r="G522" s="3" t="s">
        <v>33</v>
      </c>
      <c r="H522" s="4">
        <v>14</v>
      </c>
      <c r="I522" s="5">
        <v>185.01</v>
      </c>
      <c r="J522" s="5" t="str">
        <f t="shared" si="17"/>
        <v>8-15</v>
      </c>
      <c r="K522" s="6" t="s">
        <v>7</v>
      </c>
    </row>
    <row r="523" spans="2:11" x14ac:dyDescent="0.3">
      <c r="B523" s="2">
        <v>52282705970800</v>
      </c>
      <c r="C523" s="3" t="s">
        <v>3</v>
      </c>
      <c r="D523" s="3" t="s">
        <v>12</v>
      </c>
      <c r="E523" s="3">
        <v>43250</v>
      </c>
      <c r="F523" s="3" t="str">
        <f t="shared" si="16"/>
        <v>Wed</v>
      </c>
      <c r="G523" s="3" t="s">
        <v>33</v>
      </c>
      <c r="H523" s="4">
        <v>14</v>
      </c>
      <c r="I523" s="5">
        <v>83.32</v>
      </c>
      <c r="J523" s="5" t="str">
        <f t="shared" si="17"/>
        <v>8-15</v>
      </c>
      <c r="K523" s="6" t="s">
        <v>7</v>
      </c>
    </row>
    <row r="524" spans="2:11" x14ac:dyDescent="0.3">
      <c r="B524" s="2">
        <v>54282687855600</v>
      </c>
      <c r="C524" s="3" t="s">
        <v>3</v>
      </c>
      <c r="D524" s="3" t="s">
        <v>10</v>
      </c>
      <c r="E524" s="3">
        <v>43250</v>
      </c>
      <c r="F524" s="3" t="str">
        <f t="shared" si="16"/>
        <v>Wed</v>
      </c>
      <c r="G524" s="3" t="s">
        <v>33</v>
      </c>
      <c r="H524" s="4">
        <v>14</v>
      </c>
      <c r="I524" s="5">
        <v>122.22</v>
      </c>
      <c r="J524" s="5" t="str">
        <f t="shared" si="17"/>
        <v>8-15</v>
      </c>
      <c r="K524" s="6" t="s">
        <v>7</v>
      </c>
    </row>
    <row r="525" spans="2:11" x14ac:dyDescent="0.3">
      <c r="B525" s="2">
        <v>52282707090200</v>
      </c>
      <c r="C525" s="3" t="s">
        <v>3</v>
      </c>
      <c r="D525" s="3" t="s">
        <v>11</v>
      </c>
      <c r="E525" s="3">
        <v>43250</v>
      </c>
      <c r="F525" s="3" t="str">
        <f t="shared" si="16"/>
        <v>Wed</v>
      </c>
      <c r="G525" s="3" t="s">
        <v>33</v>
      </c>
      <c r="H525" s="4">
        <v>14</v>
      </c>
      <c r="I525" s="5">
        <v>72.45</v>
      </c>
      <c r="J525" s="5" t="str">
        <f t="shared" si="17"/>
        <v>8-15</v>
      </c>
      <c r="K525" s="6" t="s">
        <v>4</v>
      </c>
    </row>
    <row r="526" spans="2:11" x14ac:dyDescent="0.3">
      <c r="B526" s="2">
        <v>52282705795800</v>
      </c>
      <c r="C526" s="3" t="s">
        <v>3</v>
      </c>
      <c r="D526" s="3" t="s">
        <v>12</v>
      </c>
      <c r="E526" s="3">
        <v>43250</v>
      </c>
      <c r="F526" s="3" t="str">
        <f t="shared" si="16"/>
        <v>Wed</v>
      </c>
      <c r="G526" s="3" t="s">
        <v>33</v>
      </c>
      <c r="H526" s="4">
        <v>14</v>
      </c>
      <c r="I526" s="5">
        <v>72.45</v>
      </c>
      <c r="J526" s="5" t="str">
        <f t="shared" si="17"/>
        <v>8-15</v>
      </c>
      <c r="K526" s="6" t="s">
        <v>4</v>
      </c>
    </row>
    <row r="527" spans="2:11" x14ac:dyDescent="0.3">
      <c r="B527" s="2">
        <v>52282694069400</v>
      </c>
      <c r="C527" s="3" t="s">
        <v>3</v>
      </c>
      <c r="D527" s="3" t="s">
        <v>10</v>
      </c>
      <c r="E527" s="3">
        <v>43250</v>
      </c>
      <c r="F527" s="3" t="str">
        <f t="shared" si="16"/>
        <v>Wed</v>
      </c>
      <c r="G527" s="3" t="s">
        <v>33</v>
      </c>
      <c r="H527" s="4">
        <v>14</v>
      </c>
      <c r="I527" s="5">
        <v>66.099999999999994</v>
      </c>
      <c r="J527" s="5" t="str">
        <f t="shared" si="17"/>
        <v>8-15</v>
      </c>
      <c r="K527" s="6" t="s">
        <v>6</v>
      </c>
    </row>
    <row r="528" spans="2:11" x14ac:dyDescent="0.3">
      <c r="B528" s="2">
        <v>52282705924800</v>
      </c>
      <c r="C528" s="3" t="s">
        <v>3</v>
      </c>
      <c r="D528" s="3" t="s">
        <v>11</v>
      </c>
      <c r="E528" s="3">
        <v>43250</v>
      </c>
      <c r="F528" s="3" t="str">
        <f t="shared" si="16"/>
        <v>Wed</v>
      </c>
      <c r="G528" s="3" t="s">
        <v>33</v>
      </c>
      <c r="H528" s="4">
        <v>14</v>
      </c>
      <c r="I528" s="5">
        <v>83.32</v>
      </c>
      <c r="J528" s="5" t="str">
        <f t="shared" si="17"/>
        <v>8-15</v>
      </c>
      <c r="K528" s="6" t="s">
        <v>7</v>
      </c>
    </row>
    <row r="529" spans="2:11" x14ac:dyDescent="0.3">
      <c r="B529" s="2">
        <v>52282705859800</v>
      </c>
      <c r="C529" s="3" t="s">
        <v>3</v>
      </c>
      <c r="D529" s="3" t="s">
        <v>12</v>
      </c>
      <c r="E529" s="3">
        <v>43250</v>
      </c>
      <c r="F529" s="3" t="str">
        <f t="shared" si="16"/>
        <v>Wed</v>
      </c>
      <c r="G529" s="3" t="s">
        <v>33</v>
      </c>
      <c r="H529" s="4">
        <v>14</v>
      </c>
      <c r="I529" s="5">
        <v>73</v>
      </c>
      <c r="J529" s="5" t="str">
        <f t="shared" si="17"/>
        <v>8-15</v>
      </c>
      <c r="K529" s="6" t="s">
        <v>4</v>
      </c>
    </row>
    <row r="530" spans="2:11" x14ac:dyDescent="0.3">
      <c r="B530" s="2">
        <v>52282694265600</v>
      </c>
      <c r="C530" s="3" t="s">
        <v>3</v>
      </c>
      <c r="D530" s="3" t="s">
        <v>10</v>
      </c>
      <c r="E530" s="3">
        <v>43250</v>
      </c>
      <c r="F530" s="3" t="str">
        <f t="shared" si="16"/>
        <v>Wed</v>
      </c>
      <c r="G530" s="3" t="s">
        <v>33</v>
      </c>
      <c r="H530" s="4">
        <v>14</v>
      </c>
      <c r="I530" s="5">
        <v>79.63</v>
      </c>
      <c r="J530" s="5" t="str">
        <f t="shared" si="17"/>
        <v>8-15</v>
      </c>
      <c r="K530" s="6" t="s">
        <v>6</v>
      </c>
    </row>
    <row r="531" spans="2:11" x14ac:dyDescent="0.3">
      <c r="B531" s="2">
        <v>52282712758800</v>
      </c>
      <c r="C531" s="3" t="s">
        <v>3</v>
      </c>
      <c r="D531" s="3" t="s">
        <v>11</v>
      </c>
      <c r="E531" s="3">
        <v>43250</v>
      </c>
      <c r="F531" s="3" t="str">
        <f t="shared" si="16"/>
        <v>Wed</v>
      </c>
      <c r="G531" s="3" t="s">
        <v>33</v>
      </c>
      <c r="H531" s="4">
        <v>14</v>
      </c>
      <c r="I531" s="5">
        <v>70.069999999999993</v>
      </c>
      <c r="J531" s="5" t="str">
        <f t="shared" si="17"/>
        <v>8-15</v>
      </c>
      <c r="K531" s="6" t="s">
        <v>2</v>
      </c>
    </row>
    <row r="532" spans="2:11" x14ac:dyDescent="0.3">
      <c r="B532" s="2">
        <v>52282705925200</v>
      </c>
      <c r="C532" s="3" t="s">
        <v>3</v>
      </c>
      <c r="D532" s="3" t="s">
        <v>12</v>
      </c>
      <c r="E532" s="3">
        <v>43250</v>
      </c>
      <c r="F532" s="3" t="str">
        <f t="shared" si="16"/>
        <v>Wed</v>
      </c>
      <c r="G532" s="3" t="s">
        <v>33</v>
      </c>
      <c r="H532" s="4">
        <v>14</v>
      </c>
      <c r="I532" s="5">
        <v>101.44</v>
      </c>
      <c r="J532" s="5" t="str">
        <f t="shared" si="17"/>
        <v>8-15</v>
      </c>
      <c r="K532" s="6" t="s">
        <v>7</v>
      </c>
    </row>
    <row r="533" spans="2:11" x14ac:dyDescent="0.3">
      <c r="B533" s="2">
        <v>54282563097200</v>
      </c>
      <c r="C533" s="3" t="s">
        <v>3</v>
      </c>
      <c r="D533" s="3" t="s">
        <v>11</v>
      </c>
      <c r="E533" s="3">
        <v>43251.530740740738</v>
      </c>
      <c r="F533" s="3" t="str">
        <f t="shared" si="16"/>
        <v>Thu</v>
      </c>
      <c r="G533" s="3" t="s">
        <v>33</v>
      </c>
      <c r="H533" s="4">
        <v>20</v>
      </c>
      <c r="I533" s="5">
        <v>113.48</v>
      </c>
      <c r="J533" s="5" t="str">
        <f t="shared" si="17"/>
        <v>15-30</v>
      </c>
      <c r="K533" s="6" t="s">
        <v>6</v>
      </c>
    </row>
    <row r="534" spans="2:11" x14ac:dyDescent="0.3">
      <c r="B534" s="2">
        <v>54282564027200</v>
      </c>
      <c r="C534" s="3" t="s">
        <v>1</v>
      </c>
      <c r="D534" s="3" t="s">
        <v>12</v>
      </c>
      <c r="E534" s="3">
        <v>43251.539224537039</v>
      </c>
      <c r="F534" s="3" t="str">
        <f t="shared" si="16"/>
        <v>Thu</v>
      </c>
      <c r="G534" s="3" t="s">
        <v>33</v>
      </c>
      <c r="H534" s="4">
        <v>20</v>
      </c>
      <c r="I534" s="5">
        <v>66.099999999999994</v>
      </c>
      <c r="J534" s="5" t="str">
        <f t="shared" si="17"/>
        <v>15-30</v>
      </c>
      <c r="K534" s="6" t="s">
        <v>6</v>
      </c>
    </row>
    <row r="535" spans="2:11" x14ac:dyDescent="0.3">
      <c r="B535" s="2">
        <v>52282687358800</v>
      </c>
      <c r="C535" s="3" t="s">
        <v>1</v>
      </c>
      <c r="D535" s="3" t="s">
        <v>11</v>
      </c>
      <c r="E535" s="3">
        <v>43251.549699074072</v>
      </c>
      <c r="F535" s="3" t="str">
        <f t="shared" si="16"/>
        <v>Thu</v>
      </c>
      <c r="G535" s="3" t="s">
        <v>33</v>
      </c>
      <c r="H535" s="4">
        <v>16</v>
      </c>
      <c r="I535" s="5">
        <v>144.9</v>
      </c>
      <c r="J535" s="5" t="str">
        <f t="shared" si="17"/>
        <v>15-30</v>
      </c>
      <c r="K535" s="6" t="s">
        <v>8</v>
      </c>
    </row>
    <row r="536" spans="2:11" x14ac:dyDescent="0.3">
      <c r="B536" s="2">
        <v>54282564156400</v>
      </c>
      <c r="C536" s="3" t="s">
        <v>3</v>
      </c>
      <c r="D536" s="3" t="s">
        <v>10</v>
      </c>
      <c r="E536" s="3">
        <v>43251.582708333335</v>
      </c>
      <c r="F536" s="3" t="str">
        <f t="shared" si="16"/>
        <v>Thu</v>
      </c>
      <c r="G536" s="3" t="s">
        <v>33</v>
      </c>
      <c r="H536" s="4">
        <v>20</v>
      </c>
      <c r="I536" s="5">
        <v>66.099999999999994</v>
      </c>
      <c r="J536" s="5" t="str">
        <f t="shared" si="17"/>
        <v>15-30</v>
      </c>
      <c r="K536" s="6" t="s">
        <v>6</v>
      </c>
    </row>
    <row r="537" spans="2:11" x14ac:dyDescent="0.3">
      <c r="B537" s="2">
        <v>54282685219800</v>
      </c>
      <c r="C537" s="3" t="s">
        <v>1</v>
      </c>
      <c r="D537" s="3" t="s">
        <v>10</v>
      </c>
      <c r="E537" s="3">
        <v>43251.642118055555</v>
      </c>
      <c r="F537" s="3" t="str">
        <f t="shared" si="16"/>
        <v>Thu</v>
      </c>
      <c r="G537" s="3" t="s">
        <v>33</v>
      </c>
      <c r="H537" s="4">
        <v>16</v>
      </c>
      <c r="I537" s="5">
        <v>72.45</v>
      </c>
      <c r="J537" s="5" t="str">
        <f t="shared" si="17"/>
        <v>15-30</v>
      </c>
      <c r="K537" s="6" t="s">
        <v>8</v>
      </c>
    </row>
    <row r="538" spans="2:11" x14ac:dyDescent="0.3">
      <c r="B538" s="2">
        <v>52282687330200</v>
      </c>
      <c r="C538" s="3" t="s">
        <v>1</v>
      </c>
      <c r="D538" s="3" t="s">
        <v>11</v>
      </c>
      <c r="E538" s="3">
        <v>43251.644120370373</v>
      </c>
      <c r="F538" s="3" t="str">
        <f t="shared" si="16"/>
        <v>Thu</v>
      </c>
      <c r="G538" s="3" t="s">
        <v>33</v>
      </c>
      <c r="H538" s="4">
        <v>16</v>
      </c>
      <c r="I538" s="5">
        <v>70.069999999999993</v>
      </c>
      <c r="J538" s="5" t="str">
        <f t="shared" si="17"/>
        <v>15-30</v>
      </c>
      <c r="K538" s="6" t="s">
        <v>2</v>
      </c>
    </row>
    <row r="539" spans="2:11" x14ac:dyDescent="0.3"/>
    <row r="540" spans="2:11" x14ac:dyDescent="0.3"/>
    <row r="541" spans="2:11" x14ac:dyDescent="0.3"/>
    <row r="542" spans="2:11" x14ac:dyDescent="0.3"/>
    <row r="543" spans="2:11" x14ac:dyDescent="0.3"/>
    <row r="544" spans="2:11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</sheetData>
  <sortState xmlns:xlrd2="http://schemas.microsoft.com/office/spreadsheetml/2017/richdata2" ref="B2:K645">
    <sortCondition ref="E2:E645"/>
  </sortState>
  <conditionalFormatting sqref="B1 B539:B1048576">
    <cfRule type="duplicateValues" dxfId="14" priority="2"/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CE95-392B-4884-8217-1327537FD4F3}">
  <dimension ref="A1:F12"/>
  <sheetViews>
    <sheetView workbookViewId="0">
      <selection activeCell="E17" sqref="E17"/>
    </sheetView>
  </sheetViews>
  <sheetFormatPr defaultRowHeight="14.4" x14ac:dyDescent="0.3"/>
  <cols>
    <col min="1" max="1" width="32.33203125" bestFit="1" customWidth="1"/>
    <col min="2" max="2" width="15.5546875" bestFit="1" customWidth="1"/>
    <col min="3" max="5" width="8.33203125" bestFit="1" customWidth="1"/>
    <col min="6" max="6" width="10.77734375" bestFit="1" customWidth="1"/>
    <col min="7" max="177" width="15.109375" bestFit="1" customWidth="1"/>
    <col min="178" max="178" width="10.77734375" bestFit="1" customWidth="1"/>
  </cols>
  <sheetData>
    <row r="1" spans="1:6" x14ac:dyDescent="0.3">
      <c r="A1" s="16" t="s">
        <v>9</v>
      </c>
      <c r="B1" t="s">
        <v>12</v>
      </c>
    </row>
    <row r="2" spans="1:6" x14ac:dyDescent="0.3">
      <c r="A2" s="16" t="s">
        <v>0</v>
      </c>
      <c r="B2" t="s">
        <v>86</v>
      </c>
    </row>
    <row r="3" spans="1:6" x14ac:dyDescent="0.3">
      <c r="A3" s="16" t="s">
        <v>48</v>
      </c>
      <c r="B3" t="s">
        <v>86</v>
      </c>
    </row>
    <row r="5" spans="1:6" x14ac:dyDescent="0.3">
      <c r="A5" s="16" t="s">
        <v>85</v>
      </c>
      <c r="B5" s="16" t="s">
        <v>38</v>
      </c>
    </row>
    <row r="6" spans="1:6" x14ac:dyDescent="0.3">
      <c r="A6" s="16" t="s">
        <v>40</v>
      </c>
      <c r="B6" t="s">
        <v>36</v>
      </c>
      <c r="C6" t="s">
        <v>31</v>
      </c>
      <c r="D6" t="s">
        <v>32</v>
      </c>
      <c r="E6" t="s">
        <v>33</v>
      </c>
      <c r="F6" t="s">
        <v>39</v>
      </c>
    </row>
    <row r="7" spans="1:6" x14ac:dyDescent="0.3">
      <c r="A7" s="17" t="s">
        <v>4</v>
      </c>
      <c r="B7" s="37">
        <v>744.05000000000018</v>
      </c>
      <c r="C7" s="37">
        <v>966.12000000000023</v>
      </c>
      <c r="D7" s="37">
        <v>434.7</v>
      </c>
      <c r="E7" s="37">
        <v>507.69999999999993</v>
      </c>
      <c r="F7" s="37">
        <v>2652.57</v>
      </c>
    </row>
    <row r="8" spans="1:6" x14ac:dyDescent="0.3">
      <c r="A8" s="17" t="s">
        <v>7</v>
      </c>
      <c r="B8" s="37"/>
      <c r="C8" s="37">
        <v>407.64</v>
      </c>
      <c r="D8" s="37">
        <v>785.91999999999985</v>
      </c>
      <c r="E8" s="37">
        <v>869.52</v>
      </c>
      <c r="F8" s="37">
        <v>2063.08</v>
      </c>
    </row>
    <row r="9" spans="1:6" x14ac:dyDescent="0.3">
      <c r="A9" s="17" t="s">
        <v>8</v>
      </c>
      <c r="B9" s="37">
        <v>1709.3</v>
      </c>
      <c r="C9" s="37">
        <v>708.31999999999994</v>
      </c>
      <c r="D9" s="37"/>
      <c r="E9" s="37">
        <v>211</v>
      </c>
      <c r="F9" s="37">
        <v>2628.62</v>
      </c>
    </row>
    <row r="10" spans="1:6" x14ac:dyDescent="0.3">
      <c r="A10" s="17" t="s">
        <v>6</v>
      </c>
      <c r="B10" s="37">
        <v>1211.24</v>
      </c>
      <c r="C10" s="37">
        <v>1297.1299999999999</v>
      </c>
      <c r="D10" s="37">
        <v>1297.2200000000003</v>
      </c>
      <c r="E10" s="37">
        <v>951.02000000000021</v>
      </c>
      <c r="F10" s="37">
        <v>4756.6100000000006</v>
      </c>
    </row>
    <row r="11" spans="1:6" x14ac:dyDescent="0.3">
      <c r="A11" s="17" t="s">
        <v>2</v>
      </c>
      <c r="B11" s="37">
        <v>1482.2099999999996</v>
      </c>
      <c r="C11" s="37">
        <v>3878.3300000000004</v>
      </c>
      <c r="D11" s="37">
        <v>3913.79</v>
      </c>
      <c r="E11" s="37">
        <v>1422.6299999999999</v>
      </c>
      <c r="F11" s="37">
        <v>10696.96</v>
      </c>
    </row>
    <row r="12" spans="1:6" x14ac:dyDescent="0.3">
      <c r="A12" s="17" t="s">
        <v>39</v>
      </c>
      <c r="B12" s="37">
        <v>5146.7999999999993</v>
      </c>
      <c r="C12" s="37">
        <v>7257.5400000000009</v>
      </c>
      <c r="D12" s="37">
        <v>6431.63</v>
      </c>
      <c r="E12" s="37">
        <v>3961.87</v>
      </c>
      <c r="F12" s="37">
        <v>22797.84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1473-50B2-45A4-AE0B-63675494DE76}">
  <dimension ref="A1:P539"/>
  <sheetViews>
    <sheetView tabSelected="1" zoomScale="82" zoomScaleNormal="82" workbookViewId="0">
      <selection activeCell="D5" sqref="D5"/>
    </sheetView>
  </sheetViews>
  <sheetFormatPr defaultRowHeight="14.4" x14ac:dyDescent="0.3"/>
  <cols>
    <col min="1" max="1" width="19.88671875" style="1" customWidth="1"/>
    <col min="2" max="2" width="14.44140625" style="1" customWidth="1"/>
    <col min="3" max="3" width="16.109375" style="1" customWidth="1"/>
    <col min="4" max="4" width="18.5546875" style="1" bestFit="1" customWidth="1"/>
    <col min="5" max="6" width="18.5546875" style="1" customWidth="1"/>
    <col min="7" max="7" width="11.33203125" style="1" customWidth="1"/>
    <col min="8" max="8" width="20" style="1" customWidth="1"/>
    <col min="9" max="9" width="34.109375" style="1" bestFit="1" customWidth="1"/>
    <col min="10" max="10" width="12.33203125" customWidth="1"/>
    <col min="11" max="12" width="10.44140625" customWidth="1"/>
    <col min="13" max="13" width="14.5546875" bestFit="1" customWidth="1"/>
    <col min="14" max="14" width="10.44140625" customWidth="1"/>
    <col min="15" max="15" width="18.77734375" bestFit="1" customWidth="1"/>
    <col min="16" max="16" width="14.21875" customWidth="1"/>
  </cols>
  <sheetData>
    <row r="1" spans="1:16" x14ac:dyDescent="0.3">
      <c r="A1" s="35" t="s">
        <v>48</v>
      </c>
      <c r="B1" s="7" t="s">
        <v>0</v>
      </c>
      <c r="C1" s="7" t="s">
        <v>9</v>
      </c>
      <c r="D1" s="7" t="s">
        <v>15</v>
      </c>
      <c r="E1" s="7" t="s">
        <v>35</v>
      </c>
      <c r="F1" s="7" t="s">
        <v>34</v>
      </c>
      <c r="G1" s="7" t="s">
        <v>16</v>
      </c>
      <c r="H1" s="7" t="s">
        <v>13</v>
      </c>
      <c r="I1" s="7" t="s">
        <v>14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79</v>
      </c>
    </row>
    <row r="2" spans="1:16" x14ac:dyDescent="0.3">
      <c r="A2" s="36">
        <v>52282148659800</v>
      </c>
      <c r="B2" s="3" t="s">
        <v>1</v>
      </c>
      <c r="C2" s="3" t="s">
        <v>10</v>
      </c>
      <c r="D2" s="3">
        <v>43223</v>
      </c>
      <c r="E2" s="3" t="s">
        <v>67</v>
      </c>
      <c r="F2" s="3" t="s">
        <v>36</v>
      </c>
      <c r="G2" s="4">
        <v>16</v>
      </c>
      <c r="H2" s="5">
        <v>93.59</v>
      </c>
      <c r="I2" s="6" t="s">
        <v>2</v>
      </c>
      <c r="J2" t="b">
        <f>OR(H2&lt;70,H2&gt;100)</f>
        <v>0</v>
      </c>
      <c r="K2" t="b">
        <f>AND($H2&lt;100,$H2&gt;50)</f>
        <v>1</v>
      </c>
      <c r="L2" s="33">
        <f>SUM(H2:H538)</f>
        <v>67156.519999999902</v>
      </c>
      <c r="N2" t="s">
        <v>74</v>
      </c>
      <c r="P2">
        <f>SUMIFS(Table3[Claim Amount],Table3[Claim Status],B2)</f>
        <v>9593.8800000000047</v>
      </c>
    </row>
    <row r="3" spans="1:16" x14ac:dyDescent="0.3">
      <c r="A3" s="36">
        <v>52266904253604</v>
      </c>
      <c r="B3" s="3" t="s">
        <v>5</v>
      </c>
      <c r="C3" s="3" t="s">
        <v>10</v>
      </c>
      <c r="D3" s="3">
        <v>43223</v>
      </c>
      <c r="E3" s="3" t="s">
        <v>67</v>
      </c>
      <c r="F3" s="3" t="s">
        <v>36</v>
      </c>
      <c r="G3" s="4">
        <v>15</v>
      </c>
      <c r="H3" s="5">
        <v>66.099999999999994</v>
      </c>
      <c r="I3" s="6" t="s">
        <v>6</v>
      </c>
      <c r="J3" t="b">
        <f t="shared" ref="J3:J66" si="0">OR(H3&lt;70,H3&gt;100)</f>
        <v>1</v>
      </c>
      <c r="K3" t="b">
        <f t="shared" ref="K3:K66" si="1">AND($H3&lt;100,$H3&gt;50)</f>
        <v>1</v>
      </c>
      <c r="L3" s="33"/>
      <c r="M3" t="s">
        <v>75</v>
      </c>
      <c r="N3">
        <f>SUMIFS(H2:H538,B2:B538,B2)</f>
        <v>9593.8800000000047</v>
      </c>
      <c r="O3" t="s">
        <v>78</v>
      </c>
      <c r="P3">
        <f>SUMIFS(Table3[Claim Amount],Table3[Claim Status],B3,Table3[Provider Name],I2)</f>
        <v>384.17</v>
      </c>
    </row>
    <row r="4" spans="1:16" x14ac:dyDescent="0.3">
      <c r="A4" s="36">
        <v>52282167534600</v>
      </c>
      <c r="B4" s="3" t="s">
        <v>1</v>
      </c>
      <c r="C4" s="3" t="s">
        <v>12</v>
      </c>
      <c r="D4" s="3">
        <v>43223</v>
      </c>
      <c r="E4" s="3" t="s">
        <v>67</v>
      </c>
      <c r="F4" s="3" t="s">
        <v>36</v>
      </c>
      <c r="G4" s="4">
        <v>14</v>
      </c>
      <c r="H4" s="5">
        <v>70.069999999999993</v>
      </c>
      <c r="I4" s="6" t="s">
        <v>2</v>
      </c>
      <c r="J4" t="b">
        <f t="shared" si="0"/>
        <v>0</v>
      </c>
      <c r="K4" t="b">
        <f t="shared" si="1"/>
        <v>1</v>
      </c>
      <c r="L4" s="33"/>
      <c r="M4" t="s">
        <v>76</v>
      </c>
      <c r="N4">
        <f>SUMIFS(H2:H538,B2:B538,B3)</f>
        <v>450.27</v>
      </c>
    </row>
    <row r="5" spans="1:16" x14ac:dyDescent="0.3">
      <c r="A5" s="36">
        <v>52282167482800</v>
      </c>
      <c r="B5" s="3" t="s">
        <v>1</v>
      </c>
      <c r="C5" s="3" t="s">
        <v>11</v>
      </c>
      <c r="D5" s="3">
        <v>43223</v>
      </c>
      <c r="E5" s="3" t="s">
        <v>67</v>
      </c>
      <c r="F5" s="3" t="s">
        <v>36</v>
      </c>
      <c r="G5" s="4">
        <v>14</v>
      </c>
      <c r="H5" s="5">
        <v>70.069999999999993</v>
      </c>
      <c r="I5" s="6" t="s">
        <v>2</v>
      </c>
      <c r="J5" t="b">
        <f t="shared" si="0"/>
        <v>0</v>
      </c>
      <c r="K5" t="b">
        <f t="shared" si="1"/>
        <v>1</v>
      </c>
      <c r="L5" s="33"/>
      <c r="M5" t="s">
        <v>77</v>
      </c>
      <c r="N5">
        <f>SUMIFS(H2:H538,B2:B538,B7)</f>
        <v>57112.369999999959</v>
      </c>
    </row>
    <row r="6" spans="1:16" x14ac:dyDescent="0.3">
      <c r="A6" s="36">
        <v>52282167108800</v>
      </c>
      <c r="B6" s="3" t="s">
        <v>1</v>
      </c>
      <c r="C6" s="3" t="s">
        <v>12</v>
      </c>
      <c r="D6" s="3">
        <v>43223</v>
      </c>
      <c r="E6" s="3" t="s">
        <v>67</v>
      </c>
      <c r="F6" s="3" t="s">
        <v>36</v>
      </c>
      <c r="G6" s="4">
        <v>14</v>
      </c>
      <c r="H6" s="5">
        <v>86.21</v>
      </c>
      <c r="I6" s="6" t="s">
        <v>2</v>
      </c>
      <c r="J6" t="b">
        <f t="shared" si="0"/>
        <v>0</v>
      </c>
      <c r="K6" t="b">
        <f t="shared" si="1"/>
        <v>1</v>
      </c>
      <c r="L6" s="33"/>
    </row>
    <row r="7" spans="1:16" x14ac:dyDescent="0.3">
      <c r="A7" s="36">
        <v>52282009163400</v>
      </c>
      <c r="B7" s="3" t="s">
        <v>3</v>
      </c>
      <c r="C7" s="3" t="s">
        <v>12</v>
      </c>
      <c r="D7" s="3">
        <v>43223</v>
      </c>
      <c r="E7" s="3" t="s">
        <v>67</v>
      </c>
      <c r="F7" s="3" t="s">
        <v>36</v>
      </c>
      <c r="G7" s="4">
        <v>21</v>
      </c>
      <c r="H7" s="5">
        <v>1709.3</v>
      </c>
      <c r="I7" s="6" t="s">
        <v>8</v>
      </c>
      <c r="J7" t="b">
        <f t="shared" si="0"/>
        <v>1</v>
      </c>
      <c r="K7" t="b">
        <f t="shared" si="1"/>
        <v>0</v>
      </c>
      <c r="L7" s="33"/>
    </row>
    <row r="8" spans="1:16" x14ac:dyDescent="0.3">
      <c r="A8" s="36">
        <v>52282009163400</v>
      </c>
      <c r="B8" s="3" t="s">
        <v>3</v>
      </c>
      <c r="C8" s="3" t="s">
        <v>10</v>
      </c>
      <c r="D8" s="3">
        <v>43223</v>
      </c>
      <c r="E8" s="3" t="s">
        <v>67</v>
      </c>
      <c r="F8" s="3" t="s">
        <v>36</v>
      </c>
      <c r="G8" s="4">
        <v>21</v>
      </c>
      <c r="H8" s="5">
        <v>1709.3</v>
      </c>
      <c r="I8" s="6" t="s">
        <v>8</v>
      </c>
      <c r="J8" t="b">
        <f t="shared" si="0"/>
        <v>1</v>
      </c>
      <c r="K8" t="b">
        <f t="shared" si="1"/>
        <v>0</v>
      </c>
      <c r="L8" s="33"/>
    </row>
    <row r="9" spans="1:16" x14ac:dyDescent="0.3">
      <c r="A9" s="36">
        <v>56282102703600</v>
      </c>
      <c r="B9" s="3" t="s">
        <v>5</v>
      </c>
      <c r="C9" s="3" t="s">
        <v>10</v>
      </c>
      <c r="D9" s="3">
        <v>43223</v>
      </c>
      <c r="E9" s="3" t="s">
        <v>67</v>
      </c>
      <c r="F9" s="3" t="s">
        <v>36</v>
      </c>
      <c r="G9" s="4">
        <v>21</v>
      </c>
      <c r="H9" s="5">
        <v>384.17</v>
      </c>
      <c r="I9" s="6" t="s">
        <v>2</v>
      </c>
      <c r="J9" t="b">
        <f t="shared" si="0"/>
        <v>1</v>
      </c>
      <c r="K9" t="b">
        <f t="shared" si="1"/>
        <v>0</v>
      </c>
      <c r="L9" s="33"/>
    </row>
    <row r="10" spans="1:16" x14ac:dyDescent="0.3">
      <c r="A10" s="36">
        <v>54282146511800</v>
      </c>
      <c r="B10" s="3" t="s">
        <v>1</v>
      </c>
      <c r="C10" s="3" t="s">
        <v>10</v>
      </c>
      <c r="D10" s="3">
        <v>43224</v>
      </c>
      <c r="E10" s="3" t="s">
        <v>68</v>
      </c>
      <c r="F10" s="3" t="s">
        <v>36</v>
      </c>
      <c r="G10" s="4">
        <v>16</v>
      </c>
      <c r="H10" s="5">
        <v>116.52</v>
      </c>
      <c r="I10" s="6" t="s">
        <v>2</v>
      </c>
      <c r="J10" t="b">
        <f t="shared" si="0"/>
        <v>1</v>
      </c>
      <c r="K10" t="b">
        <f t="shared" si="1"/>
        <v>0</v>
      </c>
      <c r="L10" s="33"/>
    </row>
    <row r="11" spans="1:16" x14ac:dyDescent="0.3">
      <c r="A11" s="36">
        <v>52282148662000</v>
      </c>
      <c r="B11" s="3" t="s">
        <v>3</v>
      </c>
      <c r="C11" s="3" t="s">
        <v>11</v>
      </c>
      <c r="D11" s="3">
        <v>43224</v>
      </c>
      <c r="E11" s="3" t="s">
        <v>68</v>
      </c>
      <c r="F11" s="3" t="s">
        <v>36</v>
      </c>
      <c r="G11" s="4">
        <v>16</v>
      </c>
      <c r="H11" s="5">
        <v>116.52</v>
      </c>
      <c r="I11" s="6" t="s">
        <v>2</v>
      </c>
      <c r="J11" t="b">
        <f t="shared" si="0"/>
        <v>1</v>
      </c>
      <c r="K11" t="b">
        <f t="shared" si="1"/>
        <v>0</v>
      </c>
      <c r="L11" s="33"/>
    </row>
    <row r="12" spans="1:16" x14ac:dyDescent="0.3">
      <c r="A12" s="36">
        <v>52282148305400</v>
      </c>
      <c r="B12" s="3" t="s">
        <v>1</v>
      </c>
      <c r="C12" s="3" t="s">
        <v>10</v>
      </c>
      <c r="D12" s="3">
        <v>43224</v>
      </c>
      <c r="E12" s="3" t="s">
        <v>68</v>
      </c>
      <c r="F12" s="3" t="s">
        <v>36</v>
      </c>
      <c r="G12" s="4">
        <v>16</v>
      </c>
      <c r="H12" s="5">
        <v>252.93</v>
      </c>
      <c r="I12" s="6" t="s">
        <v>2</v>
      </c>
      <c r="J12" t="b">
        <f t="shared" si="0"/>
        <v>1</v>
      </c>
      <c r="K12" t="b">
        <f t="shared" si="1"/>
        <v>0</v>
      </c>
      <c r="L12" s="33"/>
    </row>
    <row r="13" spans="1:16" x14ac:dyDescent="0.3">
      <c r="A13" s="36">
        <v>52281997839800</v>
      </c>
      <c r="B13" s="3" t="s">
        <v>3</v>
      </c>
      <c r="C13" s="3" t="s">
        <v>10</v>
      </c>
      <c r="D13" s="3">
        <v>43225</v>
      </c>
      <c r="E13" s="3" t="s">
        <v>69</v>
      </c>
      <c r="F13" s="3" t="s">
        <v>36</v>
      </c>
      <c r="G13" s="4">
        <v>23</v>
      </c>
      <c r="H13" s="5">
        <v>72.45</v>
      </c>
      <c r="I13" s="6" t="s">
        <v>6</v>
      </c>
      <c r="J13" t="b">
        <f t="shared" si="0"/>
        <v>0</v>
      </c>
      <c r="K13" t="b">
        <f t="shared" si="1"/>
        <v>1</v>
      </c>
      <c r="L13" s="33"/>
    </row>
    <row r="14" spans="1:16" x14ac:dyDescent="0.3">
      <c r="A14" s="36">
        <v>54281992169800</v>
      </c>
      <c r="B14" s="3" t="s">
        <v>3</v>
      </c>
      <c r="C14" s="3" t="s">
        <v>11</v>
      </c>
      <c r="D14" s="3">
        <v>43225</v>
      </c>
      <c r="E14" s="3" t="s">
        <v>69</v>
      </c>
      <c r="F14" s="3" t="s">
        <v>36</v>
      </c>
      <c r="G14" s="4">
        <v>23</v>
      </c>
      <c r="H14" s="5">
        <v>112.66</v>
      </c>
      <c r="I14" s="6" t="s">
        <v>2</v>
      </c>
      <c r="J14" t="b">
        <f t="shared" si="0"/>
        <v>1</v>
      </c>
      <c r="K14" t="b">
        <f t="shared" si="1"/>
        <v>0</v>
      </c>
      <c r="L14" s="33"/>
    </row>
    <row r="15" spans="1:16" x14ac:dyDescent="0.3">
      <c r="A15" s="36">
        <v>54281993068200</v>
      </c>
      <c r="B15" s="3" t="s">
        <v>3</v>
      </c>
      <c r="C15" s="3" t="s">
        <v>12</v>
      </c>
      <c r="D15" s="3">
        <v>43225</v>
      </c>
      <c r="E15" s="3" t="s">
        <v>69</v>
      </c>
      <c r="F15" s="3" t="s">
        <v>36</v>
      </c>
      <c r="G15" s="4">
        <v>23</v>
      </c>
      <c r="H15" s="5">
        <v>112.66</v>
      </c>
      <c r="I15" s="6" t="s">
        <v>2</v>
      </c>
      <c r="J15" t="b">
        <f t="shared" si="0"/>
        <v>1</v>
      </c>
      <c r="K15" t="b">
        <f t="shared" si="1"/>
        <v>0</v>
      </c>
      <c r="L15" s="33"/>
    </row>
    <row r="16" spans="1:16" x14ac:dyDescent="0.3">
      <c r="A16" s="36">
        <v>52282000697800</v>
      </c>
      <c r="B16" s="3" t="s">
        <v>3</v>
      </c>
      <c r="C16" s="3" t="s">
        <v>10</v>
      </c>
      <c r="D16" s="3">
        <v>43225</v>
      </c>
      <c r="E16" s="3" t="s">
        <v>69</v>
      </c>
      <c r="F16" s="3" t="s">
        <v>36</v>
      </c>
      <c r="G16" s="4">
        <v>23</v>
      </c>
      <c r="H16" s="5">
        <v>112.66</v>
      </c>
      <c r="I16" s="6" t="s">
        <v>2</v>
      </c>
      <c r="J16" t="b">
        <f t="shared" si="0"/>
        <v>1</v>
      </c>
      <c r="K16" t="b">
        <f t="shared" si="1"/>
        <v>0</v>
      </c>
      <c r="L16" s="33"/>
    </row>
    <row r="17" spans="1:12" x14ac:dyDescent="0.3">
      <c r="A17" s="36">
        <v>52282088979400</v>
      </c>
      <c r="B17" s="3" t="s">
        <v>3</v>
      </c>
      <c r="C17" s="3" t="s">
        <v>11</v>
      </c>
      <c r="D17" s="3">
        <v>43225</v>
      </c>
      <c r="E17" s="3" t="s">
        <v>69</v>
      </c>
      <c r="F17" s="3" t="s">
        <v>36</v>
      </c>
      <c r="G17" s="4">
        <v>18</v>
      </c>
      <c r="H17" s="5">
        <v>182.27</v>
      </c>
      <c r="I17" s="6" t="s">
        <v>6</v>
      </c>
      <c r="J17" t="b">
        <f t="shared" si="0"/>
        <v>1</v>
      </c>
      <c r="K17" t="b">
        <f t="shared" si="1"/>
        <v>0</v>
      </c>
      <c r="L17" s="33"/>
    </row>
    <row r="18" spans="1:12" x14ac:dyDescent="0.3">
      <c r="A18" s="36">
        <v>54282104854600</v>
      </c>
      <c r="B18" s="3" t="s">
        <v>3</v>
      </c>
      <c r="C18" s="3" t="s">
        <v>12</v>
      </c>
      <c r="D18" s="3">
        <v>43225</v>
      </c>
      <c r="E18" s="3" t="s">
        <v>69</v>
      </c>
      <c r="F18" s="3" t="s">
        <v>36</v>
      </c>
      <c r="G18" s="4">
        <v>17</v>
      </c>
      <c r="H18" s="5">
        <v>66.099999999999994</v>
      </c>
      <c r="I18" s="6" t="s">
        <v>6</v>
      </c>
      <c r="J18" t="b">
        <f t="shared" si="0"/>
        <v>1</v>
      </c>
      <c r="K18" t="b">
        <f t="shared" si="1"/>
        <v>1</v>
      </c>
      <c r="L18" s="33"/>
    </row>
    <row r="19" spans="1:12" x14ac:dyDescent="0.3">
      <c r="A19" s="36">
        <v>54282103690600</v>
      </c>
      <c r="B19" s="3" t="s">
        <v>3</v>
      </c>
      <c r="C19" s="3" t="s">
        <v>10</v>
      </c>
      <c r="D19" s="3">
        <v>43225</v>
      </c>
      <c r="E19" s="3" t="s">
        <v>69</v>
      </c>
      <c r="F19" s="3" t="s">
        <v>36</v>
      </c>
      <c r="G19" s="4">
        <v>17</v>
      </c>
      <c r="H19" s="5">
        <v>66.099999999999994</v>
      </c>
      <c r="I19" s="6" t="s">
        <v>6</v>
      </c>
      <c r="J19" t="b">
        <f t="shared" si="0"/>
        <v>1</v>
      </c>
      <c r="K19" t="b">
        <f t="shared" si="1"/>
        <v>1</v>
      </c>
    </row>
    <row r="20" spans="1:12" x14ac:dyDescent="0.3">
      <c r="A20" s="36">
        <v>52282124531600</v>
      </c>
      <c r="B20" s="3" t="s">
        <v>3</v>
      </c>
      <c r="C20" s="3" t="s">
        <v>11</v>
      </c>
      <c r="D20" s="3">
        <v>43225</v>
      </c>
      <c r="E20" s="3" t="s">
        <v>69</v>
      </c>
      <c r="F20" s="3" t="s">
        <v>36</v>
      </c>
      <c r="G20" s="4">
        <v>17</v>
      </c>
      <c r="H20" s="5">
        <v>73</v>
      </c>
      <c r="I20" s="6" t="s">
        <v>4</v>
      </c>
      <c r="J20" t="b">
        <f t="shared" si="0"/>
        <v>0</v>
      </c>
      <c r="K20" t="b">
        <f t="shared" si="1"/>
        <v>1</v>
      </c>
    </row>
    <row r="21" spans="1:12" x14ac:dyDescent="0.3">
      <c r="A21" s="36">
        <v>54282104645600</v>
      </c>
      <c r="B21" s="3" t="s">
        <v>3</v>
      </c>
      <c r="C21" s="3" t="s">
        <v>12</v>
      </c>
      <c r="D21" s="3">
        <v>43225</v>
      </c>
      <c r="E21" s="3" t="s">
        <v>69</v>
      </c>
      <c r="F21" s="3" t="s">
        <v>36</v>
      </c>
      <c r="G21" s="4">
        <v>17</v>
      </c>
      <c r="H21" s="5">
        <v>113.48</v>
      </c>
      <c r="I21" s="6" t="s">
        <v>6</v>
      </c>
      <c r="J21" t="b">
        <f t="shared" si="0"/>
        <v>1</v>
      </c>
      <c r="K21" t="b">
        <f t="shared" si="1"/>
        <v>0</v>
      </c>
    </row>
    <row r="22" spans="1:12" x14ac:dyDescent="0.3">
      <c r="A22" s="36">
        <v>54282103745800</v>
      </c>
      <c r="B22" s="3" t="s">
        <v>3</v>
      </c>
      <c r="C22" s="3" t="s">
        <v>10</v>
      </c>
      <c r="D22" s="3">
        <v>43225</v>
      </c>
      <c r="E22" s="3" t="s">
        <v>69</v>
      </c>
      <c r="F22" s="3" t="s">
        <v>36</v>
      </c>
      <c r="G22" s="4">
        <v>17</v>
      </c>
      <c r="H22" s="5">
        <v>66.099999999999994</v>
      </c>
      <c r="I22" s="6" t="s">
        <v>6</v>
      </c>
      <c r="J22" t="b">
        <f t="shared" si="0"/>
        <v>1</v>
      </c>
      <c r="K22" t="b">
        <f t="shared" si="1"/>
        <v>1</v>
      </c>
    </row>
    <row r="23" spans="1:12" x14ac:dyDescent="0.3">
      <c r="A23" s="36">
        <v>54282103690400</v>
      </c>
      <c r="B23" s="3" t="s">
        <v>3</v>
      </c>
      <c r="C23" s="3" t="s">
        <v>11</v>
      </c>
      <c r="D23" s="3">
        <v>43225</v>
      </c>
      <c r="E23" s="3" t="s">
        <v>69</v>
      </c>
      <c r="F23" s="3" t="s">
        <v>36</v>
      </c>
      <c r="G23" s="4">
        <v>17</v>
      </c>
      <c r="H23" s="5">
        <v>72.45</v>
      </c>
      <c r="I23" s="6" t="s">
        <v>6</v>
      </c>
      <c r="J23" t="b">
        <f t="shared" si="0"/>
        <v>0</v>
      </c>
      <c r="K23" t="b">
        <f t="shared" si="1"/>
        <v>1</v>
      </c>
    </row>
    <row r="24" spans="1:12" x14ac:dyDescent="0.3">
      <c r="A24" s="36">
        <v>54282104956200</v>
      </c>
      <c r="B24" s="3" t="s">
        <v>3</v>
      </c>
      <c r="C24" s="3" t="s">
        <v>12</v>
      </c>
      <c r="D24" s="3">
        <v>43225</v>
      </c>
      <c r="E24" s="3" t="s">
        <v>69</v>
      </c>
      <c r="F24" s="3" t="s">
        <v>36</v>
      </c>
      <c r="G24" s="4">
        <v>17</v>
      </c>
      <c r="H24" s="5">
        <v>66.099999999999994</v>
      </c>
      <c r="I24" s="6" t="s">
        <v>6</v>
      </c>
      <c r="J24" t="b">
        <f t="shared" si="0"/>
        <v>1</v>
      </c>
      <c r="K24" t="b">
        <f t="shared" si="1"/>
        <v>1</v>
      </c>
    </row>
    <row r="25" spans="1:12" x14ac:dyDescent="0.3">
      <c r="A25" s="36">
        <v>54282103745200</v>
      </c>
      <c r="B25" s="3" t="s">
        <v>3</v>
      </c>
      <c r="C25" s="3" t="s">
        <v>10</v>
      </c>
      <c r="D25" s="3">
        <v>43225</v>
      </c>
      <c r="E25" s="3" t="s">
        <v>69</v>
      </c>
      <c r="F25" s="3" t="s">
        <v>36</v>
      </c>
      <c r="G25" s="4">
        <v>17</v>
      </c>
      <c r="H25" s="5">
        <v>66.099999999999994</v>
      </c>
      <c r="I25" s="6" t="s">
        <v>6</v>
      </c>
      <c r="J25" t="b">
        <f t="shared" si="0"/>
        <v>1</v>
      </c>
      <c r="K25" t="b">
        <f t="shared" si="1"/>
        <v>1</v>
      </c>
    </row>
    <row r="26" spans="1:12" x14ac:dyDescent="0.3">
      <c r="A26" s="36">
        <v>54282104645200</v>
      </c>
      <c r="B26" s="3" t="s">
        <v>3</v>
      </c>
      <c r="C26" s="3" t="s">
        <v>11</v>
      </c>
      <c r="D26" s="3">
        <v>43225</v>
      </c>
      <c r="E26" s="3" t="s">
        <v>69</v>
      </c>
      <c r="F26" s="3" t="s">
        <v>36</v>
      </c>
      <c r="G26" s="4">
        <v>17</v>
      </c>
      <c r="H26" s="5">
        <v>66.099999999999994</v>
      </c>
      <c r="I26" s="6" t="s">
        <v>6</v>
      </c>
      <c r="J26" t="b">
        <f t="shared" si="0"/>
        <v>1</v>
      </c>
      <c r="K26" t="b">
        <f t="shared" si="1"/>
        <v>1</v>
      </c>
    </row>
    <row r="27" spans="1:12" x14ac:dyDescent="0.3">
      <c r="A27" s="36">
        <v>54282121176600</v>
      </c>
      <c r="B27" s="3" t="s">
        <v>3</v>
      </c>
      <c r="C27" s="3" t="s">
        <v>12</v>
      </c>
      <c r="D27" s="3">
        <v>43225</v>
      </c>
      <c r="E27" s="3" t="s">
        <v>69</v>
      </c>
      <c r="F27" s="3" t="s">
        <v>36</v>
      </c>
      <c r="G27" s="4">
        <v>16</v>
      </c>
      <c r="H27" s="5">
        <v>66.099999999999994</v>
      </c>
      <c r="I27" s="6" t="s">
        <v>6</v>
      </c>
      <c r="J27" t="b">
        <f t="shared" si="0"/>
        <v>1</v>
      </c>
      <c r="K27" t="b">
        <f t="shared" si="1"/>
        <v>1</v>
      </c>
    </row>
    <row r="28" spans="1:12" x14ac:dyDescent="0.3">
      <c r="A28" s="36">
        <v>52282137483200</v>
      </c>
      <c r="B28" s="3" t="s">
        <v>3</v>
      </c>
      <c r="C28" s="3" t="s">
        <v>10</v>
      </c>
      <c r="D28" s="3">
        <v>43225</v>
      </c>
      <c r="E28" s="3" t="s">
        <v>69</v>
      </c>
      <c r="F28" s="3" t="s">
        <v>36</v>
      </c>
      <c r="G28" s="4">
        <v>16</v>
      </c>
      <c r="H28" s="5">
        <v>192.77</v>
      </c>
      <c r="I28" s="6" t="s">
        <v>6</v>
      </c>
      <c r="J28" t="b">
        <f t="shared" si="0"/>
        <v>1</v>
      </c>
      <c r="K28" t="b">
        <f t="shared" si="1"/>
        <v>0</v>
      </c>
    </row>
    <row r="29" spans="1:12" x14ac:dyDescent="0.3">
      <c r="A29" s="36">
        <v>54282120639400</v>
      </c>
      <c r="B29" s="3" t="s">
        <v>3</v>
      </c>
      <c r="C29" s="3" t="s">
        <v>11</v>
      </c>
      <c r="D29" s="3">
        <v>43225</v>
      </c>
      <c r="E29" s="3" t="s">
        <v>69</v>
      </c>
      <c r="F29" s="3" t="s">
        <v>36</v>
      </c>
      <c r="G29" s="4">
        <v>16</v>
      </c>
      <c r="H29" s="5">
        <v>72.45</v>
      </c>
      <c r="I29" s="6" t="s">
        <v>6</v>
      </c>
      <c r="J29" t="b">
        <f t="shared" si="0"/>
        <v>0</v>
      </c>
      <c r="K29" t="b">
        <f t="shared" si="1"/>
        <v>1</v>
      </c>
    </row>
    <row r="30" spans="1:12" x14ac:dyDescent="0.3">
      <c r="A30" s="36">
        <v>54282121286400</v>
      </c>
      <c r="B30" s="3" t="s">
        <v>3</v>
      </c>
      <c r="C30" s="3" t="s">
        <v>12</v>
      </c>
      <c r="D30" s="3">
        <v>43225</v>
      </c>
      <c r="E30" s="3" t="s">
        <v>69</v>
      </c>
      <c r="F30" s="3" t="s">
        <v>36</v>
      </c>
      <c r="G30" s="4">
        <v>16</v>
      </c>
      <c r="H30" s="5">
        <v>66.099999999999994</v>
      </c>
      <c r="I30" s="6" t="s">
        <v>6</v>
      </c>
      <c r="J30" t="b">
        <f t="shared" si="0"/>
        <v>1</v>
      </c>
      <c r="K30" t="b">
        <f t="shared" si="1"/>
        <v>1</v>
      </c>
    </row>
    <row r="31" spans="1:12" x14ac:dyDescent="0.3">
      <c r="A31" s="36">
        <v>54282141072600</v>
      </c>
      <c r="B31" s="3" t="s">
        <v>3</v>
      </c>
      <c r="C31" s="3" t="s">
        <v>10</v>
      </c>
      <c r="D31" s="3">
        <v>43225</v>
      </c>
      <c r="E31" s="3" t="s">
        <v>69</v>
      </c>
      <c r="F31" s="3" t="s">
        <v>36</v>
      </c>
      <c r="G31" s="4">
        <v>15</v>
      </c>
      <c r="H31" s="5">
        <v>70.069999999999993</v>
      </c>
      <c r="I31" s="6" t="s">
        <v>2</v>
      </c>
      <c r="J31" t="b">
        <f t="shared" si="0"/>
        <v>0</v>
      </c>
      <c r="K31" t="b">
        <f t="shared" si="1"/>
        <v>1</v>
      </c>
    </row>
    <row r="32" spans="1:12" x14ac:dyDescent="0.3">
      <c r="A32" s="36">
        <v>52282155359800</v>
      </c>
      <c r="B32" s="3" t="s">
        <v>3</v>
      </c>
      <c r="C32" s="3" t="s">
        <v>12</v>
      </c>
      <c r="D32" s="3">
        <v>43225</v>
      </c>
      <c r="E32" s="3" t="s">
        <v>69</v>
      </c>
      <c r="F32" s="3" t="s">
        <v>36</v>
      </c>
      <c r="G32" s="4">
        <v>15</v>
      </c>
      <c r="H32" s="5">
        <v>66.099999999999994</v>
      </c>
      <c r="I32" s="6" t="s">
        <v>6</v>
      </c>
      <c r="J32" t="b">
        <f t="shared" si="0"/>
        <v>1</v>
      </c>
      <c r="K32" t="b">
        <f t="shared" si="1"/>
        <v>1</v>
      </c>
    </row>
    <row r="33" spans="1:11" x14ac:dyDescent="0.3">
      <c r="A33" s="36">
        <v>52282164100200</v>
      </c>
      <c r="B33" s="3" t="s">
        <v>3</v>
      </c>
      <c r="C33" s="3" t="s">
        <v>10</v>
      </c>
      <c r="D33" s="3">
        <v>43225</v>
      </c>
      <c r="E33" s="3" t="s">
        <v>69</v>
      </c>
      <c r="F33" s="3" t="s">
        <v>36</v>
      </c>
      <c r="G33" s="4">
        <v>15</v>
      </c>
      <c r="H33" s="5">
        <v>72.45</v>
      </c>
      <c r="I33" s="6" t="s">
        <v>7</v>
      </c>
      <c r="J33" t="b">
        <f t="shared" si="0"/>
        <v>0</v>
      </c>
      <c r="K33" t="b">
        <f t="shared" si="1"/>
        <v>1</v>
      </c>
    </row>
    <row r="34" spans="1:11" x14ac:dyDescent="0.3">
      <c r="A34" s="36">
        <v>54282140940400</v>
      </c>
      <c r="B34" s="3" t="s">
        <v>3</v>
      </c>
      <c r="C34" s="3" t="s">
        <v>11</v>
      </c>
      <c r="D34" s="3">
        <v>43225</v>
      </c>
      <c r="E34" s="3" t="s">
        <v>69</v>
      </c>
      <c r="F34" s="3" t="s">
        <v>36</v>
      </c>
      <c r="G34" s="4">
        <v>15</v>
      </c>
      <c r="H34" s="5">
        <v>70.069999999999993</v>
      </c>
      <c r="I34" s="6" t="s">
        <v>2</v>
      </c>
      <c r="J34" t="b">
        <f t="shared" si="0"/>
        <v>0</v>
      </c>
      <c r="K34" t="b">
        <f t="shared" si="1"/>
        <v>1</v>
      </c>
    </row>
    <row r="35" spans="1:11" x14ac:dyDescent="0.3">
      <c r="A35" s="36">
        <v>54282140939600</v>
      </c>
      <c r="B35" s="3" t="s">
        <v>3</v>
      </c>
      <c r="C35" s="3" t="s">
        <v>12</v>
      </c>
      <c r="D35" s="3">
        <v>43225</v>
      </c>
      <c r="E35" s="3" t="s">
        <v>69</v>
      </c>
      <c r="F35" s="3" t="s">
        <v>36</v>
      </c>
      <c r="G35" s="4">
        <v>15</v>
      </c>
      <c r="H35" s="5">
        <v>70.069999999999993</v>
      </c>
      <c r="I35" s="6" t="s">
        <v>2</v>
      </c>
      <c r="J35" t="b">
        <f t="shared" si="0"/>
        <v>0</v>
      </c>
      <c r="K35" t="b">
        <f t="shared" si="1"/>
        <v>1</v>
      </c>
    </row>
    <row r="36" spans="1:11" x14ac:dyDescent="0.3">
      <c r="A36" s="36">
        <v>54282140888800</v>
      </c>
      <c r="B36" s="3" t="s">
        <v>3</v>
      </c>
      <c r="C36" s="3" t="s">
        <v>10</v>
      </c>
      <c r="D36" s="3">
        <v>43225</v>
      </c>
      <c r="E36" s="3" t="s">
        <v>69</v>
      </c>
      <c r="F36" s="3" t="s">
        <v>36</v>
      </c>
      <c r="G36" s="4">
        <v>15</v>
      </c>
      <c r="H36" s="5">
        <v>118.82</v>
      </c>
      <c r="I36" s="6" t="s">
        <v>2</v>
      </c>
      <c r="J36" t="b">
        <f t="shared" si="0"/>
        <v>1</v>
      </c>
      <c r="K36" t="b">
        <f t="shared" si="1"/>
        <v>0</v>
      </c>
    </row>
    <row r="37" spans="1:11" x14ac:dyDescent="0.3">
      <c r="A37" s="36">
        <v>54282140965400</v>
      </c>
      <c r="B37" s="3" t="s">
        <v>3</v>
      </c>
      <c r="C37" s="3" t="s">
        <v>11</v>
      </c>
      <c r="D37" s="3">
        <v>43225</v>
      </c>
      <c r="E37" s="3" t="s">
        <v>69</v>
      </c>
      <c r="F37" s="3" t="s">
        <v>36</v>
      </c>
      <c r="G37" s="4">
        <v>15</v>
      </c>
      <c r="H37" s="5">
        <v>123.05</v>
      </c>
      <c r="I37" s="6" t="s">
        <v>2</v>
      </c>
      <c r="J37" t="b">
        <f t="shared" si="0"/>
        <v>1</v>
      </c>
      <c r="K37" t="b">
        <f t="shared" si="1"/>
        <v>0</v>
      </c>
    </row>
    <row r="38" spans="1:11" x14ac:dyDescent="0.3">
      <c r="A38" s="36">
        <v>54282140938600</v>
      </c>
      <c r="B38" s="3" t="s">
        <v>3</v>
      </c>
      <c r="C38" s="3" t="s">
        <v>12</v>
      </c>
      <c r="D38" s="3">
        <v>43225</v>
      </c>
      <c r="E38" s="3" t="s">
        <v>69</v>
      </c>
      <c r="F38" s="3" t="s">
        <v>36</v>
      </c>
      <c r="G38" s="4">
        <v>15</v>
      </c>
      <c r="H38" s="5">
        <v>379.08</v>
      </c>
      <c r="I38" s="6" t="s">
        <v>2</v>
      </c>
      <c r="J38" t="b">
        <f t="shared" si="0"/>
        <v>1</v>
      </c>
      <c r="K38" t="b">
        <f t="shared" si="1"/>
        <v>0</v>
      </c>
    </row>
    <row r="39" spans="1:11" x14ac:dyDescent="0.3">
      <c r="A39" s="36">
        <v>54282140938600</v>
      </c>
      <c r="B39" s="3" t="s">
        <v>3</v>
      </c>
      <c r="C39" s="3" t="s">
        <v>10</v>
      </c>
      <c r="D39" s="3">
        <v>43225</v>
      </c>
      <c r="E39" s="3" t="s">
        <v>69</v>
      </c>
      <c r="F39" s="3" t="s">
        <v>36</v>
      </c>
      <c r="G39" s="4">
        <v>15</v>
      </c>
      <c r="H39" s="5">
        <v>379.08</v>
      </c>
      <c r="I39" s="6" t="s">
        <v>2</v>
      </c>
      <c r="J39" t="b">
        <f t="shared" si="0"/>
        <v>1</v>
      </c>
      <c r="K39" t="b">
        <f t="shared" si="1"/>
        <v>0</v>
      </c>
    </row>
    <row r="40" spans="1:11" x14ac:dyDescent="0.3">
      <c r="A40" s="36">
        <v>54282140943400</v>
      </c>
      <c r="B40" s="3" t="s">
        <v>3</v>
      </c>
      <c r="C40" s="3" t="s">
        <v>11</v>
      </c>
      <c r="D40" s="3">
        <v>43225</v>
      </c>
      <c r="E40" s="3" t="s">
        <v>69</v>
      </c>
      <c r="F40" s="3" t="s">
        <v>36</v>
      </c>
      <c r="G40" s="4">
        <v>15</v>
      </c>
      <c r="H40" s="5">
        <v>93.59</v>
      </c>
      <c r="I40" s="6" t="s">
        <v>2</v>
      </c>
      <c r="J40" t="b">
        <f t="shared" si="0"/>
        <v>0</v>
      </c>
      <c r="K40" t="b">
        <f t="shared" si="1"/>
        <v>1</v>
      </c>
    </row>
    <row r="41" spans="1:11" x14ac:dyDescent="0.3">
      <c r="A41" s="36">
        <v>52282162899600</v>
      </c>
      <c r="B41" s="3" t="s">
        <v>3</v>
      </c>
      <c r="C41" s="3" t="s">
        <v>12</v>
      </c>
      <c r="D41" s="3">
        <v>43225</v>
      </c>
      <c r="E41" s="3" t="s">
        <v>69</v>
      </c>
      <c r="F41" s="3" t="s">
        <v>36</v>
      </c>
      <c r="G41" s="4">
        <v>15</v>
      </c>
      <c r="H41" s="5">
        <v>91.45</v>
      </c>
      <c r="I41" s="6" t="s">
        <v>4</v>
      </c>
      <c r="J41" t="b">
        <f t="shared" si="0"/>
        <v>0</v>
      </c>
      <c r="K41" t="b">
        <f t="shared" si="1"/>
        <v>1</v>
      </c>
    </row>
    <row r="42" spans="1:11" x14ac:dyDescent="0.3">
      <c r="A42" s="36">
        <v>52282162899600</v>
      </c>
      <c r="B42" s="3" t="s">
        <v>3</v>
      </c>
      <c r="C42" s="3" t="s">
        <v>10</v>
      </c>
      <c r="D42" s="3">
        <v>43225</v>
      </c>
      <c r="E42" s="3" t="s">
        <v>69</v>
      </c>
      <c r="F42" s="3" t="s">
        <v>36</v>
      </c>
      <c r="G42" s="4">
        <v>15</v>
      </c>
      <c r="H42" s="5">
        <v>91.45</v>
      </c>
      <c r="I42" s="6" t="s">
        <v>4</v>
      </c>
      <c r="J42" t="b">
        <f t="shared" si="0"/>
        <v>0</v>
      </c>
      <c r="K42" t="b">
        <f t="shared" si="1"/>
        <v>1</v>
      </c>
    </row>
    <row r="43" spans="1:11" x14ac:dyDescent="0.3">
      <c r="A43" s="36">
        <v>52282160093200</v>
      </c>
      <c r="B43" s="3" t="s">
        <v>3</v>
      </c>
      <c r="C43" s="3" t="s">
        <v>11</v>
      </c>
      <c r="D43" s="3">
        <v>43225</v>
      </c>
      <c r="E43" s="3" t="s">
        <v>69</v>
      </c>
      <c r="F43" s="3" t="s">
        <v>36</v>
      </c>
      <c r="G43" s="4">
        <v>15</v>
      </c>
      <c r="H43" s="5">
        <v>166.42</v>
      </c>
      <c r="I43" s="6" t="s">
        <v>2</v>
      </c>
      <c r="J43" t="b">
        <f t="shared" si="0"/>
        <v>1</v>
      </c>
      <c r="K43" t="b">
        <f t="shared" si="1"/>
        <v>0</v>
      </c>
    </row>
    <row r="44" spans="1:11" x14ac:dyDescent="0.3">
      <c r="A44" s="36">
        <v>52282160093200</v>
      </c>
      <c r="B44" s="3" t="s">
        <v>3</v>
      </c>
      <c r="C44" s="3" t="s">
        <v>12</v>
      </c>
      <c r="D44" s="3">
        <v>43225</v>
      </c>
      <c r="E44" s="3" t="s">
        <v>69</v>
      </c>
      <c r="F44" s="3" t="s">
        <v>36</v>
      </c>
      <c r="G44" s="4">
        <v>15</v>
      </c>
      <c r="H44" s="5">
        <v>166.42</v>
      </c>
      <c r="I44" s="6" t="s">
        <v>2</v>
      </c>
      <c r="J44" t="b">
        <f t="shared" si="0"/>
        <v>1</v>
      </c>
      <c r="K44" t="b">
        <f t="shared" si="1"/>
        <v>0</v>
      </c>
    </row>
    <row r="45" spans="1:11" x14ac:dyDescent="0.3">
      <c r="A45" s="36">
        <v>52282184246400</v>
      </c>
      <c r="B45" s="3" t="s">
        <v>3</v>
      </c>
      <c r="C45" s="3" t="s">
        <v>10</v>
      </c>
      <c r="D45" s="3">
        <v>43225</v>
      </c>
      <c r="E45" s="3" t="s">
        <v>69</v>
      </c>
      <c r="F45" s="3" t="s">
        <v>36</v>
      </c>
      <c r="G45" s="4">
        <v>14</v>
      </c>
      <c r="H45" s="5">
        <v>66.099999999999994</v>
      </c>
      <c r="I45" s="6" t="s">
        <v>7</v>
      </c>
      <c r="J45" t="b">
        <f t="shared" si="0"/>
        <v>1</v>
      </c>
      <c r="K45" t="b">
        <f t="shared" si="1"/>
        <v>1</v>
      </c>
    </row>
    <row r="46" spans="1:11" x14ac:dyDescent="0.3">
      <c r="A46" s="36">
        <v>52282184247400</v>
      </c>
      <c r="B46" s="3" t="s">
        <v>3</v>
      </c>
      <c r="C46" s="3" t="s">
        <v>11</v>
      </c>
      <c r="D46" s="3">
        <v>43225</v>
      </c>
      <c r="E46" s="3" t="s">
        <v>69</v>
      </c>
      <c r="F46" s="3" t="s">
        <v>36</v>
      </c>
      <c r="G46" s="4">
        <v>14</v>
      </c>
      <c r="H46" s="5">
        <v>160.88</v>
      </c>
      <c r="I46" s="6" t="s">
        <v>7</v>
      </c>
      <c r="J46" t="b">
        <f t="shared" si="0"/>
        <v>1</v>
      </c>
      <c r="K46" t="b">
        <f t="shared" si="1"/>
        <v>0</v>
      </c>
    </row>
    <row r="47" spans="1:11" x14ac:dyDescent="0.3">
      <c r="A47" s="36">
        <v>52282177002600</v>
      </c>
      <c r="B47" s="3" t="s">
        <v>3</v>
      </c>
      <c r="C47" s="3" t="s">
        <v>12</v>
      </c>
      <c r="D47" s="3">
        <v>43225</v>
      </c>
      <c r="E47" s="3" t="s">
        <v>69</v>
      </c>
      <c r="F47" s="3" t="s">
        <v>36</v>
      </c>
      <c r="G47" s="4">
        <v>14</v>
      </c>
      <c r="H47" s="5">
        <v>66.099999999999994</v>
      </c>
      <c r="I47" s="6" t="s">
        <v>6</v>
      </c>
      <c r="J47" t="b">
        <f t="shared" si="0"/>
        <v>1</v>
      </c>
      <c r="K47" t="b">
        <f t="shared" si="1"/>
        <v>1</v>
      </c>
    </row>
    <row r="48" spans="1:11" x14ac:dyDescent="0.3">
      <c r="A48" s="36">
        <v>52282177003000</v>
      </c>
      <c r="B48" s="3" t="s">
        <v>3</v>
      </c>
      <c r="C48" s="3" t="s">
        <v>10</v>
      </c>
      <c r="D48" s="3">
        <v>43225</v>
      </c>
      <c r="E48" s="3" t="s">
        <v>69</v>
      </c>
      <c r="F48" s="3" t="s">
        <v>36</v>
      </c>
      <c r="G48" s="4">
        <v>14</v>
      </c>
      <c r="H48" s="5">
        <v>88.21</v>
      </c>
      <c r="I48" s="6" t="s">
        <v>6</v>
      </c>
      <c r="J48" t="b">
        <f t="shared" si="0"/>
        <v>0</v>
      </c>
      <c r="K48" t="b">
        <f t="shared" si="1"/>
        <v>1</v>
      </c>
    </row>
    <row r="49" spans="1:11" x14ac:dyDescent="0.3">
      <c r="A49" s="36">
        <v>52282097306200</v>
      </c>
      <c r="B49" s="3" t="s">
        <v>3</v>
      </c>
      <c r="C49" s="3" t="s">
        <v>11</v>
      </c>
      <c r="D49" s="3">
        <v>43225</v>
      </c>
      <c r="E49" s="3" t="s">
        <v>69</v>
      </c>
      <c r="F49" s="3" t="s">
        <v>36</v>
      </c>
      <c r="G49" s="4">
        <v>18</v>
      </c>
      <c r="H49" s="5">
        <v>97.86</v>
      </c>
      <c r="I49" s="6" t="s">
        <v>6</v>
      </c>
      <c r="J49" t="b">
        <f t="shared" si="0"/>
        <v>0</v>
      </c>
      <c r="K49" t="b">
        <f t="shared" si="1"/>
        <v>1</v>
      </c>
    </row>
    <row r="50" spans="1:11" x14ac:dyDescent="0.3">
      <c r="A50" s="36">
        <v>52282101297000</v>
      </c>
      <c r="B50" s="3" t="s">
        <v>3</v>
      </c>
      <c r="C50" s="3" t="s">
        <v>12</v>
      </c>
      <c r="D50" s="3">
        <v>43225</v>
      </c>
      <c r="E50" s="3" t="s">
        <v>69</v>
      </c>
      <c r="F50" s="3" t="s">
        <v>36</v>
      </c>
      <c r="G50" s="4">
        <v>18</v>
      </c>
      <c r="H50" s="5">
        <v>66.099999999999994</v>
      </c>
      <c r="I50" s="6" t="s">
        <v>6</v>
      </c>
      <c r="J50" t="b">
        <f t="shared" si="0"/>
        <v>1</v>
      </c>
      <c r="K50" t="b">
        <f t="shared" si="1"/>
        <v>1</v>
      </c>
    </row>
    <row r="51" spans="1:11" x14ac:dyDescent="0.3">
      <c r="A51" s="36">
        <v>52282167086400</v>
      </c>
      <c r="B51" s="3" t="s">
        <v>1</v>
      </c>
      <c r="C51" s="3" t="s">
        <v>11</v>
      </c>
      <c r="D51" s="3">
        <v>43226</v>
      </c>
      <c r="E51" s="3" t="s">
        <v>70</v>
      </c>
      <c r="F51" s="3" t="s">
        <v>36</v>
      </c>
      <c r="G51" s="4">
        <v>16</v>
      </c>
      <c r="H51" s="5">
        <v>70.069999999999993</v>
      </c>
      <c r="I51" s="6" t="s">
        <v>2</v>
      </c>
      <c r="J51" t="b">
        <f t="shared" si="0"/>
        <v>0</v>
      </c>
      <c r="K51" t="b">
        <f t="shared" si="1"/>
        <v>1</v>
      </c>
    </row>
    <row r="52" spans="1:11" x14ac:dyDescent="0.3">
      <c r="A52" s="36">
        <v>54281982081200</v>
      </c>
      <c r="B52" s="3" t="s">
        <v>3</v>
      </c>
      <c r="C52" s="3" t="s">
        <v>12</v>
      </c>
      <c r="D52" s="3">
        <v>43226</v>
      </c>
      <c r="E52" s="3" t="s">
        <v>70</v>
      </c>
      <c r="F52" s="3" t="s">
        <v>36</v>
      </c>
      <c r="G52" s="4">
        <v>23</v>
      </c>
      <c r="H52" s="5">
        <v>112.66</v>
      </c>
      <c r="I52" s="6" t="s">
        <v>2</v>
      </c>
      <c r="J52" t="b">
        <f t="shared" si="0"/>
        <v>1</v>
      </c>
      <c r="K52" t="b">
        <f t="shared" si="1"/>
        <v>0</v>
      </c>
    </row>
    <row r="53" spans="1:11" x14ac:dyDescent="0.3">
      <c r="A53" s="36">
        <v>54281992171800</v>
      </c>
      <c r="B53" s="3" t="s">
        <v>3</v>
      </c>
      <c r="C53" s="3" t="s">
        <v>10</v>
      </c>
      <c r="D53" s="3">
        <v>43226</v>
      </c>
      <c r="E53" s="3" t="s">
        <v>70</v>
      </c>
      <c r="F53" s="3" t="s">
        <v>36</v>
      </c>
      <c r="G53" s="4">
        <v>23</v>
      </c>
      <c r="H53" s="5">
        <v>112.66</v>
      </c>
      <c r="I53" s="6" t="s">
        <v>2</v>
      </c>
      <c r="J53" t="b">
        <f t="shared" si="0"/>
        <v>1</v>
      </c>
      <c r="K53" t="b">
        <f t="shared" si="1"/>
        <v>0</v>
      </c>
    </row>
    <row r="54" spans="1:11" x14ac:dyDescent="0.3">
      <c r="A54" s="36">
        <v>52282000748800</v>
      </c>
      <c r="B54" s="3" t="s">
        <v>3</v>
      </c>
      <c r="C54" s="3" t="s">
        <v>11</v>
      </c>
      <c r="D54" s="3">
        <v>43226</v>
      </c>
      <c r="E54" s="3" t="s">
        <v>70</v>
      </c>
      <c r="F54" s="3" t="s">
        <v>36</v>
      </c>
      <c r="G54" s="4">
        <v>23</v>
      </c>
      <c r="H54" s="5">
        <v>112.66</v>
      </c>
      <c r="I54" s="6" t="s">
        <v>2</v>
      </c>
      <c r="J54" t="b">
        <f t="shared" si="0"/>
        <v>1</v>
      </c>
      <c r="K54" t="b">
        <f t="shared" si="1"/>
        <v>0</v>
      </c>
    </row>
    <row r="55" spans="1:11" x14ac:dyDescent="0.3">
      <c r="A55" s="36">
        <v>52282017753600</v>
      </c>
      <c r="B55" s="3" t="s">
        <v>3</v>
      </c>
      <c r="C55" s="3" t="s">
        <v>12</v>
      </c>
      <c r="D55" s="3">
        <v>43226</v>
      </c>
      <c r="E55" s="3" t="s">
        <v>70</v>
      </c>
      <c r="F55" s="3" t="s">
        <v>36</v>
      </c>
      <c r="G55" s="4">
        <v>22</v>
      </c>
      <c r="H55" s="5">
        <v>66.099999999999994</v>
      </c>
      <c r="I55" s="6" t="s">
        <v>6</v>
      </c>
      <c r="J55" t="b">
        <f t="shared" si="0"/>
        <v>1</v>
      </c>
      <c r="K55" t="b">
        <f t="shared" si="1"/>
        <v>1</v>
      </c>
    </row>
    <row r="56" spans="1:11" x14ac:dyDescent="0.3">
      <c r="A56" s="36">
        <v>52282101389000</v>
      </c>
      <c r="B56" s="3" t="s">
        <v>3</v>
      </c>
      <c r="C56" s="3" t="s">
        <v>10</v>
      </c>
      <c r="D56" s="3">
        <v>43227</v>
      </c>
      <c r="E56" s="3" t="s">
        <v>71</v>
      </c>
      <c r="F56" s="3" t="s">
        <v>36</v>
      </c>
      <c r="G56" s="4">
        <v>21</v>
      </c>
      <c r="H56" s="5">
        <v>66.099999999999994</v>
      </c>
      <c r="I56" s="6" t="s">
        <v>6</v>
      </c>
      <c r="J56" t="b">
        <f t="shared" si="0"/>
        <v>1</v>
      </c>
      <c r="K56" t="b">
        <f t="shared" si="1"/>
        <v>1</v>
      </c>
    </row>
    <row r="57" spans="1:11" x14ac:dyDescent="0.3">
      <c r="A57" s="36">
        <v>52282155358800</v>
      </c>
      <c r="B57" s="3" t="s">
        <v>3</v>
      </c>
      <c r="C57" s="3" t="s">
        <v>11</v>
      </c>
      <c r="D57" s="3">
        <v>43227</v>
      </c>
      <c r="E57" s="3" t="s">
        <v>71</v>
      </c>
      <c r="F57" s="3" t="s">
        <v>36</v>
      </c>
      <c r="G57" s="4">
        <v>18</v>
      </c>
      <c r="H57" s="5">
        <v>66.099999999999994</v>
      </c>
      <c r="I57" s="6" t="s">
        <v>6</v>
      </c>
      <c r="J57" t="b">
        <f t="shared" si="0"/>
        <v>1</v>
      </c>
      <c r="K57" t="b">
        <f t="shared" si="1"/>
        <v>1</v>
      </c>
    </row>
    <row r="58" spans="1:11" x14ac:dyDescent="0.3">
      <c r="A58" s="36">
        <v>52282097608000</v>
      </c>
      <c r="B58" s="3" t="s">
        <v>3</v>
      </c>
      <c r="C58" s="3" t="s">
        <v>12</v>
      </c>
      <c r="D58" s="3">
        <v>43227</v>
      </c>
      <c r="E58" s="3" t="s">
        <v>71</v>
      </c>
      <c r="F58" s="3" t="s">
        <v>36</v>
      </c>
      <c r="G58" s="4">
        <v>21</v>
      </c>
      <c r="H58" s="5">
        <v>123.03</v>
      </c>
      <c r="I58" s="6" t="s">
        <v>6</v>
      </c>
      <c r="J58" t="b">
        <f t="shared" si="0"/>
        <v>1</v>
      </c>
      <c r="K58" t="b">
        <f t="shared" si="1"/>
        <v>0</v>
      </c>
    </row>
    <row r="59" spans="1:11" x14ac:dyDescent="0.3">
      <c r="A59" s="36">
        <v>52282097608000</v>
      </c>
      <c r="B59" s="3" t="s">
        <v>3</v>
      </c>
      <c r="C59" s="3" t="s">
        <v>10</v>
      </c>
      <c r="D59" s="3">
        <v>43227</v>
      </c>
      <c r="E59" s="3" t="s">
        <v>71</v>
      </c>
      <c r="F59" s="3" t="s">
        <v>36</v>
      </c>
      <c r="G59" s="4">
        <v>21</v>
      </c>
      <c r="H59" s="5">
        <v>123.03</v>
      </c>
      <c r="I59" s="6" t="s">
        <v>6</v>
      </c>
      <c r="J59" t="b">
        <f t="shared" si="0"/>
        <v>1</v>
      </c>
      <c r="K59" t="b">
        <f t="shared" si="1"/>
        <v>0</v>
      </c>
    </row>
    <row r="60" spans="1:11" x14ac:dyDescent="0.3">
      <c r="A60" s="36">
        <v>52282097608000</v>
      </c>
      <c r="B60" s="3" t="s">
        <v>3</v>
      </c>
      <c r="C60" s="3" t="s">
        <v>11</v>
      </c>
      <c r="D60" s="3">
        <v>43227</v>
      </c>
      <c r="E60" s="3" t="s">
        <v>71</v>
      </c>
      <c r="F60" s="3" t="s">
        <v>36</v>
      </c>
      <c r="G60" s="4">
        <v>21</v>
      </c>
      <c r="H60" s="5">
        <v>123.03</v>
      </c>
      <c r="I60" s="6" t="s">
        <v>6</v>
      </c>
      <c r="J60" t="b">
        <f t="shared" si="0"/>
        <v>1</v>
      </c>
      <c r="K60" t="b">
        <f t="shared" si="1"/>
        <v>0</v>
      </c>
    </row>
    <row r="61" spans="1:11" x14ac:dyDescent="0.3">
      <c r="A61" s="36">
        <v>52282154806200</v>
      </c>
      <c r="B61" s="3" t="s">
        <v>3</v>
      </c>
      <c r="C61" s="3" t="s">
        <v>12</v>
      </c>
      <c r="D61" s="3">
        <v>43227</v>
      </c>
      <c r="E61" s="3" t="s">
        <v>71</v>
      </c>
      <c r="F61" s="3" t="s">
        <v>36</v>
      </c>
      <c r="G61" s="4">
        <v>18</v>
      </c>
      <c r="H61" s="5">
        <v>197.56</v>
      </c>
      <c r="I61" s="6" t="s">
        <v>6</v>
      </c>
      <c r="J61" t="b">
        <f t="shared" si="0"/>
        <v>1</v>
      </c>
      <c r="K61" t="b">
        <f t="shared" si="1"/>
        <v>0</v>
      </c>
    </row>
    <row r="62" spans="1:11" x14ac:dyDescent="0.3">
      <c r="A62" s="36">
        <v>52282154806200</v>
      </c>
      <c r="B62" s="3" t="s">
        <v>3</v>
      </c>
      <c r="C62" s="3" t="s">
        <v>10</v>
      </c>
      <c r="D62" s="3">
        <v>43227</v>
      </c>
      <c r="E62" s="3" t="s">
        <v>71</v>
      </c>
      <c r="F62" s="3" t="s">
        <v>36</v>
      </c>
      <c r="G62" s="4">
        <v>18</v>
      </c>
      <c r="H62" s="5">
        <v>197.56</v>
      </c>
      <c r="I62" s="6" t="s">
        <v>6</v>
      </c>
      <c r="J62" t="b">
        <f t="shared" si="0"/>
        <v>1</v>
      </c>
      <c r="K62" t="b">
        <f t="shared" si="1"/>
        <v>0</v>
      </c>
    </row>
    <row r="63" spans="1:11" x14ac:dyDescent="0.3">
      <c r="A63" s="36">
        <v>52282154806200</v>
      </c>
      <c r="B63" s="3" t="s">
        <v>3</v>
      </c>
      <c r="C63" s="3" t="s">
        <v>11</v>
      </c>
      <c r="D63" s="3">
        <v>43227</v>
      </c>
      <c r="E63" s="3" t="s">
        <v>71</v>
      </c>
      <c r="F63" s="3" t="s">
        <v>36</v>
      </c>
      <c r="G63" s="4">
        <v>18</v>
      </c>
      <c r="H63" s="5">
        <v>197.56</v>
      </c>
      <c r="I63" s="6" t="s">
        <v>6</v>
      </c>
      <c r="J63" t="b">
        <f t="shared" si="0"/>
        <v>1</v>
      </c>
      <c r="K63" t="b">
        <f t="shared" si="1"/>
        <v>0</v>
      </c>
    </row>
    <row r="64" spans="1:11" x14ac:dyDescent="0.3">
      <c r="A64" s="36">
        <v>52282176018800</v>
      </c>
      <c r="B64" s="3" t="s">
        <v>3</v>
      </c>
      <c r="C64" s="3" t="s">
        <v>12</v>
      </c>
      <c r="D64" s="3">
        <v>43227</v>
      </c>
      <c r="E64" s="3" t="s">
        <v>71</v>
      </c>
      <c r="F64" s="3" t="s">
        <v>36</v>
      </c>
      <c r="G64" s="4">
        <v>17</v>
      </c>
      <c r="H64" s="5">
        <v>182.27</v>
      </c>
      <c r="I64" s="6" t="s">
        <v>6</v>
      </c>
      <c r="J64" t="b">
        <f t="shared" si="0"/>
        <v>1</v>
      </c>
      <c r="K64" t="b">
        <f t="shared" si="1"/>
        <v>0</v>
      </c>
    </row>
    <row r="65" spans="1:11" x14ac:dyDescent="0.3">
      <c r="A65" s="36">
        <v>52282176018800</v>
      </c>
      <c r="B65" s="3" t="s">
        <v>3</v>
      </c>
      <c r="C65" s="3" t="s">
        <v>10</v>
      </c>
      <c r="D65" s="3">
        <v>43227</v>
      </c>
      <c r="E65" s="3" t="s">
        <v>71</v>
      </c>
      <c r="F65" s="3" t="s">
        <v>36</v>
      </c>
      <c r="G65" s="4">
        <v>17</v>
      </c>
      <c r="H65" s="5">
        <v>182.27</v>
      </c>
      <c r="I65" s="6" t="s">
        <v>6</v>
      </c>
      <c r="J65" t="b">
        <f t="shared" si="0"/>
        <v>1</v>
      </c>
      <c r="K65" t="b">
        <f t="shared" si="1"/>
        <v>0</v>
      </c>
    </row>
    <row r="66" spans="1:11" x14ac:dyDescent="0.3">
      <c r="A66" s="36">
        <v>52282248020200</v>
      </c>
      <c r="B66" s="3" t="s">
        <v>3</v>
      </c>
      <c r="C66" s="3" t="s">
        <v>10</v>
      </c>
      <c r="D66" s="3">
        <v>43227</v>
      </c>
      <c r="E66" s="3" t="s">
        <v>71</v>
      </c>
      <c r="F66" s="3" t="s">
        <v>36</v>
      </c>
      <c r="G66" s="4">
        <v>14</v>
      </c>
      <c r="H66" s="5">
        <v>72.45</v>
      </c>
      <c r="I66" s="6" t="s">
        <v>4</v>
      </c>
      <c r="J66" t="b">
        <f t="shared" si="0"/>
        <v>0</v>
      </c>
      <c r="K66" t="b">
        <f t="shared" si="1"/>
        <v>1</v>
      </c>
    </row>
    <row r="67" spans="1:11" x14ac:dyDescent="0.3">
      <c r="A67" s="36">
        <v>52282241637400</v>
      </c>
      <c r="B67" s="3" t="s">
        <v>3</v>
      </c>
      <c r="C67" s="3" t="s">
        <v>11</v>
      </c>
      <c r="D67" s="3">
        <v>43227</v>
      </c>
      <c r="E67" s="3" t="s">
        <v>71</v>
      </c>
      <c r="F67" s="3" t="s">
        <v>36</v>
      </c>
      <c r="G67" s="4">
        <v>14</v>
      </c>
      <c r="H67" s="5">
        <v>72.45</v>
      </c>
      <c r="I67" s="6" t="s">
        <v>4</v>
      </c>
      <c r="J67" t="b">
        <f t="shared" ref="J67:J130" si="2">OR(H67&lt;70,H67&gt;100)</f>
        <v>0</v>
      </c>
      <c r="K67" t="b">
        <f t="shared" ref="K67:K130" si="3">AND($H67&lt;100,$H67&gt;50)</f>
        <v>1</v>
      </c>
    </row>
    <row r="68" spans="1:11" x14ac:dyDescent="0.3">
      <c r="A68" s="36">
        <v>52282248310200</v>
      </c>
      <c r="B68" s="3" t="s">
        <v>3</v>
      </c>
      <c r="C68" s="3" t="s">
        <v>12</v>
      </c>
      <c r="D68" s="3">
        <v>43227</v>
      </c>
      <c r="E68" s="3" t="s">
        <v>71</v>
      </c>
      <c r="F68" s="3" t="s">
        <v>36</v>
      </c>
      <c r="G68" s="4">
        <v>14</v>
      </c>
      <c r="H68" s="5">
        <v>72.45</v>
      </c>
      <c r="I68" s="6" t="s">
        <v>4</v>
      </c>
      <c r="J68" t="b">
        <f t="shared" si="2"/>
        <v>0</v>
      </c>
      <c r="K68" t="b">
        <f t="shared" si="3"/>
        <v>1</v>
      </c>
    </row>
    <row r="69" spans="1:11" x14ac:dyDescent="0.3">
      <c r="A69" s="36">
        <v>52282240457600</v>
      </c>
      <c r="B69" s="3" t="s">
        <v>3</v>
      </c>
      <c r="C69" s="3" t="s">
        <v>10</v>
      </c>
      <c r="D69" s="3">
        <v>43227</v>
      </c>
      <c r="E69" s="3" t="s">
        <v>71</v>
      </c>
      <c r="F69" s="3" t="s">
        <v>36</v>
      </c>
      <c r="G69" s="4">
        <v>14</v>
      </c>
      <c r="H69" s="5">
        <v>72.45</v>
      </c>
      <c r="I69" s="6" t="s">
        <v>4</v>
      </c>
      <c r="J69" t="b">
        <f t="shared" si="2"/>
        <v>0</v>
      </c>
      <c r="K69" t="b">
        <f t="shared" si="3"/>
        <v>1</v>
      </c>
    </row>
    <row r="70" spans="1:11" x14ac:dyDescent="0.3">
      <c r="A70" s="36">
        <v>54282146387200</v>
      </c>
      <c r="B70" s="3" t="s">
        <v>1</v>
      </c>
      <c r="C70" s="3" t="s">
        <v>11</v>
      </c>
      <c r="D70" s="3">
        <v>43227</v>
      </c>
      <c r="E70" s="3" t="s">
        <v>71</v>
      </c>
      <c r="F70" s="3" t="s">
        <v>36</v>
      </c>
      <c r="G70" s="4">
        <v>21</v>
      </c>
      <c r="H70" s="5">
        <v>95.62</v>
      </c>
      <c r="I70" s="6" t="s">
        <v>8</v>
      </c>
      <c r="J70" t="b">
        <f t="shared" si="2"/>
        <v>0</v>
      </c>
      <c r="K70" t="b">
        <f t="shared" si="3"/>
        <v>1</v>
      </c>
    </row>
    <row r="71" spans="1:11" x14ac:dyDescent="0.3">
      <c r="A71" s="36">
        <v>52282248084800</v>
      </c>
      <c r="B71" s="3" t="s">
        <v>3</v>
      </c>
      <c r="C71" s="3" t="s">
        <v>12</v>
      </c>
      <c r="D71" s="3">
        <v>43227</v>
      </c>
      <c r="E71" s="3" t="s">
        <v>71</v>
      </c>
      <c r="F71" s="3" t="s">
        <v>36</v>
      </c>
      <c r="G71" s="4">
        <v>14</v>
      </c>
      <c r="H71" s="5">
        <v>73</v>
      </c>
      <c r="I71" s="6" t="s">
        <v>4</v>
      </c>
      <c r="J71" t="b">
        <f t="shared" si="2"/>
        <v>0</v>
      </c>
      <c r="K71" t="b">
        <f t="shared" si="3"/>
        <v>1</v>
      </c>
    </row>
    <row r="72" spans="1:11" x14ac:dyDescent="0.3">
      <c r="A72" s="36">
        <v>52282248022400</v>
      </c>
      <c r="B72" s="3" t="s">
        <v>3</v>
      </c>
      <c r="C72" s="3" t="s">
        <v>10</v>
      </c>
      <c r="D72" s="3">
        <v>43227</v>
      </c>
      <c r="E72" s="3" t="s">
        <v>71</v>
      </c>
      <c r="F72" s="3" t="s">
        <v>36</v>
      </c>
      <c r="G72" s="4">
        <v>14</v>
      </c>
      <c r="H72" s="5">
        <v>72.45</v>
      </c>
      <c r="I72" s="6" t="s">
        <v>4</v>
      </c>
      <c r="J72" t="b">
        <f t="shared" si="2"/>
        <v>0</v>
      </c>
      <c r="K72" t="b">
        <f t="shared" si="3"/>
        <v>1</v>
      </c>
    </row>
    <row r="73" spans="1:11" x14ac:dyDescent="0.3">
      <c r="A73" s="36">
        <v>52282248066200</v>
      </c>
      <c r="B73" s="3" t="s">
        <v>3</v>
      </c>
      <c r="C73" s="3" t="s">
        <v>11</v>
      </c>
      <c r="D73" s="3">
        <v>43227</v>
      </c>
      <c r="E73" s="3" t="s">
        <v>71</v>
      </c>
      <c r="F73" s="3" t="s">
        <v>36</v>
      </c>
      <c r="G73" s="4">
        <v>14</v>
      </c>
      <c r="H73" s="5">
        <v>72.45</v>
      </c>
      <c r="I73" s="6" t="s">
        <v>4</v>
      </c>
      <c r="J73" t="b">
        <f t="shared" si="2"/>
        <v>0</v>
      </c>
      <c r="K73" t="b">
        <f t="shared" si="3"/>
        <v>1</v>
      </c>
    </row>
    <row r="74" spans="1:11" x14ac:dyDescent="0.3">
      <c r="A74" s="36">
        <v>52282244848400</v>
      </c>
      <c r="B74" s="3" t="s">
        <v>3</v>
      </c>
      <c r="C74" s="3" t="s">
        <v>12</v>
      </c>
      <c r="D74" s="3">
        <v>43227</v>
      </c>
      <c r="E74" s="3" t="s">
        <v>71</v>
      </c>
      <c r="F74" s="3" t="s">
        <v>36</v>
      </c>
      <c r="G74" s="4">
        <v>14</v>
      </c>
      <c r="H74" s="5">
        <v>72.45</v>
      </c>
      <c r="I74" s="6" t="s">
        <v>4</v>
      </c>
      <c r="J74" t="b">
        <f t="shared" si="2"/>
        <v>0</v>
      </c>
      <c r="K74" t="b">
        <f t="shared" si="3"/>
        <v>1</v>
      </c>
    </row>
    <row r="75" spans="1:11" x14ac:dyDescent="0.3">
      <c r="A75" s="36">
        <v>52282241577200</v>
      </c>
      <c r="B75" s="3" t="s">
        <v>3</v>
      </c>
      <c r="C75" s="3" t="s">
        <v>10</v>
      </c>
      <c r="D75" s="3">
        <v>43227</v>
      </c>
      <c r="E75" s="3" t="s">
        <v>71</v>
      </c>
      <c r="F75" s="3" t="s">
        <v>36</v>
      </c>
      <c r="G75" s="4">
        <v>14</v>
      </c>
      <c r="H75" s="5">
        <v>72.45</v>
      </c>
      <c r="I75" s="6" t="s">
        <v>4</v>
      </c>
      <c r="J75" t="b">
        <f t="shared" si="2"/>
        <v>0</v>
      </c>
      <c r="K75" t="b">
        <f t="shared" si="3"/>
        <v>1</v>
      </c>
    </row>
    <row r="76" spans="1:11" x14ac:dyDescent="0.3">
      <c r="A76" s="36">
        <v>52282230130200</v>
      </c>
      <c r="B76" s="3" t="s">
        <v>3</v>
      </c>
      <c r="C76" s="3" t="s">
        <v>11</v>
      </c>
      <c r="D76" s="3">
        <v>43227</v>
      </c>
      <c r="E76" s="3" t="s">
        <v>71</v>
      </c>
      <c r="F76" s="3" t="s">
        <v>36</v>
      </c>
      <c r="G76" s="4">
        <v>14</v>
      </c>
      <c r="H76" s="5">
        <v>66.099999999999994</v>
      </c>
      <c r="I76" s="6" t="s">
        <v>6</v>
      </c>
      <c r="J76" t="b">
        <f t="shared" si="2"/>
        <v>1</v>
      </c>
      <c r="K76" t="b">
        <f t="shared" si="3"/>
        <v>1</v>
      </c>
    </row>
    <row r="77" spans="1:11" x14ac:dyDescent="0.3">
      <c r="A77" s="36">
        <v>52282241637000</v>
      </c>
      <c r="B77" s="3" t="s">
        <v>3</v>
      </c>
      <c r="C77" s="3" t="s">
        <v>12</v>
      </c>
      <c r="D77" s="3">
        <v>43227</v>
      </c>
      <c r="E77" s="3" t="s">
        <v>71</v>
      </c>
      <c r="F77" s="3" t="s">
        <v>36</v>
      </c>
      <c r="G77" s="4">
        <v>14</v>
      </c>
      <c r="H77" s="5">
        <v>72.45</v>
      </c>
      <c r="I77" s="6" t="s">
        <v>4</v>
      </c>
      <c r="J77" t="b">
        <f t="shared" si="2"/>
        <v>0</v>
      </c>
      <c r="K77" t="b">
        <f t="shared" si="3"/>
        <v>1</v>
      </c>
    </row>
    <row r="78" spans="1:11" x14ac:dyDescent="0.3">
      <c r="A78" s="36">
        <v>52282266818600</v>
      </c>
      <c r="B78" s="3" t="s">
        <v>3</v>
      </c>
      <c r="C78" s="3" t="s">
        <v>11</v>
      </c>
      <c r="D78" s="3">
        <v>43228</v>
      </c>
      <c r="E78" s="3" t="s">
        <v>72</v>
      </c>
      <c r="F78" s="3" t="s">
        <v>36</v>
      </c>
      <c r="G78" s="4">
        <v>14</v>
      </c>
      <c r="H78" s="5">
        <v>160.88</v>
      </c>
      <c r="I78" s="6" t="s">
        <v>7</v>
      </c>
      <c r="J78" t="b">
        <f t="shared" si="2"/>
        <v>1</v>
      </c>
      <c r="K78" t="b">
        <f t="shared" si="3"/>
        <v>0</v>
      </c>
    </row>
    <row r="79" spans="1:11" x14ac:dyDescent="0.3">
      <c r="A79" s="36">
        <v>52282268730200</v>
      </c>
      <c r="B79" s="3" t="s">
        <v>3</v>
      </c>
      <c r="C79" s="3" t="s">
        <v>12</v>
      </c>
      <c r="D79" s="3">
        <v>43228</v>
      </c>
      <c r="E79" s="3" t="s">
        <v>72</v>
      </c>
      <c r="F79" s="3" t="s">
        <v>36</v>
      </c>
      <c r="G79" s="4">
        <v>14</v>
      </c>
      <c r="H79" s="5">
        <v>72.45</v>
      </c>
      <c r="I79" s="6" t="s">
        <v>4</v>
      </c>
      <c r="J79" t="b">
        <f t="shared" si="2"/>
        <v>0</v>
      </c>
      <c r="K79" t="b">
        <f t="shared" si="3"/>
        <v>1</v>
      </c>
    </row>
    <row r="80" spans="1:11" x14ac:dyDescent="0.3">
      <c r="A80" s="36">
        <v>52282264332000</v>
      </c>
      <c r="B80" s="3" t="s">
        <v>3</v>
      </c>
      <c r="C80" s="3" t="s">
        <v>10</v>
      </c>
      <c r="D80" s="3">
        <v>43228</v>
      </c>
      <c r="E80" s="3" t="s">
        <v>72</v>
      </c>
      <c r="F80" s="3" t="s">
        <v>36</v>
      </c>
      <c r="G80" s="4">
        <v>14</v>
      </c>
      <c r="H80" s="5">
        <v>72.45</v>
      </c>
      <c r="I80" s="6" t="s">
        <v>4</v>
      </c>
      <c r="J80" t="b">
        <f t="shared" si="2"/>
        <v>0</v>
      </c>
      <c r="K80" t="b">
        <f t="shared" si="3"/>
        <v>1</v>
      </c>
    </row>
    <row r="81" spans="1:11" x14ac:dyDescent="0.3">
      <c r="A81" s="36">
        <v>52282264578400</v>
      </c>
      <c r="B81" s="3" t="s">
        <v>3</v>
      </c>
      <c r="C81" s="3" t="s">
        <v>11</v>
      </c>
      <c r="D81" s="3">
        <v>43228</v>
      </c>
      <c r="E81" s="3" t="s">
        <v>72</v>
      </c>
      <c r="F81" s="3" t="s">
        <v>36</v>
      </c>
      <c r="G81" s="4">
        <v>14</v>
      </c>
      <c r="H81" s="5">
        <v>66.099999999999994</v>
      </c>
      <c r="I81" s="6" t="s">
        <v>7</v>
      </c>
      <c r="J81" t="b">
        <f t="shared" si="2"/>
        <v>1</v>
      </c>
      <c r="K81" t="b">
        <f t="shared" si="3"/>
        <v>1</v>
      </c>
    </row>
    <row r="82" spans="1:11" x14ac:dyDescent="0.3">
      <c r="A82" s="36">
        <v>52282267112400</v>
      </c>
      <c r="B82" s="3" t="s">
        <v>3</v>
      </c>
      <c r="C82" s="3" t="s">
        <v>12</v>
      </c>
      <c r="D82" s="3">
        <v>43228</v>
      </c>
      <c r="E82" s="3" t="s">
        <v>72</v>
      </c>
      <c r="F82" s="3" t="s">
        <v>36</v>
      </c>
      <c r="G82" s="4">
        <v>14</v>
      </c>
      <c r="H82" s="5">
        <v>72.45</v>
      </c>
      <c r="I82" s="6" t="s">
        <v>4</v>
      </c>
      <c r="J82" t="b">
        <f t="shared" si="2"/>
        <v>0</v>
      </c>
      <c r="K82" t="b">
        <f t="shared" si="3"/>
        <v>1</v>
      </c>
    </row>
    <row r="83" spans="1:11" x14ac:dyDescent="0.3">
      <c r="A83" s="36">
        <v>52282264283200</v>
      </c>
      <c r="B83" s="3" t="s">
        <v>3</v>
      </c>
      <c r="C83" s="3" t="s">
        <v>10</v>
      </c>
      <c r="D83" s="3">
        <v>43228</v>
      </c>
      <c r="E83" s="3" t="s">
        <v>72</v>
      </c>
      <c r="F83" s="3" t="s">
        <v>36</v>
      </c>
      <c r="G83" s="4">
        <v>14</v>
      </c>
      <c r="H83" s="5">
        <v>72.45</v>
      </c>
      <c r="I83" s="6" t="s">
        <v>4</v>
      </c>
      <c r="J83" t="b">
        <f t="shared" si="2"/>
        <v>0</v>
      </c>
      <c r="K83" t="b">
        <f t="shared" si="3"/>
        <v>1</v>
      </c>
    </row>
    <row r="84" spans="1:11" x14ac:dyDescent="0.3">
      <c r="A84" s="36">
        <v>52280715705604</v>
      </c>
      <c r="B84" s="3" t="s">
        <v>1</v>
      </c>
      <c r="C84" s="3" t="s">
        <v>10</v>
      </c>
      <c r="D84" s="3">
        <v>43228</v>
      </c>
      <c r="E84" s="3" t="s">
        <v>72</v>
      </c>
      <c r="F84" s="3" t="s">
        <v>36</v>
      </c>
      <c r="G84" s="4">
        <v>22</v>
      </c>
      <c r="H84" s="5">
        <v>113.48</v>
      </c>
      <c r="I84" s="6" t="s">
        <v>6</v>
      </c>
      <c r="J84" t="b">
        <f t="shared" si="2"/>
        <v>1</v>
      </c>
      <c r="K84" t="b">
        <f t="shared" si="3"/>
        <v>0</v>
      </c>
    </row>
    <row r="85" spans="1:11" x14ac:dyDescent="0.3">
      <c r="A85" s="36">
        <v>52282129864600</v>
      </c>
      <c r="B85" s="3" t="s">
        <v>1</v>
      </c>
      <c r="C85" s="3" t="s">
        <v>11</v>
      </c>
      <c r="D85" s="3">
        <v>43228</v>
      </c>
      <c r="E85" s="3" t="s">
        <v>72</v>
      </c>
      <c r="F85" s="3" t="s">
        <v>36</v>
      </c>
      <c r="G85" s="4">
        <v>22</v>
      </c>
      <c r="H85" s="5">
        <v>186.85</v>
      </c>
      <c r="I85" s="6" t="s">
        <v>2</v>
      </c>
      <c r="J85" t="b">
        <f t="shared" si="2"/>
        <v>1</v>
      </c>
      <c r="K85" t="b">
        <f t="shared" si="3"/>
        <v>0</v>
      </c>
    </row>
    <row r="86" spans="1:11" x14ac:dyDescent="0.3">
      <c r="A86" s="36">
        <v>52282148661800</v>
      </c>
      <c r="B86" s="3" t="s">
        <v>1</v>
      </c>
      <c r="C86" s="3" t="s">
        <v>12</v>
      </c>
      <c r="D86" s="3">
        <v>43228</v>
      </c>
      <c r="E86" s="3" t="s">
        <v>72</v>
      </c>
      <c r="F86" s="3" t="s">
        <v>36</v>
      </c>
      <c r="G86" s="4">
        <v>22</v>
      </c>
      <c r="H86" s="5">
        <v>76.8</v>
      </c>
      <c r="I86" s="6" t="s">
        <v>2</v>
      </c>
      <c r="J86" t="b">
        <f t="shared" si="2"/>
        <v>0</v>
      </c>
      <c r="K86" t="b">
        <f t="shared" si="3"/>
        <v>1</v>
      </c>
    </row>
    <row r="87" spans="1:11" x14ac:dyDescent="0.3">
      <c r="A87" s="36">
        <v>52282283617800</v>
      </c>
      <c r="B87" s="3" t="s">
        <v>3</v>
      </c>
      <c r="C87" s="3" t="s">
        <v>11</v>
      </c>
      <c r="D87" s="3">
        <v>43229</v>
      </c>
      <c r="E87" s="3" t="s">
        <v>73</v>
      </c>
      <c r="F87" s="3" t="s">
        <v>36</v>
      </c>
      <c r="G87" s="4">
        <v>14</v>
      </c>
      <c r="H87" s="5">
        <v>72.45</v>
      </c>
      <c r="I87" s="6" t="s">
        <v>4</v>
      </c>
      <c r="J87" t="b">
        <f t="shared" si="2"/>
        <v>0</v>
      </c>
      <c r="K87" t="b">
        <f t="shared" si="3"/>
        <v>1</v>
      </c>
    </row>
    <row r="88" spans="1:11" x14ac:dyDescent="0.3">
      <c r="A88" s="36">
        <v>52282290094000</v>
      </c>
      <c r="B88" s="3" t="s">
        <v>3</v>
      </c>
      <c r="C88" s="3" t="s">
        <v>12</v>
      </c>
      <c r="D88" s="3">
        <v>43229</v>
      </c>
      <c r="E88" s="3" t="s">
        <v>73</v>
      </c>
      <c r="F88" s="3" t="s">
        <v>36</v>
      </c>
      <c r="G88" s="4">
        <v>14</v>
      </c>
      <c r="H88" s="5">
        <v>72.45</v>
      </c>
      <c r="I88" s="6" t="s">
        <v>4</v>
      </c>
      <c r="J88" t="b">
        <f t="shared" si="2"/>
        <v>0</v>
      </c>
      <c r="K88" t="b">
        <f t="shared" si="3"/>
        <v>1</v>
      </c>
    </row>
    <row r="89" spans="1:11" x14ac:dyDescent="0.3">
      <c r="A89" s="36">
        <v>54282268389400</v>
      </c>
      <c r="B89" s="3" t="s">
        <v>3</v>
      </c>
      <c r="C89" s="3" t="s">
        <v>10</v>
      </c>
      <c r="D89" s="3">
        <v>43229</v>
      </c>
      <c r="E89" s="3" t="s">
        <v>73</v>
      </c>
      <c r="F89" s="3" t="s">
        <v>36</v>
      </c>
      <c r="G89" s="4">
        <v>14</v>
      </c>
      <c r="H89" s="5">
        <v>70.069999999999993</v>
      </c>
      <c r="I89" s="6" t="s">
        <v>2</v>
      </c>
      <c r="J89" t="b">
        <f t="shared" si="2"/>
        <v>0</v>
      </c>
      <c r="K89" t="b">
        <f t="shared" si="3"/>
        <v>1</v>
      </c>
    </row>
    <row r="90" spans="1:11" x14ac:dyDescent="0.3">
      <c r="A90" s="36">
        <v>54282268391800</v>
      </c>
      <c r="B90" s="3" t="s">
        <v>3</v>
      </c>
      <c r="C90" s="3" t="s">
        <v>11</v>
      </c>
      <c r="D90" s="3">
        <v>43229</v>
      </c>
      <c r="E90" s="3" t="s">
        <v>73</v>
      </c>
      <c r="F90" s="3" t="s">
        <v>36</v>
      </c>
      <c r="G90" s="4">
        <v>14</v>
      </c>
      <c r="H90" s="5">
        <v>83.21</v>
      </c>
      <c r="I90" s="6" t="s">
        <v>2</v>
      </c>
      <c r="J90" t="b">
        <f t="shared" si="2"/>
        <v>0</v>
      </c>
      <c r="K90" t="b">
        <f t="shared" si="3"/>
        <v>1</v>
      </c>
    </row>
    <row r="91" spans="1:11" x14ac:dyDescent="0.3">
      <c r="A91" s="36">
        <v>52282168382200</v>
      </c>
      <c r="B91" s="3" t="s">
        <v>1</v>
      </c>
      <c r="C91" s="3" t="s">
        <v>12</v>
      </c>
      <c r="D91" s="3">
        <v>43229</v>
      </c>
      <c r="E91" s="3" t="s">
        <v>73</v>
      </c>
      <c r="F91" s="3" t="s">
        <v>36</v>
      </c>
      <c r="G91" s="4">
        <v>21</v>
      </c>
      <c r="H91" s="5">
        <v>70.069999999999993</v>
      </c>
      <c r="I91" s="6" t="s">
        <v>2</v>
      </c>
      <c r="J91" t="b">
        <f t="shared" si="2"/>
        <v>0</v>
      </c>
      <c r="K91" t="b">
        <f t="shared" si="3"/>
        <v>1</v>
      </c>
    </row>
    <row r="92" spans="1:11" x14ac:dyDescent="0.3">
      <c r="A92" s="36">
        <v>52282247511800</v>
      </c>
      <c r="B92" s="3" t="s">
        <v>3</v>
      </c>
      <c r="C92" s="3" t="s">
        <v>10</v>
      </c>
      <c r="D92" s="3">
        <v>43229</v>
      </c>
      <c r="E92" s="3" t="s">
        <v>73</v>
      </c>
      <c r="F92" s="3" t="s">
        <v>36</v>
      </c>
      <c r="G92" s="4">
        <v>16</v>
      </c>
      <c r="H92" s="5">
        <v>72.45</v>
      </c>
      <c r="I92" s="6" t="s">
        <v>4</v>
      </c>
      <c r="J92" t="b">
        <f t="shared" si="2"/>
        <v>0</v>
      </c>
      <c r="K92" t="b">
        <f t="shared" si="3"/>
        <v>1</v>
      </c>
    </row>
    <row r="93" spans="1:11" x14ac:dyDescent="0.3">
      <c r="A93" s="36">
        <v>52282168382400</v>
      </c>
      <c r="B93" s="3" t="s">
        <v>1</v>
      </c>
      <c r="C93" s="3" t="s">
        <v>12</v>
      </c>
      <c r="D93" s="3">
        <v>43229</v>
      </c>
      <c r="E93" s="3" t="s">
        <v>73</v>
      </c>
      <c r="F93" s="3" t="s">
        <v>36</v>
      </c>
      <c r="G93" s="4">
        <v>21</v>
      </c>
      <c r="H93" s="5">
        <v>76.8</v>
      </c>
      <c r="I93" s="6" t="s">
        <v>2</v>
      </c>
      <c r="J93" t="b">
        <f t="shared" si="2"/>
        <v>0</v>
      </c>
      <c r="K93" t="b">
        <f t="shared" si="3"/>
        <v>1</v>
      </c>
    </row>
    <row r="94" spans="1:11" x14ac:dyDescent="0.3">
      <c r="A94" s="36">
        <v>52282168382400</v>
      </c>
      <c r="B94" s="3" t="s">
        <v>1</v>
      </c>
      <c r="C94" s="3" t="s">
        <v>10</v>
      </c>
      <c r="D94" s="3">
        <v>43229</v>
      </c>
      <c r="E94" s="3" t="s">
        <v>73</v>
      </c>
      <c r="F94" s="3" t="s">
        <v>36</v>
      </c>
      <c r="G94" s="4">
        <v>21</v>
      </c>
      <c r="H94" s="5">
        <v>76.8</v>
      </c>
      <c r="I94" s="6" t="s">
        <v>2</v>
      </c>
      <c r="J94" t="b">
        <f t="shared" si="2"/>
        <v>0</v>
      </c>
      <c r="K94" t="b">
        <f t="shared" si="3"/>
        <v>1</v>
      </c>
    </row>
    <row r="95" spans="1:11" x14ac:dyDescent="0.3">
      <c r="A95" s="36">
        <v>52282168206400</v>
      </c>
      <c r="B95" s="3" t="s">
        <v>1</v>
      </c>
      <c r="C95" s="3" t="s">
        <v>12</v>
      </c>
      <c r="D95" s="3">
        <v>43229</v>
      </c>
      <c r="E95" s="3" t="s">
        <v>73</v>
      </c>
      <c r="F95" s="3" t="s">
        <v>36</v>
      </c>
      <c r="G95" s="4">
        <v>21</v>
      </c>
      <c r="H95" s="5">
        <v>101.36</v>
      </c>
      <c r="I95" s="6" t="s">
        <v>2</v>
      </c>
      <c r="J95" t="b">
        <f t="shared" si="2"/>
        <v>1</v>
      </c>
      <c r="K95" t="b">
        <f t="shared" si="3"/>
        <v>0</v>
      </c>
    </row>
    <row r="96" spans="1:11" x14ac:dyDescent="0.3">
      <c r="A96" s="36">
        <v>52282168128800</v>
      </c>
      <c r="B96" s="3" t="s">
        <v>3</v>
      </c>
      <c r="C96" s="3" t="s">
        <v>10</v>
      </c>
      <c r="D96" s="3">
        <v>43229</v>
      </c>
      <c r="E96" s="3" t="s">
        <v>73</v>
      </c>
      <c r="F96" s="3" t="s">
        <v>36</v>
      </c>
      <c r="G96" s="4">
        <v>21</v>
      </c>
      <c r="H96" s="5">
        <v>196.19</v>
      </c>
      <c r="I96" s="6" t="s">
        <v>2</v>
      </c>
      <c r="J96" t="b">
        <f t="shared" si="2"/>
        <v>1</v>
      </c>
      <c r="K96" t="b">
        <f t="shared" si="3"/>
        <v>0</v>
      </c>
    </row>
    <row r="97" spans="1:11" x14ac:dyDescent="0.3">
      <c r="A97" s="36">
        <v>52282167086600</v>
      </c>
      <c r="B97" s="3" t="s">
        <v>3</v>
      </c>
      <c r="C97" s="3" t="s">
        <v>12</v>
      </c>
      <c r="D97" s="3">
        <v>43229</v>
      </c>
      <c r="E97" s="3" t="s">
        <v>73</v>
      </c>
      <c r="F97" s="3" t="s">
        <v>36</v>
      </c>
      <c r="G97" s="4">
        <v>21</v>
      </c>
      <c r="H97" s="5">
        <v>83.21</v>
      </c>
      <c r="I97" s="6" t="s">
        <v>2</v>
      </c>
      <c r="J97" t="b">
        <f t="shared" si="2"/>
        <v>0</v>
      </c>
      <c r="K97" t="b">
        <f t="shared" si="3"/>
        <v>1</v>
      </c>
    </row>
    <row r="98" spans="1:11" x14ac:dyDescent="0.3">
      <c r="A98" s="36">
        <v>52282167694000</v>
      </c>
      <c r="B98" s="3" t="s">
        <v>3</v>
      </c>
      <c r="C98" s="3" t="s">
        <v>10</v>
      </c>
      <c r="D98" s="3">
        <v>43229</v>
      </c>
      <c r="E98" s="3" t="s">
        <v>73</v>
      </c>
      <c r="F98" s="3" t="s">
        <v>36</v>
      </c>
      <c r="G98" s="4">
        <v>21</v>
      </c>
      <c r="H98" s="5">
        <v>186.85</v>
      </c>
      <c r="I98" s="6" t="s">
        <v>2</v>
      </c>
      <c r="J98" t="b">
        <f t="shared" si="2"/>
        <v>1</v>
      </c>
      <c r="K98" t="b">
        <f t="shared" si="3"/>
        <v>0</v>
      </c>
    </row>
    <row r="99" spans="1:11" x14ac:dyDescent="0.3">
      <c r="A99" s="36">
        <v>52282167087000</v>
      </c>
      <c r="B99" s="3" t="s">
        <v>1</v>
      </c>
      <c r="C99" s="3" t="s">
        <v>11</v>
      </c>
      <c r="D99" s="3">
        <v>43229</v>
      </c>
      <c r="E99" s="3" t="s">
        <v>73</v>
      </c>
      <c r="F99" s="3" t="s">
        <v>36</v>
      </c>
      <c r="G99" s="4">
        <v>21</v>
      </c>
      <c r="H99" s="5">
        <v>70.069999999999993</v>
      </c>
      <c r="I99" s="6" t="s">
        <v>2</v>
      </c>
      <c r="J99" t="b">
        <f t="shared" si="2"/>
        <v>0</v>
      </c>
      <c r="K99" t="b">
        <f t="shared" si="3"/>
        <v>1</v>
      </c>
    </row>
    <row r="100" spans="1:11" x14ac:dyDescent="0.3">
      <c r="A100" s="36">
        <v>54282268108400</v>
      </c>
      <c r="B100" s="3" t="s">
        <v>3</v>
      </c>
      <c r="C100" s="3" t="s">
        <v>10</v>
      </c>
      <c r="D100" s="3">
        <v>43229</v>
      </c>
      <c r="E100" s="3" t="s">
        <v>73</v>
      </c>
      <c r="F100" s="3" t="s">
        <v>36</v>
      </c>
      <c r="G100" s="4">
        <v>14</v>
      </c>
      <c r="H100" s="5">
        <v>246.1</v>
      </c>
      <c r="I100" s="6" t="s">
        <v>2</v>
      </c>
      <c r="J100" t="b">
        <f t="shared" si="2"/>
        <v>1</v>
      </c>
      <c r="K100" t="b">
        <f t="shared" si="3"/>
        <v>0</v>
      </c>
    </row>
    <row r="101" spans="1:11" x14ac:dyDescent="0.3">
      <c r="A101" s="36">
        <v>54282268108400</v>
      </c>
      <c r="B101" s="3" t="s">
        <v>3</v>
      </c>
      <c r="C101" s="3" t="s">
        <v>11</v>
      </c>
      <c r="D101" s="3">
        <v>43229</v>
      </c>
      <c r="E101" s="3" t="s">
        <v>73</v>
      </c>
      <c r="F101" s="3" t="s">
        <v>36</v>
      </c>
      <c r="G101" s="4">
        <v>14</v>
      </c>
      <c r="H101" s="5">
        <v>246.1</v>
      </c>
      <c r="I101" s="6" t="s">
        <v>2</v>
      </c>
      <c r="J101" t="b">
        <f t="shared" si="2"/>
        <v>1</v>
      </c>
      <c r="K101" t="b">
        <f t="shared" si="3"/>
        <v>0</v>
      </c>
    </row>
    <row r="102" spans="1:11" x14ac:dyDescent="0.3">
      <c r="A102" s="36">
        <v>52282289586800</v>
      </c>
      <c r="B102" s="3" t="s">
        <v>3</v>
      </c>
      <c r="C102" s="3" t="s">
        <v>12</v>
      </c>
      <c r="D102" s="3">
        <v>43229</v>
      </c>
      <c r="E102" s="3" t="s">
        <v>73</v>
      </c>
      <c r="F102" s="3" t="s">
        <v>36</v>
      </c>
      <c r="G102" s="4">
        <v>14</v>
      </c>
      <c r="H102" s="5">
        <v>72.45</v>
      </c>
      <c r="I102" s="6" t="s">
        <v>4</v>
      </c>
      <c r="J102" t="b">
        <f t="shared" si="2"/>
        <v>0</v>
      </c>
      <c r="K102" t="b">
        <f t="shared" si="3"/>
        <v>1</v>
      </c>
    </row>
    <row r="103" spans="1:11" x14ac:dyDescent="0.3">
      <c r="A103" s="36">
        <v>52282283386600</v>
      </c>
      <c r="B103" s="3" t="s">
        <v>3</v>
      </c>
      <c r="C103" s="3" t="s">
        <v>10</v>
      </c>
      <c r="D103" s="3">
        <v>43229</v>
      </c>
      <c r="E103" s="3" t="s">
        <v>73</v>
      </c>
      <c r="F103" s="3" t="s">
        <v>36</v>
      </c>
      <c r="G103" s="4">
        <v>14</v>
      </c>
      <c r="H103" s="5">
        <v>72.45</v>
      </c>
      <c r="I103" s="6" t="s">
        <v>7</v>
      </c>
      <c r="J103" t="b">
        <f t="shared" si="2"/>
        <v>0</v>
      </c>
      <c r="K103" t="b">
        <f t="shared" si="3"/>
        <v>1</v>
      </c>
    </row>
    <row r="104" spans="1:11" x14ac:dyDescent="0.3">
      <c r="A104" s="36">
        <v>52282283532400</v>
      </c>
      <c r="B104" s="3" t="s">
        <v>3</v>
      </c>
      <c r="C104" s="3" t="s">
        <v>11</v>
      </c>
      <c r="D104" s="3">
        <v>43229</v>
      </c>
      <c r="E104" s="3" t="s">
        <v>73</v>
      </c>
      <c r="F104" s="3" t="s">
        <v>36</v>
      </c>
      <c r="G104" s="4">
        <v>14</v>
      </c>
      <c r="H104" s="5">
        <v>72.45</v>
      </c>
      <c r="I104" s="6" t="s">
        <v>4</v>
      </c>
      <c r="J104" t="b">
        <f t="shared" si="2"/>
        <v>0</v>
      </c>
      <c r="K104" t="b">
        <f t="shared" si="3"/>
        <v>1</v>
      </c>
    </row>
    <row r="105" spans="1:11" x14ac:dyDescent="0.3">
      <c r="A105" s="36">
        <v>54282146213200</v>
      </c>
      <c r="B105" s="3" t="s">
        <v>1</v>
      </c>
      <c r="C105" s="3" t="s">
        <v>12</v>
      </c>
      <c r="D105" s="3">
        <v>43229</v>
      </c>
      <c r="E105" s="3" t="s">
        <v>73</v>
      </c>
      <c r="F105" s="3" t="s">
        <v>36</v>
      </c>
      <c r="G105" s="4">
        <v>23</v>
      </c>
      <c r="H105" s="5">
        <v>76.8</v>
      </c>
      <c r="I105" s="6" t="s">
        <v>2</v>
      </c>
      <c r="J105" t="b">
        <f t="shared" si="2"/>
        <v>0</v>
      </c>
      <c r="K105" t="b">
        <f t="shared" si="3"/>
        <v>1</v>
      </c>
    </row>
    <row r="106" spans="1:11" x14ac:dyDescent="0.3">
      <c r="A106" s="36">
        <v>54280748593604</v>
      </c>
      <c r="B106" s="3" t="s">
        <v>1</v>
      </c>
      <c r="C106" s="3" t="s">
        <v>12</v>
      </c>
      <c r="D106" s="3">
        <v>43229</v>
      </c>
      <c r="E106" s="3" t="s">
        <v>73</v>
      </c>
      <c r="F106" s="3" t="s">
        <v>36</v>
      </c>
      <c r="G106" s="4">
        <v>22</v>
      </c>
      <c r="H106" s="5">
        <v>66.099999999999994</v>
      </c>
      <c r="I106" s="6" t="s">
        <v>6</v>
      </c>
      <c r="J106" t="b">
        <f t="shared" si="2"/>
        <v>1</v>
      </c>
      <c r="K106" t="b">
        <f t="shared" si="3"/>
        <v>1</v>
      </c>
    </row>
    <row r="107" spans="1:11" x14ac:dyDescent="0.3">
      <c r="A107" s="36">
        <v>52282167425800</v>
      </c>
      <c r="B107" s="3" t="s">
        <v>1</v>
      </c>
      <c r="C107" s="3" t="s">
        <v>10</v>
      </c>
      <c r="D107" s="3">
        <v>43229</v>
      </c>
      <c r="E107" s="3" t="s">
        <v>73</v>
      </c>
      <c r="F107" s="3" t="s">
        <v>36</v>
      </c>
      <c r="G107" s="4">
        <v>21</v>
      </c>
      <c r="H107" s="5">
        <v>70.069999999999993</v>
      </c>
      <c r="I107" s="6" t="s">
        <v>2</v>
      </c>
      <c r="J107" t="b">
        <f t="shared" si="2"/>
        <v>0</v>
      </c>
      <c r="K107" t="b">
        <f t="shared" si="3"/>
        <v>1</v>
      </c>
    </row>
    <row r="108" spans="1:11" x14ac:dyDescent="0.3">
      <c r="A108" s="36">
        <v>52282167698000</v>
      </c>
      <c r="B108" s="3" t="s">
        <v>1</v>
      </c>
      <c r="C108" s="3" t="s">
        <v>11</v>
      </c>
      <c r="D108" s="3">
        <v>43229</v>
      </c>
      <c r="E108" s="3" t="s">
        <v>73</v>
      </c>
      <c r="F108" s="3" t="s">
        <v>36</v>
      </c>
      <c r="G108" s="4">
        <v>21</v>
      </c>
      <c r="H108" s="5">
        <v>70.069999999999993</v>
      </c>
      <c r="I108" s="6" t="s">
        <v>2</v>
      </c>
      <c r="J108" t="b">
        <f t="shared" si="2"/>
        <v>0</v>
      </c>
      <c r="K108" t="b">
        <f t="shared" si="3"/>
        <v>1</v>
      </c>
    </row>
    <row r="109" spans="1:11" x14ac:dyDescent="0.3">
      <c r="A109" s="36">
        <v>52282248068400</v>
      </c>
      <c r="B109" s="3" t="s">
        <v>3</v>
      </c>
      <c r="C109" s="3" t="s">
        <v>12</v>
      </c>
      <c r="D109" s="3">
        <v>43229</v>
      </c>
      <c r="E109" s="3" t="s">
        <v>73</v>
      </c>
      <c r="F109" s="3" t="s">
        <v>36</v>
      </c>
      <c r="G109" s="4">
        <v>16</v>
      </c>
      <c r="H109" s="5">
        <v>72.45</v>
      </c>
      <c r="I109" s="6" t="s">
        <v>4</v>
      </c>
      <c r="J109" t="b">
        <f t="shared" si="2"/>
        <v>0</v>
      </c>
      <c r="K109" t="b">
        <f t="shared" si="3"/>
        <v>1</v>
      </c>
    </row>
    <row r="110" spans="1:11" x14ac:dyDescent="0.3">
      <c r="A110" s="36">
        <v>52282167426000</v>
      </c>
      <c r="B110" s="3" t="s">
        <v>1</v>
      </c>
      <c r="C110" s="3" t="s">
        <v>11</v>
      </c>
      <c r="D110" s="3">
        <v>43229</v>
      </c>
      <c r="E110" s="3" t="s">
        <v>73</v>
      </c>
      <c r="F110" s="3" t="s">
        <v>36</v>
      </c>
      <c r="G110" s="4">
        <v>21</v>
      </c>
      <c r="H110" s="5">
        <v>93.59</v>
      </c>
      <c r="I110" s="6" t="s">
        <v>2</v>
      </c>
      <c r="J110" t="b">
        <f t="shared" si="2"/>
        <v>0</v>
      </c>
      <c r="K110" t="b">
        <f t="shared" si="3"/>
        <v>1</v>
      </c>
    </row>
    <row r="111" spans="1:11" x14ac:dyDescent="0.3">
      <c r="A111" s="36">
        <v>52282167482400</v>
      </c>
      <c r="B111" s="3" t="s">
        <v>1</v>
      </c>
      <c r="C111" s="3" t="s">
        <v>11</v>
      </c>
      <c r="D111" s="3">
        <v>43231</v>
      </c>
      <c r="E111" s="3" t="s">
        <v>68</v>
      </c>
      <c r="F111" s="3" t="s">
        <v>31</v>
      </c>
      <c r="G111" s="4">
        <v>21</v>
      </c>
      <c r="H111" s="5">
        <v>76.8</v>
      </c>
      <c r="I111" s="6" t="s">
        <v>2</v>
      </c>
      <c r="J111" t="b">
        <f t="shared" si="2"/>
        <v>0</v>
      </c>
      <c r="K111" t="b">
        <f t="shared" si="3"/>
        <v>1</v>
      </c>
    </row>
    <row r="112" spans="1:11" x14ac:dyDescent="0.3">
      <c r="A112" s="36">
        <v>52282167480800</v>
      </c>
      <c r="B112" s="3" t="s">
        <v>1</v>
      </c>
      <c r="C112" s="3" t="s">
        <v>11</v>
      </c>
      <c r="D112" s="3">
        <v>43231</v>
      </c>
      <c r="E112" s="3" t="s">
        <v>68</v>
      </c>
      <c r="F112" s="3" t="s">
        <v>31</v>
      </c>
      <c r="G112" s="4">
        <v>21</v>
      </c>
      <c r="H112" s="5">
        <v>70.069999999999993</v>
      </c>
      <c r="I112" s="6" t="s">
        <v>2</v>
      </c>
      <c r="J112" t="b">
        <f t="shared" si="2"/>
        <v>0</v>
      </c>
      <c r="K112" t="b">
        <f t="shared" si="3"/>
        <v>1</v>
      </c>
    </row>
    <row r="113" spans="1:11" x14ac:dyDescent="0.3">
      <c r="A113" s="36">
        <v>52282167425600</v>
      </c>
      <c r="B113" s="3" t="s">
        <v>1</v>
      </c>
      <c r="C113" s="3" t="s">
        <v>11</v>
      </c>
      <c r="D113" s="3">
        <v>43231</v>
      </c>
      <c r="E113" s="3" t="s">
        <v>68</v>
      </c>
      <c r="F113" s="3" t="s">
        <v>31</v>
      </c>
      <c r="G113" s="4">
        <v>21</v>
      </c>
      <c r="H113" s="5">
        <v>70.069999999999993</v>
      </c>
      <c r="I113" s="6" t="s">
        <v>2</v>
      </c>
      <c r="J113" t="b">
        <f t="shared" si="2"/>
        <v>0</v>
      </c>
      <c r="K113" t="b">
        <f t="shared" si="3"/>
        <v>1</v>
      </c>
    </row>
    <row r="114" spans="1:11" x14ac:dyDescent="0.3">
      <c r="A114" s="36">
        <v>54282146512400</v>
      </c>
      <c r="B114" s="3" t="s">
        <v>3</v>
      </c>
      <c r="C114" s="3" t="s">
        <v>10</v>
      </c>
      <c r="D114" s="3">
        <v>43231</v>
      </c>
      <c r="E114" s="3" t="s">
        <v>68</v>
      </c>
      <c r="F114" s="3" t="s">
        <v>31</v>
      </c>
      <c r="G114" s="4">
        <v>23</v>
      </c>
      <c r="H114" s="5">
        <v>116.52</v>
      </c>
      <c r="I114" s="6" t="s">
        <v>2</v>
      </c>
      <c r="J114" t="b">
        <f t="shared" si="2"/>
        <v>1</v>
      </c>
      <c r="K114" t="b">
        <f t="shared" si="3"/>
        <v>0</v>
      </c>
    </row>
    <row r="115" spans="1:11" x14ac:dyDescent="0.3">
      <c r="A115" s="36">
        <v>52282155376400</v>
      </c>
      <c r="B115" s="3" t="s">
        <v>3</v>
      </c>
      <c r="C115" s="3" t="s">
        <v>11</v>
      </c>
      <c r="D115" s="3">
        <v>43231</v>
      </c>
      <c r="E115" s="3" t="s">
        <v>68</v>
      </c>
      <c r="F115" s="3" t="s">
        <v>31</v>
      </c>
      <c r="G115" s="4">
        <v>20</v>
      </c>
      <c r="H115" s="5">
        <v>66.099999999999994</v>
      </c>
      <c r="I115" s="6" t="s">
        <v>6</v>
      </c>
      <c r="J115" t="b">
        <f t="shared" si="2"/>
        <v>1</v>
      </c>
      <c r="K115" t="b">
        <f t="shared" si="3"/>
        <v>1</v>
      </c>
    </row>
    <row r="116" spans="1:11" x14ac:dyDescent="0.3">
      <c r="A116" s="36">
        <v>52282307864800</v>
      </c>
      <c r="B116" s="3" t="s">
        <v>3</v>
      </c>
      <c r="C116" s="3" t="s">
        <v>10</v>
      </c>
      <c r="D116" s="3">
        <v>43232</v>
      </c>
      <c r="E116" s="3" t="s">
        <v>69</v>
      </c>
      <c r="F116" s="3" t="s">
        <v>31</v>
      </c>
      <c r="G116" s="4">
        <v>15</v>
      </c>
      <c r="H116" s="5">
        <v>72.45</v>
      </c>
      <c r="I116" s="6" t="s">
        <v>4</v>
      </c>
      <c r="J116" t="b">
        <f t="shared" si="2"/>
        <v>0</v>
      </c>
      <c r="K116" t="b">
        <f t="shared" si="3"/>
        <v>1</v>
      </c>
    </row>
    <row r="117" spans="1:11" x14ac:dyDescent="0.3">
      <c r="A117" s="36">
        <v>54282389068600</v>
      </c>
      <c r="B117" s="3" t="s">
        <v>3</v>
      </c>
      <c r="C117" s="3" t="s">
        <v>11</v>
      </c>
      <c r="D117" s="3">
        <v>43232</v>
      </c>
      <c r="E117" s="3" t="s">
        <v>69</v>
      </c>
      <c r="F117" s="3" t="s">
        <v>31</v>
      </c>
      <c r="G117" s="4">
        <v>15</v>
      </c>
      <c r="H117" s="5">
        <v>88.21</v>
      </c>
      <c r="I117" s="6" t="s">
        <v>6</v>
      </c>
      <c r="J117" t="b">
        <f t="shared" si="2"/>
        <v>0</v>
      </c>
      <c r="K117" t="b">
        <f t="shared" si="3"/>
        <v>1</v>
      </c>
    </row>
    <row r="118" spans="1:11" x14ac:dyDescent="0.3">
      <c r="A118" s="36">
        <v>54282390333000</v>
      </c>
      <c r="B118" s="3" t="s">
        <v>1</v>
      </c>
      <c r="C118" s="3" t="s">
        <v>12</v>
      </c>
      <c r="D118" s="3">
        <v>43232</v>
      </c>
      <c r="E118" s="3" t="s">
        <v>69</v>
      </c>
      <c r="F118" s="3" t="s">
        <v>31</v>
      </c>
      <c r="G118" s="4">
        <v>15</v>
      </c>
      <c r="H118" s="5">
        <v>88.21</v>
      </c>
      <c r="I118" s="6" t="s">
        <v>6</v>
      </c>
      <c r="J118" t="b">
        <f t="shared" si="2"/>
        <v>0</v>
      </c>
      <c r="K118" t="b">
        <f t="shared" si="3"/>
        <v>1</v>
      </c>
    </row>
    <row r="119" spans="1:11" x14ac:dyDescent="0.3">
      <c r="A119" s="36">
        <v>52282302033000</v>
      </c>
      <c r="B119" s="3" t="s">
        <v>3</v>
      </c>
      <c r="C119" s="3" t="s">
        <v>10</v>
      </c>
      <c r="D119" s="3">
        <v>43232</v>
      </c>
      <c r="E119" s="3" t="s">
        <v>69</v>
      </c>
      <c r="F119" s="3" t="s">
        <v>31</v>
      </c>
      <c r="G119" s="4">
        <v>15</v>
      </c>
      <c r="H119" s="5">
        <v>72.45</v>
      </c>
      <c r="I119" s="6" t="s">
        <v>4</v>
      </c>
      <c r="J119" t="b">
        <f t="shared" si="2"/>
        <v>0</v>
      </c>
      <c r="K119" t="b">
        <f t="shared" si="3"/>
        <v>1</v>
      </c>
    </row>
    <row r="120" spans="1:11" x14ac:dyDescent="0.3">
      <c r="A120" s="36">
        <v>52282302309800</v>
      </c>
      <c r="B120" s="3" t="s">
        <v>3</v>
      </c>
      <c r="C120" s="3" t="s">
        <v>11</v>
      </c>
      <c r="D120" s="3">
        <v>43232</v>
      </c>
      <c r="E120" s="3" t="s">
        <v>69</v>
      </c>
      <c r="F120" s="3" t="s">
        <v>31</v>
      </c>
      <c r="G120" s="4">
        <v>15</v>
      </c>
      <c r="H120" s="5">
        <v>72.45</v>
      </c>
      <c r="I120" s="6" t="s">
        <v>4</v>
      </c>
      <c r="J120" t="b">
        <f t="shared" si="2"/>
        <v>0</v>
      </c>
      <c r="K120" t="b">
        <f t="shared" si="3"/>
        <v>1</v>
      </c>
    </row>
    <row r="121" spans="1:11" x14ac:dyDescent="0.3">
      <c r="A121" s="36">
        <v>52282305602600</v>
      </c>
      <c r="B121" s="3" t="s">
        <v>3</v>
      </c>
      <c r="C121" s="3" t="s">
        <v>12</v>
      </c>
      <c r="D121" s="3">
        <v>43232</v>
      </c>
      <c r="E121" s="3" t="s">
        <v>69</v>
      </c>
      <c r="F121" s="3" t="s">
        <v>31</v>
      </c>
      <c r="G121" s="4">
        <v>15</v>
      </c>
      <c r="H121" s="5">
        <v>72.45</v>
      </c>
      <c r="I121" s="6" t="s">
        <v>4</v>
      </c>
      <c r="J121" t="b">
        <f t="shared" si="2"/>
        <v>0</v>
      </c>
      <c r="K121" t="b">
        <f t="shared" si="3"/>
        <v>1</v>
      </c>
    </row>
    <row r="122" spans="1:11" x14ac:dyDescent="0.3">
      <c r="A122" s="36">
        <v>54282390253400</v>
      </c>
      <c r="B122" s="3" t="s">
        <v>1</v>
      </c>
      <c r="C122" s="3" t="s">
        <v>10</v>
      </c>
      <c r="D122" s="3">
        <v>43232</v>
      </c>
      <c r="E122" s="3" t="s">
        <v>69</v>
      </c>
      <c r="F122" s="3" t="s">
        <v>31</v>
      </c>
      <c r="G122" s="4">
        <v>15</v>
      </c>
      <c r="H122" s="5">
        <v>66.099999999999994</v>
      </c>
      <c r="I122" s="6" t="s">
        <v>6</v>
      </c>
      <c r="J122" t="b">
        <f t="shared" si="2"/>
        <v>1</v>
      </c>
      <c r="K122" t="b">
        <f t="shared" si="3"/>
        <v>1</v>
      </c>
    </row>
    <row r="123" spans="1:11" x14ac:dyDescent="0.3">
      <c r="A123" s="36">
        <v>52282302012600</v>
      </c>
      <c r="B123" s="3" t="s">
        <v>3</v>
      </c>
      <c r="C123" s="3" t="s">
        <v>11</v>
      </c>
      <c r="D123" s="3">
        <v>43232</v>
      </c>
      <c r="E123" s="3" t="s">
        <v>69</v>
      </c>
      <c r="F123" s="3" t="s">
        <v>31</v>
      </c>
      <c r="G123" s="4">
        <v>15</v>
      </c>
      <c r="H123" s="5">
        <v>73</v>
      </c>
      <c r="I123" s="6" t="s">
        <v>4</v>
      </c>
      <c r="J123" t="b">
        <f t="shared" si="2"/>
        <v>0</v>
      </c>
      <c r="K123" t="b">
        <f t="shared" si="3"/>
        <v>1</v>
      </c>
    </row>
    <row r="124" spans="1:11" x14ac:dyDescent="0.3">
      <c r="A124" s="36">
        <v>52282302062800</v>
      </c>
      <c r="B124" s="3" t="s">
        <v>3</v>
      </c>
      <c r="C124" s="3" t="s">
        <v>12</v>
      </c>
      <c r="D124" s="3">
        <v>43232</v>
      </c>
      <c r="E124" s="3" t="s">
        <v>69</v>
      </c>
      <c r="F124" s="3" t="s">
        <v>31</v>
      </c>
      <c r="G124" s="4">
        <v>15</v>
      </c>
      <c r="H124" s="5">
        <v>72.45</v>
      </c>
      <c r="I124" s="6" t="s">
        <v>4</v>
      </c>
      <c r="J124" t="b">
        <f t="shared" si="2"/>
        <v>0</v>
      </c>
      <c r="K124" t="b">
        <f t="shared" si="3"/>
        <v>1</v>
      </c>
    </row>
    <row r="125" spans="1:11" x14ac:dyDescent="0.3">
      <c r="A125" s="36">
        <v>54282389023600</v>
      </c>
      <c r="B125" s="3" t="s">
        <v>1</v>
      </c>
      <c r="C125" s="3" t="s">
        <v>10</v>
      </c>
      <c r="D125" s="3">
        <v>43232</v>
      </c>
      <c r="E125" s="3" t="s">
        <v>69</v>
      </c>
      <c r="F125" s="3" t="s">
        <v>31</v>
      </c>
      <c r="G125" s="4">
        <v>15</v>
      </c>
      <c r="H125" s="5">
        <v>132.19999999999999</v>
      </c>
      <c r="I125" s="6" t="s">
        <v>6</v>
      </c>
      <c r="J125" t="b">
        <f t="shared" si="2"/>
        <v>1</v>
      </c>
      <c r="K125" t="b">
        <f t="shared" si="3"/>
        <v>0</v>
      </c>
    </row>
    <row r="126" spans="1:11" x14ac:dyDescent="0.3">
      <c r="A126" s="36">
        <v>54282294669000</v>
      </c>
      <c r="B126" s="3" t="s">
        <v>3</v>
      </c>
      <c r="C126" s="3" t="s">
        <v>11</v>
      </c>
      <c r="D126" s="3">
        <v>43232</v>
      </c>
      <c r="E126" s="3" t="s">
        <v>69</v>
      </c>
      <c r="F126" s="3" t="s">
        <v>31</v>
      </c>
      <c r="G126" s="4">
        <v>15</v>
      </c>
      <c r="H126" s="5">
        <v>66.099999999999994</v>
      </c>
      <c r="I126" s="6" t="s">
        <v>6</v>
      </c>
      <c r="J126" t="b">
        <f t="shared" si="2"/>
        <v>1</v>
      </c>
      <c r="K126" t="b">
        <f t="shared" si="3"/>
        <v>1</v>
      </c>
    </row>
    <row r="127" spans="1:11" x14ac:dyDescent="0.3">
      <c r="A127" s="36">
        <v>52282325236800</v>
      </c>
      <c r="B127" s="3" t="s">
        <v>3</v>
      </c>
      <c r="C127" s="3" t="s">
        <v>12</v>
      </c>
      <c r="D127" s="3">
        <v>43232</v>
      </c>
      <c r="E127" s="3" t="s">
        <v>69</v>
      </c>
      <c r="F127" s="3" t="s">
        <v>31</v>
      </c>
      <c r="G127" s="4">
        <v>14</v>
      </c>
      <c r="H127" s="5">
        <v>66.099999999999994</v>
      </c>
      <c r="I127" s="6" t="s">
        <v>7</v>
      </c>
      <c r="J127" t="b">
        <f t="shared" si="2"/>
        <v>1</v>
      </c>
      <c r="K127" t="b">
        <f t="shared" si="3"/>
        <v>1</v>
      </c>
    </row>
    <row r="128" spans="1:11" x14ac:dyDescent="0.3">
      <c r="A128" s="36">
        <v>52282309423800</v>
      </c>
      <c r="B128" s="3" t="s">
        <v>3</v>
      </c>
      <c r="C128" s="3" t="s">
        <v>10</v>
      </c>
      <c r="D128" s="3">
        <v>43232</v>
      </c>
      <c r="E128" s="3" t="s">
        <v>69</v>
      </c>
      <c r="F128" s="3" t="s">
        <v>31</v>
      </c>
      <c r="G128" s="4">
        <v>14</v>
      </c>
      <c r="H128" s="5">
        <v>66.099999999999994</v>
      </c>
      <c r="I128" s="6" t="s">
        <v>7</v>
      </c>
      <c r="J128" t="b">
        <f t="shared" si="2"/>
        <v>1</v>
      </c>
      <c r="K128" t="b">
        <f t="shared" si="3"/>
        <v>1</v>
      </c>
    </row>
    <row r="129" spans="1:11" x14ac:dyDescent="0.3">
      <c r="A129" s="36">
        <v>52282155359600</v>
      </c>
      <c r="B129" s="3" t="s">
        <v>1</v>
      </c>
      <c r="C129" s="3" t="s">
        <v>12</v>
      </c>
      <c r="D129" s="3">
        <v>43232</v>
      </c>
      <c r="E129" s="3" t="s">
        <v>69</v>
      </c>
      <c r="F129" s="3" t="s">
        <v>31</v>
      </c>
      <c r="G129" s="4">
        <v>22</v>
      </c>
      <c r="H129" s="5">
        <v>66.099999999999994</v>
      </c>
      <c r="I129" s="6" t="s">
        <v>6</v>
      </c>
      <c r="J129" t="b">
        <f t="shared" si="2"/>
        <v>1</v>
      </c>
      <c r="K129" t="b">
        <f t="shared" si="3"/>
        <v>1</v>
      </c>
    </row>
    <row r="130" spans="1:11" x14ac:dyDescent="0.3">
      <c r="A130" s="36">
        <v>54282141036400</v>
      </c>
      <c r="B130" s="3" t="s">
        <v>3</v>
      </c>
      <c r="C130" s="3" t="s">
        <v>10</v>
      </c>
      <c r="D130" s="3">
        <v>43232</v>
      </c>
      <c r="E130" s="3" t="s">
        <v>69</v>
      </c>
      <c r="F130" s="3" t="s">
        <v>31</v>
      </c>
      <c r="G130" s="4">
        <v>22</v>
      </c>
      <c r="H130" s="5">
        <v>261.58</v>
      </c>
      <c r="I130" s="6" t="s">
        <v>6</v>
      </c>
      <c r="J130" t="b">
        <f t="shared" si="2"/>
        <v>1</v>
      </c>
      <c r="K130" t="b">
        <f t="shared" si="3"/>
        <v>0</v>
      </c>
    </row>
    <row r="131" spans="1:11" x14ac:dyDescent="0.3">
      <c r="A131" s="36">
        <v>52282177074600</v>
      </c>
      <c r="B131" s="3" t="s">
        <v>3</v>
      </c>
      <c r="C131" s="3" t="s">
        <v>11</v>
      </c>
      <c r="D131" s="3">
        <v>43232</v>
      </c>
      <c r="E131" s="3" t="s">
        <v>69</v>
      </c>
      <c r="F131" s="3" t="s">
        <v>31</v>
      </c>
      <c r="G131" s="4">
        <v>21</v>
      </c>
      <c r="H131" s="5">
        <v>88.21</v>
      </c>
      <c r="I131" s="6" t="s">
        <v>6</v>
      </c>
      <c r="J131" t="b">
        <f t="shared" ref="J131:J194" si="4">OR(H131&lt;70,H131&gt;100)</f>
        <v>0</v>
      </c>
      <c r="K131" t="b">
        <f t="shared" ref="K131:K194" si="5">AND($H131&lt;100,$H131&gt;50)</f>
        <v>1</v>
      </c>
    </row>
    <row r="132" spans="1:11" x14ac:dyDescent="0.3">
      <c r="A132" s="36">
        <v>54282240359200</v>
      </c>
      <c r="B132" s="3" t="s">
        <v>3</v>
      </c>
      <c r="C132" s="3" t="s">
        <v>12</v>
      </c>
      <c r="D132" s="3">
        <v>43232</v>
      </c>
      <c r="E132" s="3" t="s">
        <v>69</v>
      </c>
      <c r="F132" s="3" t="s">
        <v>31</v>
      </c>
      <c r="G132" s="4">
        <v>17</v>
      </c>
      <c r="H132" s="5">
        <v>66.099999999999994</v>
      </c>
      <c r="I132" s="6" t="s">
        <v>6</v>
      </c>
      <c r="J132" t="b">
        <f t="shared" si="4"/>
        <v>1</v>
      </c>
      <c r="K132" t="b">
        <f t="shared" si="5"/>
        <v>1</v>
      </c>
    </row>
    <row r="133" spans="1:11" x14ac:dyDescent="0.3">
      <c r="A133" s="36">
        <v>52282257836200</v>
      </c>
      <c r="B133" s="3" t="s">
        <v>3</v>
      </c>
      <c r="C133" s="3" t="s">
        <v>10</v>
      </c>
      <c r="D133" s="3">
        <v>43232</v>
      </c>
      <c r="E133" s="3" t="s">
        <v>69</v>
      </c>
      <c r="F133" s="3" t="s">
        <v>31</v>
      </c>
      <c r="G133" s="4">
        <v>17</v>
      </c>
      <c r="H133" s="5">
        <v>88.21</v>
      </c>
      <c r="I133" s="6" t="s">
        <v>6</v>
      </c>
      <c r="J133" t="b">
        <f t="shared" si="4"/>
        <v>0</v>
      </c>
      <c r="K133" t="b">
        <f t="shared" si="5"/>
        <v>1</v>
      </c>
    </row>
    <row r="134" spans="1:11" x14ac:dyDescent="0.3">
      <c r="A134" s="36">
        <v>52282264653400</v>
      </c>
      <c r="B134" s="3" t="s">
        <v>3</v>
      </c>
      <c r="C134" s="3" t="s">
        <v>11</v>
      </c>
      <c r="D134" s="3">
        <v>43232</v>
      </c>
      <c r="E134" s="3" t="s">
        <v>69</v>
      </c>
      <c r="F134" s="3" t="s">
        <v>31</v>
      </c>
      <c r="G134" s="4">
        <v>17</v>
      </c>
      <c r="H134" s="5">
        <v>72.45</v>
      </c>
      <c r="I134" s="6" t="s">
        <v>7</v>
      </c>
      <c r="J134" t="b">
        <f t="shared" si="4"/>
        <v>0</v>
      </c>
      <c r="K134" t="b">
        <f t="shared" si="5"/>
        <v>1</v>
      </c>
    </row>
    <row r="135" spans="1:11" x14ac:dyDescent="0.3">
      <c r="A135" s="36">
        <v>52282312792000</v>
      </c>
      <c r="B135" s="3" t="s">
        <v>3</v>
      </c>
      <c r="C135" s="3" t="s">
        <v>12</v>
      </c>
      <c r="D135" s="3">
        <v>43232</v>
      </c>
      <c r="E135" s="3" t="s">
        <v>69</v>
      </c>
      <c r="F135" s="3" t="s">
        <v>31</v>
      </c>
      <c r="G135" s="4">
        <v>14</v>
      </c>
      <c r="H135" s="5">
        <v>66.099999999999994</v>
      </c>
      <c r="I135" s="6" t="s">
        <v>7</v>
      </c>
      <c r="J135" t="b">
        <f t="shared" si="4"/>
        <v>1</v>
      </c>
      <c r="K135" t="b">
        <f t="shared" si="5"/>
        <v>1</v>
      </c>
    </row>
    <row r="136" spans="1:11" x14ac:dyDescent="0.3">
      <c r="A136" s="36">
        <v>52282315042000</v>
      </c>
      <c r="B136" s="3" t="s">
        <v>3</v>
      </c>
      <c r="C136" s="3" t="s">
        <v>10</v>
      </c>
      <c r="D136" s="3">
        <v>43232</v>
      </c>
      <c r="E136" s="3" t="s">
        <v>69</v>
      </c>
      <c r="F136" s="3" t="s">
        <v>31</v>
      </c>
      <c r="G136" s="4">
        <v>14</v>
      </c>
      <c r="H136" s="5">
        <v>66.099999999999994</v>
      </c>
      <c r="I136" s="6" t="s">
        <v>7</v>
      </c>
      <c r="J136" t="b">
        <f t="shared" si="4"/>
        <v>1</v>
      </c>
      <c r="K136" t="b">
        <f t="shared" si="5"/>
        <v>1</v>
      </c>
    </row>
    <row r="137" spans="1:11" x14ac:dyDescent="0.3">
      <c r="A137" s="36">
        <v>52282177004600</v>
      </c>
      <c r="B137" s="3" t="s">
        <v>1</v>
      </c>
      <c r="C137" s="3" t="s">
        <v>11</v>
      </c>
      <c r="D137" s="3">
        <v>43232</v>
      </c>
      <c r="E137" s="3" t="s">
        <v>69</v>
      </c>
      <c r="F137" s="3" t="s">
        <v>31</v>
      </c>
      <c r="G137" s="4">
        <v>21</v>
      </c>
      <c r="H137" s="5">
        <v>88.21</v>
      </c>
      <c r="I137" s="6" t="s">
        <v>6</v>
      </c>
      <c r="J137" t="b">
        <f t="shared" si="4"/>
        <v>0</v>
      </c>
      <c r="K137" t="b">
        <f t="shared" si="5"/>
        <v>1</v>
      </c>
    </row>
    <row r="138" spans="1:11" x14ac:dyDescent="0.3">
      <c r="A138" s="36">
        <v>52282315679600</v>
      </c>
      <c r="B138" s="3" t="s">
        <v>3</v>
      </c>
      <c r="C138" s="3" t="s">
        <v>12</v>
      </c>
      <c r="D138" s="3">
        <v>43232</v>
      </c>
      <c r="E138" s="3" t="s">
        <v>69</v>
      </c>
      <c r="F138" s="3" t="s">
        <v>31</v>
      </c>
      <c r="G138" s="4">
        <v>14</v>
      </c>
      <c r="H138" s="5">
        <v>66.099999999999994</v>
      </c>
      <c r="I138" s="6" t="s">
        <v>6</v>
      </c>
      <c r="J138" t="b">
        <f t="shared" si="4"/>
        <v>1</v>
      </c>
      <c r="K138" t="b">
        <f t="shared" si="5"/>
        <v>1</v>
      </c>
    </row>
    <row r="139" spans="1:11" x14ac:dyDescent="0.3">
      <c r="A139" s="36">
        <v>52282177000600</v>
      </c>
      <c r="B139" s="3" t="s">
        <v>3</v>
      </c>
      <c r="C139" s="3" t="s">
        <v>10</v>
      </c>
      <c r="D139" s="3">
        <v>43232</v>
      </c>
      <c r="E139" s="3" t="s">
        <v>69</v>
      </c>
      <c r="F139" s="3" t="s">
        <v>31</v>
      </c>
      <c r="G139" s="4">
        <v>21</v>
      </c>
      <c r="H139" s="5">
        <v>66.099999999999994</v>
      </c>
      <c r="I139" s="6" t="s">
        <v>6</v>
      </c>
      <c r="J139" t="b">
        <f t="shared" si="4"/>
        <v>1</v>
      </c>
      <c r="K139" t="b">
        <f t="shared" si="5"/>
        <v>1</v>
      </c>
    </row>
    <row r="140" spans="1:11" x14ac:dyDescent="0.3">
      <c r="A140" s="36">
        <v>52282311953800</v>
      </c>
      <c r="B140" s="3" t="s">
        <v>3</v>
      </c>
      <c r="C140" s="3" t="s">
        <v>11</v>
      </c>
      <c r="D140" s="3">
        <v>43232</v>
      </c>
      <c r="E140" s="3" t="s">
        <v>69</v>
      </c>
      <c r="F140" s="3" t="s">
        <v>31</v>
      </c>
      <c r="G140" s="4">
        <v>14</v>
      </c>
      <c r="H140" s="5">
        <v>106.28</v>
      </c>
      <c r="I140" s="6" t="s">
        <v>7</v>
      </c>
      <c r="J140" t="b">
        <f t="shared" si="4"/>
        <v>1</v>
      </c>
      <c r="K140" t="b">
        <f t="shared" si="5"/>
        <v>0</v>
      </c>
    </row>
    <row r="141" spans="1:11" x14ac:dyDescent="0.3">
      <c r="A141" s="36">
        <v>52282313266600</v>
      </c>
      <c r="B141" s="3" t="s">
        <v>3</v>
      </c>
      <c r="C141" s="3" t="s">
        <v>12</v>
      </c>
      <c r="D141" s="3">
        <v>43232</v>
      </c>
      <c r="E141" s="3" t="s">
        <v>69</v>
      </c>
      <c r="F141" s="3" t="s">
        <v>31</v>
      </c>
      <c r="G141" s="4">
        <v>14</v>
      </c>
      <c r="H141" s="5">
        <v>66.099999999999994</v>
      </c>
      <c r="I141" s="6" t="s">
        <v>6</v>
      </c>
      <c r="J141" t="b">
        <f t="shared" si="4"/>
        <v>1</v>
      </c>
      <c r="K141" t="b">
        <f t="shared" si="5"/>
        <v>1</v>
      </c>
    </row>
    <row r="142" spans="1:11" x14ac:dyDescent="0.3">
      <c r="A142" s="36">
        <v>52282315639800</v>
      </c>
      <c r="B142" s="3" t="s">
        <v>3</v>
      </c>
      <c r="C142" s="3" t="s">
        <v>10</v>
      </c>
      <c r="D142" s="3">
        <v>43232</v>
      </c>
      <c r="E142" s="3" t="s">
        <v>69</v>
      </c>
      <c r="F142" s="3" t="s">
        <v>31</v>
      </c>
      <c r="G142" s="4">
        <v>14</v>
      </c>
      <c r="H142" s="5">
        <v>66.099999999999994</v>
      </c>
      <c r="I142" s="6" t="s">
        <v>6</v>
      </c>
      <c r="J142" t="b">
        <f t="shared" si="4"/>
        <v>1</v>
      </c>
      <c r="K142" t="b">
        <f t="shared" si="5"/>
        <v>1</v>
      </c>
    </row>
    <row r="143" spans="1:11" x14ac:dyDescent="0.3">
      <c r="A143" s="36">
        <v>52282325243800</v>
      </c>
      <c r="B143" s="3" t="s">
        <v>3</v>
      </c>
      <c r="C143" s="3" t="s">
        <v>11</v>
      </c>
      <c r="D143" s="3">
        <v>43232</v>
      </c>
      <c r="E143" s="3" t="s">
        <v>69</v>
      </c>
      <c r="F143" s="3" t="s">
        <v>31</v>
      </c>
      <c r="G143" s="4">
        <v>14</v>
      </c>
      <c r="H143" s="5">
        <v>72.45</v>
      </c>
      <c r="I143" s="6" t="s">
        <v>7</v>
      </c>
      <c r="J143" t="b">
        <f t="shared" si="4"/>
        <v>0</v>
      </c>
      <c r="K143" t="b">
        <f t="shared" si="5"/>
        <v>1</v>
      </c>
    </row>
    <row r="144" spans="1:11" x14ac:dyDescent="0.3">
      <c r="A144" s="36">
        <v>52282325245000</v>
      </c>
      <c r="B144" s="3" t="s">
        <v>3</v>
      </c>
      <c r="C144" s="3" t="s">
        <v>12</v>
      </c>
      <c r="D144" s="3">
        <v>43232</v>
      </c>
      <c r="E144" s="3" t="s">
        <v>69</v>
      </c>
      <c r="F144" s="3" t="s">
        <v>31</v>
      </c>
      <c r="G144" s="4">
        <v>14</v>
      </c>
      <c r="H144" s="5">
        <v>72.45</v>
      </c>
      <c r="I144" s="6" t="s">
        <v>7</v>
      </c>
      <c r="J144" t="b">
        <f t="shared" si="4"/>
        <v>0</v>
      </c>
      <c r="K144" t="b">
        <f t="shared" si="5"/>
        <v>1</v>
      </c>
    </row>
    <row r="145" spans="1:11" x14ac:dyDescent="0.3">
      <c r="A145" s="36">
        <v>52282315789800</v>
      </c>
      <c r="B145" s="3" t="s">
        <v>3</v>
      </c>
      <c r="C145" s="3" t="s">
        <v>10</v>
      </c>
      <c r="D145" s="3">
        <v>43232</v>
      </c>
      <c r="E145" s="3" t="s">
        <v>69</v>
      </c>
      <c r="F145" s="3" t="s">
        <v>31</v>
      </c>
      <c r="G145" s="4">
        <v>14</v>
      </c>
      <c r="H145" s="5">
        <v>66.099999999999994</v>
      </c>
      <c r="I145" s="6" t="s">
        <v>6</v>
      </c>
      <c r="J145" t="b">
        <f t="shared" si="4"/>
        <v>1</v>
      </c>
      <c r="K145" t="b">
        <f t="shared" si="5"/>
        <v>1</v>
      </c>
    </row>
    <row r="146" spans="1:11" x14ac:dyDescent="0.3">
      <c r="A146" s="36">
        <v>52282313973000</v>
      </c>
      <c r="B146" s="3" t="s">
        <v>3</v>
      </c>
      <c r="C146" s="3" t="s">
        <v>11</v>
      </c>
      <c r="D146" s="3">
        <v>43232</v>
      </c>
      <c r="E146" s="3" t="s">
        <v>69</v>
      </c>
      <c r="F146" s="3" t="s">
        <v>31</v>
      </c>
      <c r="G146" s="4">
        <v>14</v>
      </c>
      <c r="H146" s="5">
        <v>66.099999999999994</v>
      </c>
      <c r="I146" s="6" t="s">
        <v>6</v>
      </c>
      <c r="J146" t="b">
        <f t="shared" si="4"/>
        <v>1</v>
      </c>
      <c r="K146" t="b">
        <f t="shared" si="5"/>
        <v>1</v>
      </c>
    </row>
    <row r="147" spans="1:11" x14ac:dyDescent="0.3">
      <c r="A147" s="36">
        <v>52282309424600</v>
      </c>
      <c r="B147" s="3" t="s">
        <v>3</v>
      </c>
      <c r="C147" s="3" t="s">
        <v>12</v>
      </c>
      <c r="D147" s="3">
        <v>43232</v>
      </c>
      <c r="E147" s="3" t="s">
        <v>69</v>
      </c>
      <c r="F147" s="3" t="s">
        <v>31</v>
      </c>
      <c r="G147" s="4">
        <v>14</v>
      </c>
      <c r="H147" s="5">
        <v>72.45</v>
      </c>
      <c r="I147" s="6" t="s">
        <v>7</v>
      </c>
      <c r="J147" t="b">
        <f t="shared" si="4"/>
        <v>0</v>
      </c>
      <c r="K147" t="b">
        <f t="shared" si="5"/>
        <v>1</v>
      </c>
    </row>
    <row r="148" spans="1:11" x14ac:dyDescent="0.3">
      <c r="A148" s="36">
        <v>54282289366000</v>
      </c>
      <c r="B148" s="3" t="s">
        <v>1</v>
      </c>
      <c r="C148" s="3" t="s">
        <v>12</v>
      </c>
      <c r="D148" s="3">
        <v>43233</v>
      </c>
      <c r="E148" s="3" t="s">
        <v>70</v>
      </c>
      <c r="F148" s="3" t="s">
        <v>31</v>
      </c>
      <c r="G148" s="4">
        <v>18</v>
      </c>
      <c r="H148" s="5">
        <v>66.099999999999994</v>
      </c>
      <c r="I148" s="6" t="s">
        <v>6</v>
      </c>
      <c r="J148" t="b">
        <f t="shared" si="4"/>
        <v>1</v>
      </c>
      <c r="K148" t="b">
        <f t="shared" si="5"/>
        <v>1</v>
      </c>
    </row>
    <row r="149" spans="1:11" x14ac:dyDescent="0.3">
      <c r="A149" s="36">
        <v>54282304801400</v>
      </c>
      <c r="B149" s="3" t="s">
        <v>1</v>
      </c>
      <c r="C149" s="3" t="s">
        <v>10</v>
      </c>
      <c r="D149" s="3">
        <v>43233</v>
      </c>
      <c r="E149" s="3" t="s">
        <v>70</v>
      </c>
      <c r="F149" s="3" t="s">
        <v>31</v>
      </c>
      <c r="G149" s="4">
        <v>17</v>
      </c>
      <c r="H149" s="5">
        <v>106.95</v>
      </c>
      <c r="I149" s="6" t="s">
        <v>6</v>
      </c>
      <c r="J149" t="b">
        <f t="shared" si="4"/>
        <v>1</v>
      </c>
      <c r="K149" t="b">
        <f t="shared" si="5"/>
        <v>0</v>
      </c>
    </row>
    <row r="150" spans="1:11" x14ac:dyDescent="0.3">
      <c r="A150" s="36">
        <v>54282290231400</v>
      </c>
      <c r="B150" s="3" t="s">
        <v>3</v>
      </c>
      <c r="C150" s="3" t="s">
        <v>10</v>
      </c>
      <c r="D150" s="3">
        <v>43233</v>
      </c>
      <c r="E150" s="3" t="s">
        <v>70</v>
      </c>
      <c r="F150" s="3" t="s">
        <v>31</v>
      </c>
      <c r="G150" s="4">
        <v>18</v>
      </c>
      <c r="H150" s="5">
        <v>66.099999999999994</v>
      </c>
      <c r="I150" s="6" t="s">
        <v>6</v>
      </c>
      <c r="J150" t="b">
        <f t="shared" si="4"/>
        <v>1</v>
      </c>
      <c r="K150" t="b">
        <f t="shared" si="5"/>
        <v>1</v>
      </c>
    </row>
    <row r="151" spans="1:11" x14ac:dyDescent="0.3">
      <c r="A151" s="36">
        <v>54282290190400</v>
      </c>
      <c r="B151" s="3" t="s">
        <v>1</v>
      </c>
      <c r="C151" s="3" t="s">
        <v>11</v>
      </c>
      <c r="D151" s="3">
        <v>43233</v>
      </c>
      <c r="E151" s="3" t="s">
        <v>70</v>
      </c>
      <c r="F151" s="3" t="s">
        <v>31</v>
      </c>
      <c r="G151" s="4">
        <v>18</v>
      </c>
      <c r="H151" s="5">
        <v>88.21</v>
      </c>
      <c r="I151" s="6" t="s">
        <v>6</v>
      </c>
      <c r="J151" t="b">
        <f t="shared" si="4"/>
        <v>0</v>
      </c>
      <c r="K151" t="b">
        <f t="shared" si="5"/>
        <v>1</v>
      </c>
    </row>
    <row r="152" spans="1:11" x14ac:dyDescent="0.3">
      <c r="A152" s="36">
        <v>54282289806600</v>
      </c>
      <c r="B152" s="3" t="s">
        <v>3</v>
      </c>
      <c r="C152" s="3" t="s">
        <v>12</v>
      </c>
      <c r="D152" s="3">
        <v>43233</v>
      </c>
      <c r="E152" s="3" t="s">
        <v>70</v>
      </c>
      <c r="F152" s="3" t="s">
        <v>31</v>
      </c>
      <c r="G152" s="4">
        <v>18</v>
      </c>
      <c r="H152" s="5">
        <v>321.76</v>
      </c>
      <c r="I152" s="6" t="s">
        <v>8</v>
      </c>
      <c r="J152" t="b">
        <f t="shared" si="4"/>
        <v>1</v>
      </c>
      <c r="K152" t="b">
        <f t="shared" si="5"/>
        <v>0</v>
      </c>
    </row>
    <row r="153" spans="1:11" x14ac:dyDescent="0.3">
      <c r="A153" s="36">
        <v>54282290188600</v>
      </c>
      <c r="B153" s="3" t="s">
        <v>1</v>
      </c>
      <c r="C153" s="3" t="s">
        <v>10</v>
      </c>
      <c r="D153" s="3">
        <v>43233</v>
      </c>
      <c r="E153" s="3" t="s">
        <v>70</v>
      </c>
      <c r="F153" s="3" t="s">
        <v>31</v>
      </c>
      <c r="G153" s="4">
        <v>18</v>
      </c>
      <c r="H153" s="5">
        <v>66.099999999999994</v>
      </c>
      <c r="I153" s="6" t="s">
        <v>6</v>
      </c>
      <c r="J153" t="b">
        <f t="shared" si="4"/>
        <v>1</v>
      </c>
      <c r="K153" t="b">
        <f t="shared" si="5"/>
        <v>1</v>
      </c>
    </row>
    <row r="154" spans="1:11" x14ac:dyDescent="0.3">
      <c r="A154" s="36">
        <v>52282287769200</v>
      </c>
      <c r="B154" s="3" t="s">
        <v>3</v>
      </c>
      <c r="C154" s="3" t="s">
        <v>11</v>
      </c>
      <c r="D154" s="3">
        <v>43233</v>
      </c>
      <c r="E154" s="3" t="s">
        <v>70</v>
      </c>
      <c r="F154" s="3" t="s">
        <v>31</v>
      </c>
      <c r="G154" s="4">
        <v>18</v>
      </c>
      <c r="H154" s="5">
        <v>66.099999999999994</v>
      </c>
      <c r="I154" s="6" t="s">
        <v>6</v>
      </c>
      <c r="J154" t="b">
        <f t="shared" si="4"/>
        <v>1</v>
      </c>
      <c r="K154" t="b">
        <f t="shared" si="5"/>
        <v>1</v>
      </c>
    </row>
    <row r="155" spans="1:11" x14ac:dyDescent="0.3">
      <c r="A155" s="36">
        <v>52282222057400</v>
      </c>
      <c r="B155" s="3" t="s">
        <v>3</v>
      </c>
      <c r="C155" s="3" t="s">
        <v>12</v>
      </c>
      <c r="D155" s="3">
        <v>43233</v>
      </c>
      <c r="E155" s="3" t="s">
        <v>70</v>
      </c>
      <c r="F155" s="3" t="s">
        <v>31</v>
      </c>
      <c r="G155" s="4">
        <v>18</v>
      </c>
      <c r="H155" s="5">
        <v>88.21</v>
      </c>
      <c r="I155" s="6" t="s">
        <v>6</v>
      </c>
      <c r="J155" t="b">
        <f t="shared" si="4"/>
        <v>0</v>
      </c>
      <c r="K155" t="b">
        <f t="shared" si="5"/>
        <v>1</v>
      </c>
    </row>
    <row r="156" spans="1:11" x14ac:dyDescent="0.3">
      <c r="A156" s="36">
        <v>52281387170204</v>
      </c>
      <c r="B156" s="3" t="s">
        <v>1</v>
      </c>
      <c r="C156" s="3" t="s">
        <v>11</v>
      </c>
      <c r="D156" s="3">
        <v>43234</v>
      </c>
      <c r="E156" s="3" t="s">
        <v>71</v>
      </c>
      <c r="F156" s="3" t="s">
        <v>31</v>
      </c>
      <c r="G156" s="4">
        <v>28</v>
      </c>
      <c r="H156" s="5">
        <v>66.099999999999994</v>
      </c>
      <c r="I156" s="6" t="s">
        <v>6</v>
      </c>
      <c r="J156" t="b">
        <f t="shared" si="4"/>
        <v>1</v>
      </c>
      <c r="K156" t="b">
        <f t="shared" si="5"/>
        <v>1</v>
      </c>
    </row>
    <row r="157" spans="1:11" x14ac:dyDescent="0.3">
      <c r="A157" s="36">
        <v>54282289028200</v>
      </c>
      <c r="B157" s="3" t="s">
        <v>1</v>
      </c>
      <c r="C157" s="3" t="s">
        <v>12</v>
      </c>
      <c r="D157" s="3">
        <v>43234</v>
      </c>
      <c r="E157" s="3" t="s">
        <v>71</v>
      </c>
      <c r="F157" s="3" t="s">
        <v>31</v>
      </c>
      <c r="G157" s="4">
        <v>21</v>
      </c>
      <c r="H157" s="5">
        <v>166.64</v>
      </c>
      <c r="I157" s="6" t="s">
        <v>8</v>
      </c>
      <c r="J157" t="b">
        <f t="shared" si="4"/>
        <v>1</v>
      </c>
      <c r="K157" t="b">
        <f t="shared" si="5"/>
        <v>0</v>
      </c>
    </row>
    <row r="158" spans="1:11" x14ac:dyDescent="0.3">
      <c r="A158" s="36">
        <v>54282289088400</v>
      </c>
      <c r="B158" s="3" t="s">
        <v>3</v>
      </c>
      <c r="C158" s="3" t="s">
        <v>10</v>
      </c>
      <c r="D158" s="3">
        <v>43234</v>
      </c>
      <c r="E158" s="3" t="s">
        <v>71</v>
      </c>
      <c r="F158" s="3" t="s">
        <v>31</v>
      </c>
      <c r="G158" s="4">
        <v>21</v>
      </c>
      <c r="H158" s="5">
        <v>160.88</v>
      </c>
      <c r="I158" s="6" t="s">
        <v>8</v>
      </c>
      <c r="J158" t="b">
        <f t="shared" si="4"/>
        <v>1</v>
      </c>
      <c r="K158" t="b">
        <f t="shared" si="5"/>
        <v>0</v>
      </c>
    </row>
    <row r="159" spans="1:11" x14ac:dyDescent="0.3">
      <c r="A159" s="36">
        <v>52282315787000</v>
      </c>
      <c r="B159" s="3" t="s">
        <v>3</v>
      </c>
      <c r="C159" s="3" t="s">
        <v>11</v>
      </c>
      <c r="D159" s="3">
        <v>43234</v>
      </c>
      <c r="E159" s="3" t="s">
        <v>71</v>
      </c>
      <c r="F159" s="3" t="s">
        <v>31</v>
      </c>
      <c r="G159" s="4">
        <v>17</v>
      </c>
      <c r="H159" s="5">
        <v>66.099999999999994</v>
      </c>
      <c r="I159" s="6" t="s">
        <v>6</v>
      </c>
      <c r="J159" t="b">
        <f t="shared" si="4"/>
        <v>1</v>
      </c>
      <c r="K159" t="b">
        <f t="shared" si="5"/>
        <v>1</v>
      </c>
    </row>
    <row r="160" spans="1:11" x14ac:dyDescent="0.3">
      <c r="A160" s="36">
        <v>52282367484600</v>
      </c>
      <c r="B160" s="3" t="s">
        <v>3</v>
      </c>
      <c r="C160" s="3" t="s">
        <v>12</v>
      </c>
      <c r="D160" s="3">
        <v>43234</v>
      </c>
      <c r="E160" s="3" t="s">
        <v>71</v>
      </c>
      <c r="F160" s="3" t="s">
        <v>31</v>
      </c>
      <c r="G160" s="4">
        <v>14</v>
      </c>
      <c r="H160" s="5">
        <v>66.099999999999994</v>
      </c>
      <c r="I160" s="6" t="s">
        <v>6</v>
      </c>
      <c r="J160" t="b">
        <f t="shared" si="4"/>
        <v>1</v>
      </c>
      <c r="K160" t="b">
        <f t="shared" si="5"/>
        <v>1</v>
      </c>
    </row>
    <row r="161" spans="1:11" x14ac:dyDescent="0.3">
      <c r="A161" s="36">
        <v>52282387949800</v>
      </c>
      <c r="B161" s="3" t="s">
        <v>3</v>
      </c>
      <c r="C161" s="3" t="s">
        <v>10</v>
      </c>
      <c r="D161" s="3">
        <v>43234</v>
      </c>
      <c r="E161" s="3" t="s">
        <v>71</v>
      </c>
      <c r="F161" s="3" t="s">
        <v>31</v>
      </c>
      <c r="G161" s="4">
        <v>14</v>
      </c>
      <c r="H161" s="5">
        <v>72.45</v>
      </c>
      <c r="I161" s="6" t="s">
        <v>4</v>
      </c>
      <c r="J161" t="b">
        <f t="shared" si="4"/>
        <v>0</v>
      </c>
      <c r="K161" t="b">
        <f t="shared" si="5"/>
        <v>1</v>
      </c>
    </row>
    <row r="162" spans="1:11" x14ac:dyDescent="0.3">
      <c r="A162" s="36">
        <v>52282387973200</v>
      </c>
      <c r="B162" s="3" t="s">
        <v>3</v>
      </c>
      <c r="C162" s="3" t="s">
        <v>11</v>
      </c>
      <c r="D162" s="3">
        <v>43234</v>
      </c>
      <c r="E162" s="3" t="s">
        <v>71</v>
      </c>
      <c r="F162" s="3" t="s">
        <v>31</v>
      </c>
      <c r="G162" s="4">
        <v>14</v>
      </c>
      <c r="H162" s="5">
        <v>72.45</v>
      </c>
      <c r="I162" s="6" t="s">
        <v>4</v>
      </c>
      <c r="J162" t="b">
        <f t="shared" si="4"/>
        <v>0</v>
      </c>
      <c r="K162" t="b">
        <f t="shared" si="5"/>
        <v>1</v>
      </c>
    </row>
    <row r="163" spans="1:11" x14ac:dyDescent="0.3">
      <c r="A163" s="36">
        <v>52282388019200</v>
      </c>
      <c r="B163" s="3" t="s">
        <v>3</v>
      </c>
      <c r="C163" s="3" t="s">
        <v>12</v>
      </c>
      <c r="D163" s="3">
        <v>43234</v>
      </c>
      <c r="E163" s="3" t="s">
        <v>71</v>
      </c>
      <c r="F163" s="3" t="s">
        <v>31</v>
      </c>
      <c r="G163" s="4">
        <v>14</v>
      </c>
      <c r="H163" s="5">
        <v>72.45</v>
      </c>
      <c r="I163" s="6" t="s">
        <v>4</v>
      </c>
      <c r="J163" t="b">
        <f t="shared" si="4"/>
        <v>0</v>
      </c>
      <c r="K163" t="b">
        <f t="shared" si="5"/>
        <v>1</v>
      </c>
    </row>
    <row r="164" spans="1:11" x14ac:dyDescent="0.3">
      <c r="A164" s="36">
        <v>52282388020400</v>
      </c>
      <c r="B164" s="3" t="s">
        <v>3</v>
      </c>
      <c r="C164" s="3" t="s">
        <v>10</v>
      </c>
      <c r="D164" s="3">
        <v>43234</v>
      </c>
      <c r="E164" s="3" t="s">
        <v>71</v>
      </c>
      <c r="F164" s="3" t="s">
        <v>31</v>
      </c>
      <c r="G164" s="4">
        <v>14</v>
      </c>
      <c r="H164" s="5">
        <v>146</v>
      </c>
      <c r="I164" s="6" t="s">
        <v>4</v>
      </c>
      <c r="J164" t="b">
        <f t="shared" si="4"/>
        <v>1</v>
      </c>
      <c r="K164" t="b">
        <f t="shared" si="5"/>
        <v>0</v>
      </c>
    </row>
    <row r="165" spans="1:11" x14ac:dyDescent="0.3">
      <c r="A165" s="36">
        <v>52282388020400</v>
      </c>
      <c r="B165" s="3" t="s">
        <v>3</v>
      </c>
      <c r="C165" s="3" t="s">
        <v>11</v>
      </c>
      <c r="D165" s="3">
        <v>43234</v>
      </c>
      <c r="E165" s="3" t="s">
        <v>71</v>
      </c>
      <c r="F165" s="3" t="s">
        <v>31</v>
      </c>
      <c r="G165" s="4">
        <v>14</v>
      </c>
      <c r="H165" s="5">
        <v>146</v>
      </c>
      <c r="I165" s="6" t="s">
        <v>4</v>
      </c>
      <c r="J165" t="b">
        <f t="shared" si="4"/>
        <v>1</v>
      </c>
      <c r="K165" t="b">
        <f t="shared" si="5"/>
        <v>0</v>
      </c>
    </row>
    <row r="166" spans="1:11" x14ac:dyDescent="0.3">
      <c r="A166" s="36">
        <v>52282388164600</v>
      </c>
      <c r="B166" s="3" t="s">
        <v>3</v>
      </c>
      <c r="C166" s="3" t="s">
        <v>12</v>
      </c>
      <c r="D166" s="3">
        <v>43234</v>
      </c>
      <c r="E166" s="3" t="s">
        <v>71</v>
      </c>
      <c r="F166" s="3" t="s">
        <v>31</v>
      </c>
      <c r="G166" s="4">
        <v>14</v>
      </c>
      <c r="H166" s="5">
        <v>72.45</v>
      </c>
      <c r="I166" s="6" t="s">
        <v>4</v>
      </c>
      <c r="J166" t="b">
        <f t="shared" si="4"/>
        <v>0</v>
      </c>
      <c r="K166" t="b">
        <f t="shared" si="5"/>
        <v>1</v>
      </c>
    </row>
    <row r="167" spans="1:11" x14ac:dyDescent="0.3">
      <c r="A167" s="36">
        <v>52282388166600</v>
      </c>
      <c r="B167" s="3" t="s">
        <v>3</v>
      </c>
      <c r="C167" s="3" t="s">
        <v>10</v>
      </c>
      <c r="D167" s="3">
        <v>43234</v>
      </c>
      <c r="E167" s="3" t="s">
        <v>71</v>
      </c>
      <c r="F167" s="3" t="s">
        <v>31</v>
      </c>
      <c r="G167" s="4">
        <v>14</v>
      </c>
      <c r="H167" s="5">
        <v>72.45</v>
      </c>
      <c r="I167" s="6" t="s">
        <v>4</v>
      </c>
      <c r="J167" t="b">
        <f t="shared" si="4"/>
        <v>0</v>
      </c>
      <c r="K167" t="b">
        <f t="shared" si="5"/>
        <v>1</v>
      </c>
    </row>
    <row r="168" spans="1:11" x14ac:dyDescent="0.3">
      <c r="A168" s="36">
        <v>52282388168400</v>
      </c>
      <c r="B168" s="3" t="s">
        <v>3</v>
      </c>
      <c r="C168" s="3" t="s">
        <v>11</v>
      </c>
      <c r="D168" s="3">
        <v>43234</v>
      </c>
      <c r="E168" s="3" t="s">
        <v>71</v>
      </c>
      <c r="F168" s="3" t="s">
        <v>31</v>
      </c>
      <c r="G168" s="4">
        <v>14</v>
      </c>
      <c r="H168" s="5">
        <v>72.45</v>
      </c>
      <c r="I168" s="6" t="s">
        <v>4</v>
      </c>
      <c r="J168" t="b">
        <f t="shared" si="4"/>
        <v>0</v>
      </c>
      <c r="K168" t="b">
        <f t="shared" si="5"/>
        <v>1</v>
      </c>
    </row>
    <row r="169" spans="1:11" x14ac:dyDescent="0.3">
      <c r="A169" s="36">
        <v>52282388198200</v>
      </c>
      <c r="B169" s="3" t="s">
        <v>3</v>
      </c>
      <c r="C169" s="3" t="s">
        <v>12</v>
      </c>
      <c r="D169" s="3">
        <v>43234</v>
      </c>
      <c r="E169" s="3" t="s">
        <v>71</v>
      </c>
      <c r="F169" s="3" t="s">
        <v>31</v>
      </c>
      <c r="G169" s="4">
        <v>14</v>
      </c>
      <c r="H169" s="5">
        <v>72.45</v>
      </c>
      <c r="I169" s="6" t="s">
        <v>4</v>
      </c>
      <c r="J169" t="b">
        <f t="shared" si="4"/>
        <v>0</v>
      </c>
      <c r="K169" t="b">
        <f t="shared" si="5"/>
        <v>1</v>
      </c>
    </row>
    <row r="170" spans="1:11" x14ac:dyDescent="0.3">
      <c r="A170" s="36">
        <v>52282388198800</v>
      </c>
      <c r="B170" s="3" t="s">
        <v>3</v>
      </c>
      <c r="C170" s="3" t="s">
        <v>10</v>
      </c>
      <c r="D170" s="3">
        <v>43234</v>
      </c>
      <c r="E170" s="3" t="s">
        <v>71</v>
      </c>
      <c r="F170" s="3" t="s">
        <v>31</v>
      </c>
      <c r="G170" s="4">
        <v>14</v>
      </c>
      <c r="H170" s="5">
        <v>72.45</v>
      </c>
      <c r="I170" s="6" t="s">
        <v>4</v>
      </c>
      <c r="J170" t="b">
        <f t="shared" si="4"/>
        <v>0</v>
      </c>
      <c r="K170" t="b">
        <f t="shared" si="5"/>
        <v>1</v>
      </c>
    </row>
    <row r="171" spans="1:11" x14ac:dyDescent="0.3">
      <c r="A171" s="36">
        <v>52282388391200</v>
      </c>
      <c r="B171" s="3" t="s">
        <v>3</v>
      </c>
      <c r="C171" s="3" t="s">
        <v>11</v>
      </c>
      <c r="D171" s="3">
        <v>43234</v>
      </c>
      <c r="E171" s="3" t="s">
        <v>71</v>
      </c>
      <c r="F171" s="3" t="s">
        <v>31</v>
      </c>
      <c r="G171" s="4">
        <v>14</v>
      </c>
      <c r="H171" s="5">
        <v>72.45</v>
      </c>
      <c r="I171" s="6" t="s">
        <v>4</v>
      </c>
      <c r="J171" t="b">
        <f t="shared" si="4"/>
        <v>0</v>
      </c>
      <c r="K171" t="b">
        <f t="shared" si="5"/>
        <v>1</v>
      </c>
    </row>
    <row r="172" spans="1:11" x14ac:dyDescent="0.3">
      <c r="A172" s="36">
        <v>52282388392200</v>
      </c>
      <c r="B172" s="3" t="s">
        <v>3</v>
      </c>
      <c r="C172" s="3" t="s">
        <v>12</v>
      </c>
      <c r="D172" s="3">
        <v>43234</v>
      </c>
      <c r="E172" s="3" t="s">
        <v>71</v>
      </c>
      <c r="F172" s="3" t="s">
        <v>31</v>
      </c>
      <c r="G172" s="4">
        <v>14</v>
      </c>
      <c r="H172" s="5">
        <v>72.45</v>
      </c>
      <c r="I172" s="6" t="s">
        <v>4</v>
      </c>
      <c r="J172" t="b">
        <f t="shared" si="4"/>
        <v>0</v>
      </c>
      <c r="K172" t="b">
        <f t="shared" si="5"/>
        <v>1</v>
      </c>
    </row>
    <row r="173" spans="1:11" x14ac:dyDescent="0.3">
      <c r="A173" s="36">
        <v>52282388396200</v>
      </c>
      <c r="B173" s="3" t="s">
        <v>3</v>
      </c>
      <c r="C173" s="3" t="s">
        <v>10</v>
      </c>
      <c r="D173" s="3">
        <v>43234</v>
      </c>
      <c r="E173" s="3" t="s">
        <v>71</v>
      </c>
      <c r="F173" s="3" t="s">
        <v>31</v>
      </c>
      <c r="G173" s="4">
        <v>14</v>
      </c>
      <c r="H173" s="5">
        <v>72.45</v>
      </c>
      <c r="I173" s="6" t="s">
        <v>4</v>
      </c>
      <c r="J173" t="b">
        <f t="shared" si="4"/>
        <v>0</v>
      </c>
      <c r="K173" t="b">
        <f t="shared" si="5"/>
        <v>1</v>
      </c>
    </row>
    <row r="174" spans="1:11" x14ac:dyDescent="0.3">
      <c r="A174" s="36">
        <v>52282388401600</v>
      </c>
      <c r="B174" s="3" t="s">
        <v>3</v>
      </c>
      <c r="C174" s="3" t="s">
        <v>11</v>
      </c>
      <c r="D174" s="3">
        <v>43234</v>
      </c>
      <c r="E174" s="3" t="s">
        <v>71</v>
      </c>
      <c r="F174" s="3" t="s">
        <v>31</v>
      </c>
      <c r="G174" s="4">
        <v>14</v>
      </c>
      <c r="H174" s="5">
        <v>126.41</v>
      </c>
      <c r="I174" s="6" t="s">
        <v>7</v>
      </c>
      <c r="J174" t="b">
        <f t="shared" si="4"/>
        <v>1</v>
      </c>
      <c r="K174" t="b">
        <f t="shared" si="5"/>
        <v>0</v>
      </c>
    </row>
    <row r="175" spans="1:11" x14ac:dyDescent="0.3">
      <c r="A175" s="36">
        <v>52282388416800</v>
      </c>
      <c r="B175" s="3" t="s">
        <v>3</v>
      </c>
      <c r="C175" s="3" t="s">
        <v>12</v>
      </c>
      <c r="D175" s="3">
        <v>43234</v>
      </c>
      <c r="E175" s="3" t="s">
        <v>71</v>
      </c>
      <c r="F175" s="3" t="s">
        <v>31</v>
      </c>
      <c r="G175" s="4">
        <v>14</v>
      </c>
      <c r="H175" s="5">
        <v>72.45</v>
      </c>
      <c r="I175" s="6" t="s">
        <v>4</v>
      </c>
      <c r="J175" t="b">
        <f t="shared" si="4"/>
        <v>0</v>
      </c>
      <c r="K175" t="b">
        <f t="shared" si="5"/>
        <v>1</v>
      </c>
    </row>
    <row r="176" spans="1:11" x14ac:dyDescent="0.3">
      <c r="A176" s="36">
        <v>52282388652200</v>
      </c>
      <c r="B176" s="3" t="s">
        <v>3</v>
      </c>
      <c r="C176" s="3" t="s">
        <v>10</v>
      </c>
      <c r="D176" s="3">
        <v>43234</v>
      </c>
      <c r="E176" s="3" t="s">
        <v>71</v>
      </c>
      <c r="F176" s="3" t="s">
        <v>31</v>
      </c>
      <c r="G176" s="4">
        <v>14</v>
      </c>
      <c r="H176" s="5">
        <v>107.21</v>
      </c>
      <c r="I176" s="6" t="s">
        <v>4</v>
      </c>
      <c r="J176" t="b">
        <f t="shared" si="4"/>
        <v>1</v>
      </c>
      <c r="K176" t="b">
        <f t="shared" si="5"/>
        <v>0</v>
      </c>
    </row>
    <row r="177" spans="1:11" x14ac:dyDescent="0.3">
      <c r="A177" s="36">
        <v>52282388690600</v>
      </c>
      <c r="B177" s="3" t="s">
        <v>3</v>
      </c>
      <c r="C177" s="3" t="s">
        <v>11</v>
      </c>
      <c r="D177" s="3">
        <v>43234</v>
      </c>
      <c r="E177" s="3" t="s">
        <v>71</v>
      </c>
      <c r="F177" s="3" t="s">
        <v>31</v>
      </c>
      <c r="G177" s="4">
        <v>14</v>
      </c>
      <c r="H177" s="5">
        <v>72.45</v>
      </c>
      <c r="I177" s="6" t="s">
        <v>4</v>
      </c>
      <c r="J177" t="b">
        <f t="shared" si="4"/>
        <v>0</v>
      </c>
      <c r="K177" t="b">
        <f t="shared" si="5"/>
        <v>1</v>
      </c>
    </row>
    <row r="178" spans="1:11" x14ac:dyDescent="0.3">
      <c r="A178" s="36">
        <v>52282388693000</v>
      </c>
      <c r="B178" s="3" t="s">
        <v>3</v>
      </c>
      <c r="C178" s="3" t="s">
        <v>12</v>
      </c>
      <c r="D178" s="3">
        <v>43234</v>
      </c>
      <c r="E178" s="3" t="s">
        <v>71</v>
      </c>
      <c r="F178" s="3" t="s">
        <v>31</v>
      </c>
      <c r="G178" s="4">
        <v>14</v>
      </c>
      <c r="H178" s="5">
        <v>95.62</v>
      </c>
      <c r="I178" s="6" t="s">
        <v>4</v>
      </c>
      <c r="J178" t="b">
        <f t="shared" si="4"/>
        <v>0</v>
      </c>
      <c r="K178" t="b">
        <f t="shared" si="5"/>
        <v>1</v>
      </c>
    </row>
    <row r="179" spans="1:11" x14ac:dyDescent="0.3">
      <c r="A179" s="36">
        <v>52282388693200</v>
      </c>
      <c r="B179" s="3" t="s">
        <v>3</v>
      </c>
      <c r="C179" s="3" t="s">
        <v>10</v>
      </c>
      <c r="D179" s="3">
        <v>43234</v>
      </c>
      <c r="E179" s="3" t="s">
        <v>71</v>
      </c>
      <c r="F179" s="3" t="s">
        <v>31</v>
      </c>
      <c r="G179" s="4">
        <v>14</v>
      </c>
      <c r="H179" s="5">
        <v>72.45</v>
      </c>
      <c r="I179" s="6" t="s">
        <v>4</v>
      </c>
      <c r="J179" t="b">
        <f t="shared" si="4"/>
        <v>0</v>
      </c>
      <c r="K179" t="b">
        <f t="shared" si="5"/>
        <v>1</v>
      </c>
    </row>
    <row r="180" spans="1:11" x14ac:dyDescent="0.3">
      <c r="A180" s="36">
        <v>54282289364200</v>
      </c>
      <c r="B180" s="3" t="s">
        <v>3</v>
      </c>
      <c r="C180" s="3" t="s">
        <v>10</v>
      </c>
      <c r="D180" s="3">
        <v>43234</v>
      </c>
      <c r="E180" s="3" t="s">
        <v>71</v>
      </c>
      <c r="F180" s="3" t="s">
        <v>31</v>
      </c>
      <c r="G180" s="4">
        <v>21</v>
      </c>
      <c r="H180" s="5">
        <v>66.099999999999994</v>
      </c>
      <c r="I180" s="6" t="s">
        <v>6</v>
      </c>
      <c r="J180" t="b">
        <f t="shared" si="4"/>
        <v>1</v>
      </c>
      <c r="K180" t="b">
        <f t="shared" si="5"/>
        <v>1</v>
      </c>
    </row>
    <row r="181" spans="1:11" x14ac:dyDescent="0.3">
      <c r="A181" s="36">
        <v>54282289365400</v>
      </c>
      <c r="B181" s="3" t="s">
        <v>3</v>
      </c>
      <c r="C181" s="3" t="s">
        <v>11</v>
      </c>
      <c r="D181" s="3">
        <v>43234</v>
      </c>
      <c r="E181" s="3" t="s">
        <v>71</v>
      </c>
      <c r="F181" s="3" t="s">
        <v>31</v>
      </c>
      <c r="G181" s="4">
        <v>21</v>
      </c>
      <c r="H181" s="5">
        <v>66.099999999999994</v>
      </c>
      <c r="I181" s="6" t="s">
        <v>6</v>
      </c>
      <c r="J181" t="b">
        <f t="shared" si="4"/>
        <v>1</v>
      </c>
      <c r="K181" t="b">
        <f t="shared" si="5"/>
        <v>1</v>
      </c>
    </row>
    <row r="182" spans="1:11" x14ac:dyDescent="0.3">
      <c r="A182" s="36">
        <v>54282289365600</v>
      </c>
      <c r="B182" s="3" t="s">
        <v>1</v>
      </c>
      <c r="C182" s="3" t="s">
        <v>12</v>
      </c>
      <c r="D182" s="3">
        <v>43234</v>
      </c>
      <c r="E182" s="3" t="s">
        <v>71</v>
      </c>
      <c r="F182" s="3" t="s">
        <v>31</v>
      </c>
      <c r="G182" s="4">
        <v>21</v>
      </c>
      <c r="H182" s="5">
        <v>66.099999999999994</v>
      </c>
      <c r="I182" s="6" t="s">
        <v>6</v>
      </c>
      <c r="J182" t="b">
        <f t="shared" si="4"/>
        <v>1</v>
      </c>
      <c r="K182" t="b">
        <f t="shared" si="5"/>
        <v>1</v>
      </c>
    </row>
    <row r="183" spans="1:11" x14ac:dyDescent="0.3">
      <c r="A183" s="36">
        <v>54282290230600</v>
      </c>
      <c r="B183" s="3" t="s">
        <v>1</v>
      </c>
      <c r="C183" s="3" t="s">
        <v>10</v>
      </c>
      <c r="D183" s="3">
        <v>43234</v>
      </c>
      <c r="E183" s="3" t="s">
        <v>71</v>
      </c>
      <c r="F183" s="3" t="s">
        <v>31</v>
      </c>
      <c r="G183" s="4">
        <v>21</v>
      </c>
      <c r="H183" s="5">
        <v>79.63</v>
      </c>
      <c r="I183" s="6" t="s">
        <v>6</v>
      </c>
      <c r="J183" t="b">
        <f t="shared" si="4"/>
        <v>0</v>
      </c>
      <c r="K183" t="b">
        <f t="shared" si="5"/>
        <v>1</v>
      </c>
    </row>
    <row r="184" spans="1:11" x14ac:dyDescent="0.3">
      <c r="A184" s="36">
        <v>54282290652200</v>
      </c>
      <c r="B184" s="3" t="s">
        <v>3</v>
      </c>
      <c r="C184" s="3" t="s">
        <v>11</v>
      </c>
      <c r="D184" s="3">
        <v>43234</v>
      </c>
      <c r="E184" s="3" t="s">
        <v>71</v>
      </c>
      <c r="F184" s="3" t="s">
        <v>31</v>
      </c>
      <c r="G184" s="4">
        <v>21</v>
      </c>
      <c r="H184" s="5">
        <v>169.76</v>
      </c>
      <c r="I184" s="6" t="s">
        <v>6</v>
      </c>
      <c r="J184" t="b">
        <f t="shared" si="4"/>
        <v>1</v>
      </c>
      <c r="K184" t="b">
        <f t="shared" si="5"/>
        <v>0</v>
      </c>
    </row>
    <row r="185" spans="1:11" x14ac:dyDescent="0.3">
      <c r="A185" s="36">
        <v>54282290652400</v>
      </c>
      <c r="B185" s="3" t="s">
        <v>3</v>
      </c>
      <c r="C185" s="3" t="s">
        <v>12</v>
      </c>
      <c r="D185" s="3">
        <v>43234</v>
      </c>
      <c r="E185" s="3" t="s">
        <v>71</v>
      </c>
      <c r="F185" s="3" t="s">
        <v>31</v>
      </c>
      <c r="G185" s="4">
        <v>21</v>
      </c>
      <c r="H185" s="5">
        <v>66.099999999999994</v>
      </c>
      <c r="I185" s="6" t="s">
        <v>6</v>
      </c>
      <c r="J185" t="b">
        <f t="shared" si="4"/>
        <v>1</v>
      </c>
      <c r="K185" t="b">
        <f t="shared" si="5"/>
        <v>1</v>
      </c>
    </row>
    <row r="186" spans="1:11" x14ac:dyDescent="0.3">
      <c r="A186" s="36">
        <v>54282290865800</v>
      </c>
      <c r="B186" s="3" t="s">
        <v>3</v>
      </c>
      <c r="C186" s="3" t="s">
        <v>10</v>
      </c>
      <c r="D186" s="3">
        <v>43234</v>
      </c>
      <c r="E186" s="3" t="s">
        <v>71</v>
      </c>
      <c r="F186" s="3" t="s">
        <v>31</v>
      </c>
      <c r="G186" s="4">
        <v>21</v>
      </c>
      <c r="H186" s="5">
        <v>66.099999999999994</v>
      </c>
      <c r="I186" s="6" t="s">
        <v>6</v>
      </c>
      <c r="J186" t="b">
        <f t="shared" si="4"/>
        <v>1</v>
      </c>
      <c r="K186" t="b">
        <f t="shared" si="5"/>
        <v>1</v>
      </c>
    </row>
    <row r="187" spans="1:11" x14ac:dyDescent="0.3">
      <c r="A187" s="36">
        <v>54282249265800</v>
      </c>
      <c r="B187" s="3" t="s">
        <v>3</v>
      </c>
      <c r="C187" s="3" t="s">
        <v>11</v>
      </c>
      <c r="D187" s="3">
        <v>43234</v>
      </c>
      <c r="E187" s="3" t="s">
        <v>71</v>
      </c>
      <c r="F187" s="3" t="s">
        <v>31</v>
      </c>
      <c r="G187" s="4">
        <v>20</v>
      </c>
      <c r="H187" s="5">
        <v>66.099999999999994</v>
      </c>
      <c r="I187" s="6" t="s">
        <v>6</v>
      </c>
      <c r="J187" t="b">
        <f t="shared" si="4"/>
        <v>1</v>
      </c>
      <c r="K187" t="b">
        <f t="shared" si="5"/>
        <v>1</v>
      </c>
    </row>
    <row r="188" spans="1:11" x14ac:dyDescent="0.3">
      <c r="A188" s="36">
        <v>54282304812400</v>
      </c>
      <c r="B188" s="3" t="s">
        <v>3</v>
      </c>
      <c r="C188" s="3" t="s">
        <v>12</v>
      </c>
      <c r="D188" s="3">
        <v>43234</v>
      </c>
      <c r="E188" s="3" t="s">
        <v>71</v>
      </c>
      <c r="F188" s="3" t="s">
        <v>31</v>
      </c>
      <c r="G188" s="4">
        <v>20</v>
      </c>
      <c r="H188" s="5">
        <v>219.92</v>
      </c>
      <c r="I188" s="6" t="s">
        <v>8</v>
      </c>
      <c r="J188" t="b">
        <f t="shared" si="4"/>
        <v>1</v>
      </c>
      <c r="K188" t="b">
        <f t="shared" si="5"/>
        <v>0</v>
      </c>
    </row>
    <row r="189" spans="1:11" x14ac:dyDescent="0.3">
      <c r="A189" s="36">
        <v>54282294666200</v>
      </c>
      <c r="B189" s="3" t="s">
        <v>3</v>
      </c>
      <c r="C189" s="3" t="s">
        <v>10</v>
      </c>
      <c r="D189" s="3">
        <v>43234</v>
      </c>
      <c r="E189" s="3" t="s">
        <v>71</v>
      </c>
      <c r="F189" s="3" t="s">
        <v>31</v>
      </c>
      <c r="G189" s="4">
        <v>18</v>
      </c>
      <c r="H189" s="5">
        <v>66.099999999999994</v>
      </c>
      <c r="I189" s="6" t="s">
        <v>6</v>
      </c>
      <c r="J189" t="b">
        <f t="shared" si="4"/>
        <v>1</v>
      </c>
      <c r="K189" t="b">
        <f t="shared" si="5"/>
        <v>1</v>
      </c>
    </row>
    <row r="190" spans="1:11" x14ac:dyDescent="0.3">
      <c r="A190" s="36">
        <v>54282296483200</v>
      </c>
      <c r="B190" s="3" t="s">
        <v>3</v>
      </c>
      <c r="C190" s="3" t="s">
        <v>11</v>
      </c>
      <c r="D190" s="3">
        <v>43234</v>
      </c>
      <c r="E190" s="3" t="s">
        <v>71</v>
      </c>
      <c r="F190" s="3" t="s">
        <v>31</v>
      </c>
      <c r="G190" s="4">
        <v>18</v>
      </c>
      <c r="H190" s="5">
        <v>113.48</v>
      </c>
      <c r="I190" s="6" t="s">
        <v>6</v>
      </c>
      <c r="J190" t="b">
        <f t="shared" si="4"/>
        <v>1</v>
      </c>
      <c r="K190" t="b">
        <f t="shared" si="5"/>
        <v>0</v>
      </c>
    </row>
    <row r="191" spans="1:11" x14ac:dyDescent="0.3">
      <c r="A191" s="36">
        <v>54282268393600</v>
      </c>
      <c r="B191" s="3" t="s">
        <v>3</v>
      </c>
      <c r="C191" s="3" t="s">
        <v>11</v>
      </c>
      <c r="D191" s="3">
        <v>43235</v>
      </c>
      <c r="E191" s="3" t="s">
        <v>72</v>
      </c>
      <c r="F191" s="3" t="s">
        <v>31</v>
      </c>
      <c r="G191" s="4">
        <v>20</v>
      </c>
      <c r="H191" s="5">
        <v>280.77</v>
      </c>
      <c r="I191" s="6" t="s">
        <v>2</v>
      </c>
      <c r="J191" t="b">
        <f t="shared" si="4"/>
        <v>1</v>
      </c>
      <c r="K191" t="b">
        <f t="shared" si="5"/>
        <v>0</v>
      </c>
    </row>
    <row r="192" spans="1:11" x14ac:dyDescent="0.3">
      <c r="A192" s="36">
        <v>54282268393600</v>
      </c>
      <c r="B192" s="3" t="s">
        <v>3</v>
      </c>
      <c r="C192" s="3" t="s">
        <v>12</v>
      </c>
      <c r="D192" s="3">
        <v>43235</v>
      </c>
      <c r="E192" s="3" t="s">
        <v>72</v>
      </c>
      <c r="F192" s="3" t="s">
        <v>31</v>
      </c>
      <c r="G192" s="4">
        <v>20</v>
      </c>
      <c r="H192" s="5">
        <v>280.77</v>
      </c>
      <c r="I192" s="6" t="s">
        <v>2</v>
      </c>
      <c r="J192" t="b">
        <f t="shared" si="4"/>
        <v>1</v>
      </c>
      <c r="K192" t="b">
        <f t="shared" si="5"/>
        <v>0</v>
      </c>
    </row>
    <row r="193" spans="1:11" x14ac:dyDescent="0.3">
      <c r="A193" s="36">
        <v>52282305502200</v>
      </c>
      <c r="B193" s="3" t="s">
        <v>3</v>
      </c>
      <c r="C193" s="3" t="s">
        <v>10</v>
      </c>
      <c r="D193" s="3">
        <v>43235</v>
      </c>
      <c r="E193" s="3" t="s">
        <v>72</v>
      </c>
      <c r="F193" s="3" t="s">
        <v>31</v>
      </c>
      <c r="G193" s="4">
        <v>19</v>
      </c>
      <c r="H193" s="5">
        <v>73</v>
      </c>
      <c r="I193" s="6" t="s">
        <v>4</v>
      </c>
      <c r="J193" t="b">
        <f t="shared" si="4"/>
        <v>0</v>
      </c>
      <c r="K193" t="b">
        <f t="shared" si="5"/>
        <v>1</v>
      </c>
    </row>
    <row r="194" spans="1:11" x14ac:dyDescent="0.3">
      <c r="A194" s="36">
        <v>52282302815600</v>
      </c>
      <c r="B194" s="3" t="s">
        <v>3</v>
      </c>
      <c r="C194" s="3" t="s">
        <v>11</v>
      </c>
      <c r="D194" s="3">
        <v>43235</v>
      </c>
      <c r="E194" s="3" t="s">
        <v>72</v>
      </c>
      <c r="F194" s="3" t="s">
        <v>31</v>
      </c>
      <c r="G194" s="4">
        <v>19</v>
      </c>
      <c r="H194" s="5">
        <v>72.45</v>
      </c>
      <c r="I194" s="6" t="s">
        <v>8</v>
      </c>
      <c r="J194" t="b">
        <f t="shared" si="4"/>
        <v>0</v>
      </c>
      <c r="K194" t="b">
        <f t="shared" si="5"/>
        <v>1</v>
      </c>
    </row>
    <row r="195" spans="1:11" x14ac:dyDescent="0.3">
      <c r="A195" s="36">
        <v>52282297100200</v>
      </c>
      <c r="B195" s="3" t="s">
        <v>3</v>
      </c>
      <c r="C195" s="3" t="s">
        <v>12</v>
      </c>
      <c r="D195" s="3">
        <v>43235</v>
      </c>
      <c r="E195" s="3" t="s">
        <v>72</v>
      </c>
      <c r="F195" s="3" t="s">
        <v>31</v>
      </c>
      <c r="G195" s="4">
        <v>19</v>
      </c>
      <c r="H195" s="5">
        <v>192.77</v>
      </c>
      <c r="I195" s="6" t="s">
        <v>6</v>
      </c>
      <c r="J195" t="b">
        <f t="shared" ref="J195:J258" si="6">OR(H195&lt;70,H195&gt;100)</f>
        <v>1</v>
      </c>
      <c r="K195" t="b">
        <f t="shared" ref="K195:K258" si="7">AND($H195&lt;100,$H195&gt;50)</f>
        <v>0</v>
      </c>
    </row>
    <row r="196" spans="1:11" x14ac:dyDescent="0.3">
      <c r="A196" s="36">
        <v>52282297100200</v>
      </c>
      <c r="B196" s="3" t="s">
        <v>3</v>
      </c>
      <c r="C196" s="3" t="s">
        <v>10</v>
      </c>
      <c r="D196" s="3">
        <v>43235</v>
      </c>
      <c r="E196" s="3" t="s">
        <v>72</v>
      </c>
      <c r="F196" s="3" t="s">
        <v>31</v>
      </c>
      <c r="G196" s="4">
        <v>19</v>
      </c>
      <c r="H196" s="5">
        <v>192.77</v>
      </c>
      <c r="I196" s="6" t="s">
        <v>6</v>
      </c>
      <c r="J196" t="b">
        <f t="shared" si="6"/>
        <v>1</v>
      </c>
      <c r="K196" t="b">
        <f t="shared" si="7"/>
        <v>0</v>
      </c>
    </row>
    <row r="197" spans="1:11" x14ac:dyDescent="0.3">
      <c r="A197" s="36">
        <v>54282282965000</v>
      </c>
      <c r="B197" s="3" t="s">
        <v>3</v>
      </c>
      <c r="C197" s="3" t="s">
        <v>11</v>
      </c>
      <c r="D197" s="3">
        <v>43235</v>
      </c>
      <c r="E197" s="3" t="s">
        <v>72</v>
      </c>
      <c r="F197" s="3" t="s">
        <v>31</v>
      </c>
      <c r="G197" s="4">
        <v>19</v>
      </c>
      <c r="H197" s="5">
        <v>72.45</v>
      </c>
      <c r="I197" s="6" t="s">
        <v>6</v>
      </c>
      <c r="J197" t="b">
        <f t="shared" si="6"/>
        <v>0</v>
      </c>
      <c r="K197" t="b">
        <f t="shared" si="7"/>
        <v>1</v>
      </c>
    </row>
    <row r="198" spans="1:11" x14ac:dyDescent="0.3">
      <c r="A198" s="36">
        <v>52282396780200</v>
      </c>
      <c r="B198" s="3" t="s">
        <v>3</v>
      </c>
      <c r="C198" s="3" t="s">
        <v>12</v>
      </c>
      <c r="D198" s="3">
        <v>43235</v>
      </c>
      <c r="E198" s="3" t="s">
        <v>72</v>
      </c>
      <c r="F198" s="3" t="s">
        <v>31</v>
      </c>
      <c r="G198" s="4">
        <v>14</v>
      </c>
      <c r="H198" s="5">
        <v>70.069999999999993</v>
      </c>
      <c r="I198" s="6" t="s">
        <v>2</v>
      </c>
      <c r="J198" t="b">
        <f t="shared" si="6"/>
        <v>0</v>
      </c>
      <c r="K198" t="b">
        <f t="shared" si="7"/>
        <v>1</v>
      </c>
    </row>
    <row r="199" spans="1:11" x14ac:dyDescent="0.3">
      <c r="A199" s="36">
        <v>52282396686400</v>
      </c>
      <c r="B199" s="3" t="s">
        <v>3</v>
      </c>
      <c r="C199" s="3" t="s">
        <v>10</v>
      </c>
      <c r="D199" s="3">
        <v>43235</v>
      </c>
      <c r="E199" s="3" t="s">
        <v>72</v>
      </c>
      <c r="F199" s="3" t="s">
        <v>31</v>
      </c>
      <c r="G199" s="4">
        <v>14</v>
      </c>
      <c r="H199" s="5">
        <v>70.069999999999993</v>
      </c>
      <c r="I199" s="6" t="s">
        <v>2</v>
      </c>
      <c r="J199" t="b">
        <f t="shared" si="6"/>
        <v>0</v>
      </c>
      <c r="K199" t="b">
        <f t="shared" si="7"/>
        <v>1</v>
      </c>
    </row>
    <row r="200" spans="1:11" x14ac:dyDescent="0.3">
      <c r="A200" s="36">
        <v>54282381359800</v>
      </c>
      <c r="B200" s="3" t="s">
        <v>3</v>
      </c>
      <c r="C200" s="3" t="s">
        <v>11</v>
      </c>
      <c r="D200" s="3">
        <v>43235</v>
      </c>
      <c r="E200" s="3" t="s">
        <v>72</v>
      </c>
      <c r="F200" s="3" t="s">
        <v>31</v>
      </c>
      <c r="G200" s="4">
        <v>14</v>
      </c>
      <c r="H200" s="5">
        <v>186.85</v>
      </c>
      <c r="I200" s="6" t="s">
        <v>2</v>
      </c>
      <c r="J200" t="b">
        <f t="shared" si="6"/>
        <v>1</v>
      </c>
      <c r="K200" t="b">
        <f t="shared" si="7"/>
        <v>0</v>
      </c>
    </row>
    <row r="201" spans="1:11" x14ac:dyDescent="0.3">
      <c r="A201" s="36">
        <v>52282396874600</v>
      </c>
      <c r="B201" s="3" t="s">
        <v>3</v>
      </c>
      <c r="C201" s="3" t="s">
        <v>12</v>
      </c>
      <c r="D201" s="3">
        <v>43235</v>
      </c>
      <c r="E201" s="3" t="s">
        <v>72</v>
      </c>
      <c r="F201" s="3" t="s">
        <v>31</v>
      </c>
      <c r="G201" s="4">
        <v>14</v>
      </c>
      <c r="H201" s="5">
        <v>70.069999999999993</v>
      </c>
      <c r="I201" s="6" t="s">
        <v>2</v>
      </c>
      <c r="J201" t="b">
        <f t="shared" si="6"/>
        <v>0</v>
      </c>
      <c r="K201" t="b">
        <f t="shared" si="7"/>
        <v>1</v>
      </c>
    </row>
    <row r="202" spans="1:11" x14ac:dyDescent="0.3">
      <c r="A202" s="36">
        <v>54282381361200</v>
      </c>
      <c r="B202" s="3" t="s">
        <v>3</v>
      </c>
      <c r="C202" s="3" t="s">
        <v>10</v>
      </c>
      <c r="D202" s="3">
        <v>43235</v>
      </c>
      <c r="E202" s="3" t="s">
        <v>72</v>
      </c>
      <c r="F202" s="3" t="s">
        <v>31</v>
      </c>
      <c r="G202" s="4">
        <v>14</v>
      </c>
      <c r="H202" s="5">
        <v>112.66</v>
      </c>
      <c r="I202" s="6" t="s">
        <v>2</v>
      </c>
      <c r="J202" t="b">
        <f t="shared" si="6"/>
        <v>1</v>
      </c>
      <c r="K202" t="b">
        <f t="shared" si="7"/>
        <v>0</v>
      </c>
    </row>
    <row r="203" spans="1:11" x14ac:dyDescent="0.3">
      <c r="A203" s="36">
        <v>54282381175800</v>
      </c>
      <c r="B203" s="3" t="s">
        <v>3</v>
      </c>
      <c r="C203" s="3" t="s">
        <v>11</v>
      </c>
      <c r="D203" s="3">
        <v>43235</v>
      </c>
      <c r="E203" s="3" t="s">
        <v>72</v>
      </c>
      <c r="F203" s="3" t="s">
        <v>31</v>
      </c>
      <c r="G203" s="4">
        <v>14</v>
      </c>
      <c r="H203" s="5">
        <v>70.069999999999993</v>
      </c>
      <c r="I203" s="6" t="s">
        <v>2</v>
      </c>
      <c r="J203" t="b">
        <f t="shared" si="6"/>
        <v>0</v>
      </c>
      <c r="K203" t="b">
        <f t="shared" si="7"/>
        <v>1</v>
      </c>
    </row>
    <row r="204" spans="1:11" x14ac:dyDescent="0.3">
      <c r="A204" s="36">
        <v>54282381522600</v>
      </c>
      <c r="B204" s="3" t="s">
        <v>3</v>
      </c>
      <c r="C204" s="3" t="s">
        <v>12</v>
      </c>
      <c r="D204" s="3">
        <v>43235</v>
      </c>
      <c r="E204" s="3" t="s">
        <v>72</v>
      </c>
      <c r="F204" s="3" t="s">
        <v>31</v>
      </c>
      <c r="G204" s="4">
        <v>14</v>
      </c>
      <c r="H204" s="5">
        <v>186.85</v>
      </c>
      <c r="I204" s="6" t="s">
        <v>2</v>
      </c>
      <c r="J204" t="b">
        <f t="shared" si="6"/>
        <v>1</v>
      </c>
      <c r="K204" t="b">
        <f t="shared" si="7"/>
        <v>0</v>
      </c>
    </row>
    <row r="205" spans="1:11" x14ac:dyDescent="0.3">
      <c r="A205" s="36">
        <v>52282396689600</v>
      </c>
      <c r="B205" s="3" t="s">
        <v>3</v>
      </c>
      <c r="C205" s="3" t="s">
        <v>10</v>
      </c>
      <c r="D205" s="3">
        <v>43235</v>
      </c>
      <c r="E205" s="3" t="s">
        <v>72</v>
      </c>
      <c r="F205" s="3" t="s">
        <v>31</v>
      </c>
      <c r="G205" s="4">
        <v>14</v>
      </c>
      <c r="H205" s="5">
        <v>70.069999999999993</v>
      </c>
      <c r="I205" s="6" t="s">
        <v>2</v>
      </c>
      <c r="J205" t="b">
        <f t="shared" si="6"/>
        <v>0</v>
      </c>
      <c r="K205" t="b">
        <f t="shared" si="7"/>
        <v>1</v>
      </c>
    </row>
    <row r="206" spans="1:11" x14ac:dyDescent="0.3">
      <c r="A206" s="36">
        <v>52282396777000</v>
      </c>
      <c r="B206" s="3" t="s">
        <v>3</v>
      </c>
      <c r="C206" s="3" t="s">
        <v>11</v>
      </c>
      <c r="D206" s="3">
        <v>43235</v>
      </c>
      <c r="E206" s="3" t="s">
        <v>72</v>
      </c>
      <c r="F206" s="3" t="s">
        <v>31</v>
      </c>
      <c r="G206" s="4">
        <v>14</v>
      </c>
      <c r="H206" s="5">
        <v>70.069999999999993</v>
      </c>
      <c r="I206" s="6" t="s">
        <v>2</v>
      </c>
      <c r="J206" t="b">
        <f t="shared" si="6"/>
        <v>0</v>
      </c>
      <c r="K206" t="b">
        <f t="shared" si="7"/>
        <v>1</v>
      </c>
    </row>
    <row r="207" spans="1:11" x14ac:dyDescent="0.3">
      <c r="A207" s="36">
        <v>52282410376800</v>
      </c>
      <c r="B207" s="3" t="s">
        <v>3</v>
      </c>
      <c r="C207" s="3" t="s">
        <v>12</v>
      </c>
      <c r="D207" s="3">
        <v>43235</v>
      </c>
      <c r="E207" s="3" t="s">
        <v>72</v>
      </c>
      <c r="F207" s="3" t="s">
        <v>31</v>
      </c>
      <c r="G207" s="4">
        <v>14</v>
      </c>
      <c r="H207" s="5">
        <v>72.45</v>
      </c>
      <c r="I207" s="6" t="s">
        <v>4</v>
      </c>
      <c r="J207" t="b">
        <f t="shared" si="6"/>
        <v>0</v>
      </c>
      <c r="K207" t="b">
        <f t="shared" si="7"/>
        <v>1</v>
      </c>
    </row>
    <row r="208" spans="1:11" x14ac:dyDescent="0.3">
      <c r="A208" s="36">
        <v>52282396874200</v>
      </c>
      <c r="B208" s="3" t="s">
        <v>3</v>
      </c>
      <c r="C208" s="3" t="s">
        <v>10</v>
      </c>
      <c r="D208" s="3">
        <v>43235</v>
      </c>
      <c r="E208" s="3" t="s">
        <v>72</v>
      </c>
      <c r="F208" s="3" t="s">
        <v>31</v>
      </c>
      <c r="G208" s="4">
        <v>14</v>
      </c>
      <c r="H208" s="5">
        <v>70.069999999999993</v>
      </c>
      <c r="I208" s="6" t="s">
        <v>2</v>
      </c>
      <c r="J208" t="b">
        <f t="shared" si="6"/>
        <v>0</v>
      </c>
      <c r="K208" t="b">
        <f t="shared" si="7"/>
        <v>1</v>
      </c>
    </row>
    <row r="209" spans="1:11" x14ac:dyDescent="0.3">
      <c r="A209" s="36">
        <v>54282381173400</v>
      </c>
      <c r="B209" s="3" t="s">
        <v>3</v>
      </c>
      <c r="C209" s="3" t="s">
        <v>11</v>
      </c>
      <c r="D209" s="3">
        <v>43235</v>
      </c>
      <c r="E209" s="3" t="s">
        <v>72</v>
      </c>
      <c r="F209" s="3" t="s">
        <v>31</v>
      </c>
      <c r="G209" s="4">
        <v>14</v>
      </c>
      <c r="H209" s="5">
        <v>70.069999999999993</v>
      </c>
      <c r="I209" s="6" t="s">
        <v>2</v>
      </c>
      <c r="J209" t="b">
        <f t="shared" si="6"/>
        <v>0</v>
      </c>
      <c r="K209" t="b">
        <f t="shared" si="7"/>
        <v>1</v>
      </c>
    </row>
    <row r="210" spans="1:11" x14ac:dyDescent="0.3">
      <c r="A210" s="36">
        <v>52282396869000</v>
      </c>
      <c r="B210" s="3" t="s">
        <v>3</v>
      </c>
      <c r="C210" s="3" t="s">
        <v>12</v>
      </c>
      <c r="D210" s="3">
        <v>43235</v>
      </c>
      <c r="E210" s="3" t="s">
        <v>72</v>
      </c>
      <c r="F210" s="3" t="s">
        <v>31</v>
      </c>
      <c r="G210" s="4">
        <v>14</v>
      </c>
      <c r="H210" s="5">
        <v>76.8</v>
      </c>
      <c r="I210" s="6" t="s">
        <v>2</v>
      </c>
      <c r="J210" t="b">
        <f t="shared" si="6"/>
        <v>0</v>
      </c>
      <c r="K210" t="b">
        <f t="shared" si="7"/>
        <v>1</v>
      </c>
    </row>
    <row r="211" spans="1:11" x14ac:dyDescent="0.3">
      <c r="A211" s="36">
        <v>54282381003400</v>
      </c>
      <c r="B211" s="3" t="s">
        <v>3</v>
      </c>
      <c r="C211" s="3" t="s">
        <v>10</v>
      </c>
      <c r="D211" s="3">
        <v>43235</v>
      </c>
      <c r="E211" s="3" t="s">
        <v>72</v>
      </c>
      <c r="F211" s="3" t="s">
        <v>31</v>
      </c>
      <c r="G211" s="4">
        <v>14</v>
      </c>
      <c r="H211" s="5">
        <v>70.069999999999993</v>
      </c>
      <c r="I211" s="6" t="s">
        <v>2</v>
      </c>
      <c r="J211" t="b">
        <f t="shared" si="6"/>
        <v>0</v>
      </c>
      <c r="K211" t="b">
        <f t="shared" si="7"/>
        <v>1</v>
      </c>
    </row>
    <row r="212" spans="1:11" x14ac:dyDescent="0.3">
      <c r="A212" s="36">
        <v>52282396779800</v>
      </c>
      <c r="B212" s="3" t="s">
        <v>3</v>
      </c>
      <c r="C212" s="3" t="s">
        <v>11</v>
      </c>
      <c r="D212" s="3">
        <v>43235</v>
      </c>
      <c r="E212" s="3" t="s">
        <v>72</v>
      </c>
      <c r="F212" s="3" t="s">
        <v>31</v>
      </c>
      <c r="G212" s="4">
        <v>14</v>
      </c>
      <c r="H212" s="5">
        <v>76.8</v>
      </c>
      <c r="I212" s="6" t="s">
        <v>2</v>
      </c>
      <c r="J212" t="b">
        <f t="shared" si="6"/>
        <v>0</v>
      </c>
      <c r="K212" t="b">
        <f t="shared" si="7"/>
        <v>1</v>
      </c>
    </row>
    <row r="213" spans="1:11" x14ac:dyDescent="0.3">
      <c r="A213" s="36">
        <v>52282396686000</v>
      </c>
      <c r="B213" s="3" t="s">
        <v>3</v>
      </c>
      <c r="C213" s="3" t="s">
        <v>12</v>
      </c>
      <c r="D213" s="3">
        <v>43235</v>
      </c>
      <c r="E213" s="3" t="s">
        <v>72</v>
      </c>
      <c r="F213" s="3" t="s">
        <v>31</v>
      </c>
      <c r="G213" s="4">
        <v>14</v>
      </c>
      <c r="H213" s="5">
        <v>112.66</v>
      </c>
      <c r="I213" s="6" t="s">
        <v>2</v>
      </c>
      <c r="J213" t="b">
        <f t="shared" si="6"/>
        <v>1</v>
      </c>
      <c r="K213" t="b">
        <f t="shared" si="7"/>
        <v>0</v>
      </c>
    </row>
    <row r="214" spans="1:11" x14ac:dyDescent="0.3">
      <c r="A214" s="36">
        <v>52282404046000</v>
      </c>
      <c r="B214" s="3" t="s">
        <v>3</v>
      </c>
      <c r="C214" s="3" t="s">
        <v>10</v>
      </c>
      <c r="D214" s="3">
        <v>43235</v>
      </c>
      <c r="E214" s="3" t="s">
        <v>72</v>
      </c>
      <c r="F214" s="3" t="s">
        <v>31</v>
      </c>
      <c r="G214" s="4">
        <v>14</v>
      </c>
      <c r="H214" s="5">
        <v>95.62</v>
      </c>
      <c r="I214" s="6" t="s">
        <v>4</v>
      </c>
      <c r="J214" t="b">
        <f t="shared" si="6"/>
        <v>0</v>
      </c>
      <c r="K214" t="b">
        <f t="shared" si="7"/>
        <v>1</v>
      </c>
    </row>
    <row r="215" spans="1:11" x14ac:dyDescent="0.3">
      <c r="A215" s="36">
        <v>54282381176600</v>
      </c>
      <c r="B215" s="3" t="s">
        <v>3</v>
      </c>
      <c r="C215" s="3" t="s">
        <v>11</v>
      </c>
      <c r="D215" s="3">
        <v>43235</v>
      </c>
      <c r="E215" s="3" t="s">
        <v>72</v>
      </c>
      <c r="F215" s="3" t="s">
        <v>31</v>
      </c>
      <c r="G215" s="4">
        <v>14</v>
      </c>
      <c r="H215" s="5">
        <v>112.66</v>
      </c>
      <c r="I215" s="6" t="s">
        <v>2</v>
      </c>
      <c r="J215" t="b">
        <f t="shared" si="6"/>
        <v>1</v>
      </c>
      <c r="K215" t="b">
        <f t="shared" si="7"/>
        <v>0</v>
      </c>
    </row>
    <row r="216" spans="1:11" x14ac:dyDescent="0.3">
      <c r="A216" s="36">
        <v>54282381177800</v>
      </c>
      <c r="B216" s="3" t="s">
        <v>3</v>
      </c>
      <c r="C216" s="3" t="s">
        <v>12</v>
      </c>
      <c r="D216" s="3">
        <v>43235</v>
      </c>
      <c r="E216" s="3" t="s">
        <v>72</v>
      </c>
      <c r="F216" s="3" t="s">
        <v>31</v>
      </c>
      <c r="G216" s="4">
        <v>14</v>
      </c>
      <c r="H216" s="5">
        <v>93.59</v>
      </c>
      <c r="I216" s="6" t="s">
        <v>2</v>
      </c>
      <c r="J216" t="b">
        <f t="shared" si="6"/>
        <v>0</v>
      </c>
      <c r="K216" t="b">
        <f t="shared" si="7"/>
        <v>1</v>
      </c>
    </row>
    <row r="217" spans="1:11" x14ac:dyDescent="0.3">
      <c r="A217" s="36">
        <v>54282395887600</v>
      </c>
      <c r="B217" s="3" t="s">
        <v>3</v>
      </c>
      <c r="C217" s="3" t="s">
        <v>10</v>
      </c>
      <c r="D217" s="3">
        <v>43235</v>
      </c>
      <c r="E217" s="3" t="s">
        <v>72</v>
      </c>
      <c r="F217" s="3" t="s">
        <v>31</v>
      </c>
      <c r="G217" s="4">
        <v>14</v>
      </c>
      <c r="H217" s="5">
        <v>88.21</v>
      </c>
      <c r="I217" s="6" t="s">
        <v>6</v>
      </c>
      <c r="J217" t="b">
        <f t="shared" si="6"/>
        <v>0</v>
      </c>
      <c r="K217" t="b">
        <f t="shared" si="7"/>
        <v>1</v>
      </c>
    </row>
    <row r="218" spans="1:11" x14ac:dyDescent="0.3">
      <c r="A218" s="36">
        <v>52282404177600</v>
      </c>
      <c r="B218" s="3" t="s">
        <v>3</v>
      </c>
      <c r="C218" s="3" t="s">
        <v>11</v>
      </c>
      <c r="D218" s="3">
        <v>43235</v>
      </c>
      <c r="E218" s="3" t="s">
        <v>72</v>
      </c>
      <c r="F218" s="3" t="s">
        <v>31</v>
      </c>
      <c r="G218" s="4">
        <v>14</v>
      </c>
      <c r="H218" s="5">
        <v>72.45</v>
      </c>
      <c r="I218" s="6" t="s">
        <v>4</v>
      </c>
      <c r="J218" t="b">
        <f t="shared" si="6"/>
        <v>0</v>
      </c>
      <c r="K218" t="b">
        <f t="shared" si="7"/>
        <v>1</v>
      </c>
    </row>
    <row r="219" spans="1:11" x14ac:dyDescent="0.3">
      <c r="A219" s="36">
        <v>52282403971200</v>
      </c>
      <c r="B219" s="3" t="s">
        <v>3</v>
      </c>
      <c r="C219" s="3" t="s">
        <v>12</v>
      </c>
      <c r="D219" s="3">
        <v>43235</v>
      </c>
      <c r="E219" s="3" t="s">
        <v>72</v>
      </c>
      <c r="F219" s="3" t="s">
        <v>31</v>
      </c>
      <c r="G219" s="4">
        <v>14</v>
      </c>
      <c r="H219" s="5">
        <v>72.45</v>
      </c>
      <c r="I219" s="6" t="s">
        <v>4</v>
      </c>
      <c r="J219" t="b">
        <f t="shared" si="6"/>
        <v>0</v>
      </c>
      <c r="K219" t="b">
        <f t="shared" si="7"/>
        <v>1</v>
      </c>
    </row>
    <row r="220" spans="1:11" x14ac:dyDescent="0.3">
      <c r="A220" s="36">
        <v>52282396873200</v>
      </c>
      <c r="B220" s="3" t="s">
        <v>3</v>
      </c>
      <c r="C220" s="3" t="s">
        <v>10</v>
      </c>
      <c r="D220" s="3">
        <v>43235</v>
      </c>
      <c r="E220" s="3" t="s">
        <v>72</v>
      </c>
      <c r="F220" s="3" t="s">
        <v>31</v>
      </c>
      <c r="G220" s="4">
        <v>14</v>
      </c>
      <c r="H220" s="5">
        <v>76.8</v>
      </c>
      <c r="I220" s="6" t="s">
        <v>2</v>
      </c>
      <c r="J220" t="b">
        <f t="shared" si="6"/>
        <v>0</v>
      </c>
      <c r="K220" t="b">
        <f t="shared" si="7"/>
        <v>1</v>
      </c>
    </row>
    <row r="221" spans="1:11" x14ac:dyDescent="0.3">
      <c r="A221" s="36">
        <v>54282381165800</v>
      </c>
      <c r="B221" s="3" t="s">
        <v>3</v>
      </c>
      <c r="C221" s="3" t="s">
        <v>11</v>
      </c>
      <c r="D221" s="3">
        <v>43235</v>
      </c>
      <c r="E221" s="3" t="s">
        <v>72</v>
      </c>
      <c r="F221" s="3" t="s">
        <v>31</v>
      </c>
      <c r="G221" s="4">
        <v>14</v>
      </c>
      <c r="H221" s="5">
        <v>70.069999999999993</v>
      </c>
      <c r="I221" s="6" t="s">
        <v>2</v>
      </c>
      <c r="J221" t="b">
        <f t="shared" si="6"/>
        <v>0</v>
      </c>
      <c r="K221" t="b">
        <f t="shared" si="7"/>
        <v>1</v>
      </c>
    </row>
    <row r="222" spans="1:11" x14ac:dyDescent="0.3">
      <c r="A222" s="36">
        <v>54282381178600</v>
      </c>
      <c r="B222" s="3" t="s">
        <v>3</v>
      </c>
      <c r="C222" s="3" t="s">
        <v>12</v>
      </c>
      <c r="D222" s="3">
        <v>43235</v>
      </c>
      <c r="E222" s="3" t="s">
        <v>72</v>
      </c>
      <c r="F222" s="3" t="s">
        <v>31</v>
      </c>
      <c r="G222" s="4">
        <v>14</v>
      </c>
      <c r="H222" s="5">
        <v>112.66</v>
      </c>
      <c r="I222" s="6" t="s">
        <v>2</v>
      </c>
      <c r="J222" t="b">
        <f t="shared" si="6"/>
        <v>1</v>
      </c>
      <c r="K222" t="b">
        <f t="shared" si="7"/>
        <v>0</v>
      </c>
    </row>
    <row r="223" spans="1:11" x14ac:dyDescent="0.3">
      <c r="A223" s="36">
        <v>54282240360600</v>
      </c>
      <c r="B223" s="3" t="s">
        <v>3</v>
      </c>
      <c r="C223" s="3" t="s">
        <v>12</v>
      </c>
      <c r="D223" s="3">
        <v>43235</v>
      </c>
      <c r="E223" s="3" t="s">
        <v>72</v>
      </c>
      <c r="F223" s="3" t="s">
        <v>31</v>
      </c>
      <c r="G223" s="4">
        <v>21</v>
      </c>
      <c r="H223" s="5">
        <v>106.28</v>
      </c>
      <c r="I223" s="6" t="s">
        <v>6</v>
      </c>
      <c r="J223" t="b">
        <f t="shared" si="6"/>
        <v>1</v>
      </c>
      <c r="K223" t="b">
        <f t="shared" si="7"/>
        <v>0</v>
      </c>
    </row>
    <row r="224" spans="1:11" x14ac:dyDescent="0.3">
      <c r="A224" s="36">
        <v>54282268275200</v>
      </c>
      <c r="B224" s="3" t="s">
        <v>3</v>
      </c>
      <c r="C224" s="3" t="s">
        <v>10</v>
      </c>
      <c r="D224" s="3">
        <v>43235</v>
      </c>
      <c r="E224" s="3" t="s">
        <v>72</v>
      </c>
      <c r="F224" s="3" t="s">
        <v>31</v>
      </c>
      <c r="G224" s="4">
        <v>20</v>
      </c>
      <c r="H224" s="5">
        <v>186.85</v>
      </c>
      <c r="I224" s="6" t="s">
        <v>2</v>
      </c>
      <c r="J224" t="b">
        <f t="shared" si="6"/>
        <v>1</v>
      </c>
      <c r="K224" t="b">
        <f t="shared" si="7"/>
        <v>0</v>
      </c>
    </row>
    <row r="225" spans="1:11" x14ac:dyDescent="0.3">
      <c r="A225" s="36">
        <v>52282275322000</v>
      </c>
      <c r="B225" s="3" t="s">
        <v>3</v>
      </c>
      <c r="C225" s="3" t="s">
        <v>11</v>
      </c>
      <c r="D225" s="3">
        <v>43235</v>
      </c>
      <c r="E225" s="3" t="s">
        <v>72</v>
      </c>
      <c r="F225" s="3" t="s">
        <v>31</v>
      </c>
      <c r="G225" s="4">
        <v>20</v>
      </c>
      <c r="H225" s="5">
        <v>66.099999999999994</v>
      </c>
      <c r="I225" s="6" t="s">
        <v>6</v>
      </c>
      <c r="J225" t="b">
        <f t="shared" si="6"/>
        <v>1</v>
      </c>
      <c r="K225" t="b">
        <f t="shared" si="7"/>
        <v>1</v>
      </c>
    </row>
    <row r="226" spans="1:11" x14ac:dyDescent="0.3">
      <c r="A226" s="36">
        <v>56282240407800</v>
      </c>
      <c r="B226" s="3" t="s">
        <v>3</v>
      </c>
      <c r="C226" s="3" t="s">
        <v>12</v>
      </c>
      <c r="D226" s="3">
        <v>43235</v>
      </c>
      <c r="E226" s="3" t="s">
        <v>72</v>
      </c>
      <c r="F226" s="3" t="s">
        <v>31</v>
      </c>
      <c r="G226" s="4">
        <v>21</v>
      </c>
      <c r="H226" s="5">
        <v>66.099999999999994</v>
      </c>
      <c r="I226" s="6" t="s">
        <v>6</v>
      </c>
      <c r="J226" t="b">
        <f t="shared" si="6"/>
        <v>1</v>
      </c>
      <c r="K226" t="b">
        <f t="shared" si="7"/>
        <v>1</v>
      </c>
    </row>
    <row r="227" spans="1:11" x14ac:dyDescent="0.3">
      <c r="A227" s="36">
        <v>52282505280400</v>
      </c>
      <c r="B227" s="3" t="s">
        <v>1</v>
      </c>
      <c r="C227" s="3" t="s">
        <v>10</v>
      </c>
      <c r="D227" s="3">
        <v>43235</v>
      </c>
      <c r="E227" s="3" t="s">
        <v>72</v>
      </c>
      <c r="F227" s="3" t="s">
        <v>31</v>
      </c>
      <c r="G227" s="4">
        <v>21</v>
      </c>
      <c r="H227" s="5">
        <v>1709.3</v>
      </c>
      <c r="I227" s="6" t="s">
        <v>8</v>
      </c>
      <c r="J227" t="b">
        <f t="shared" si="6"/>
        <v>1</v>
      </c>
      <c r="K227" t="b">
        <f t="shared" si="7"/>
        <v>0</v>
      </c>
    </row>
    <row r="228" spans="1:11" x14ac:dyDescent="0.3">
      <c r="A228" s="36">
        <v>52282388164800</v>
      </c>
      <c r="B228" s="3" t="s">
        <v>3</v>
      </c>
      <c r="C228" s="3" t="s">
        <v>11</v>
      </c>
      <c r="D228" s="3">
        <v>43235</v>
      </c>
      <c r="E228" s="3" t="s">
        <v>72</v>
      </c>
      <c r="F228" s="3" t="s">
        <v>31</v>
      </c>
      <c r="G228" s="4">
        <v>15</v>
      </c>
      <c r="H228" s="5">
        <v>72.45</v>
      </c>
      <c r="I228" s="6" t="s">
        <v>4</v>
      </c>
      <c r="J228" t="b">
        <f t="shared" si="6"/>
        <v>0</v>
      </c>
      <c r="K228" t="b">
        <f t="shared" si="7"/>
        <v>1</v>
      </c>
    </row>
    <row r="229" spans="1:11" x14ac:dyDescent="0.3">
      <c r="A229" s="36">
        <v>52282366056400</v>
      </c>
      <c r="B229" s="3" t="s">
        <v>3</v>
      </c>
      <c r="C229" s="3" t="s">
        <v>12</v>
      </c>
      <c r="D229" s="3">
        <v>43235</v>
      </c>
      <c r="E229" s="3" t="s">
        <v>72</v>
      </c>
      <c r="F229" s="3" t="s">
        <v>31</v>
      </c>
      <c r="G229" s="4">
        <v>15</v>
      </c>
      <c r="H229" s="5">
        <v>88.21</v>
      </c>
      <c r="I229" s="6" t="s">
        <v>6</v>
      </c>
      <c r="J229" t="b">
        <f t="shared" si="6"/>
        <v>0</v>
      </c>
      <c r="K229" t="b">
        <f t="shared" si="7"/>
        <v>1</v>
      </c>
    </row>
    <row r="230" spans="1:11" x14ac:dyDescent="0.3">
      <c r="A230" s="36">
        <v>52282360702600</v>
      </c>
      <c r="B230" s="3" t="s">
        <v>3</v>
      </c>
      <c r="C230" s="3" t="s">
        <v>10</v>
      </c>
      <c r="D230" s="3">
        <v>43235</v>
      </c>
      <c r="E230" s="3" t="s">
        <v>72</v>
      </c>
      <c r="F230" s="3" t="s">
        <v>31</v>
      </c>
      <c r="G230" s="4">
        <v>15</v>
      </c>
      <c r="H230" s="5">
        <v>66.099999999999994</v>
      </c>
      <c r="I230" s="6" t="s">
        <v>6</v>
      </c>
      <c r="J230" t="b">
        <f t="shared" si="6"/>
        <v>1</v>
      </c>
      <c r="K230" t="b">
        <f t="shared" si="7"/>
        <v>1</v>
      </c>
    </row>
    <row r="231" spans="1:11" x14ac:dyDescent="0.3">
      <c r="A231" s="36">
        <v>52282360790600</v>
      </c>
      <c r="B231" s="3" t="s">
        <v>3</v>
      </c>
      <c r="C231" s="3" t="s">
        <v>11</v>
      </c>
      <c r="D231" s="3">
        <v>43235</v>
      </c>
      <c r="E231" s="3" t="s">
        <v>72</v>
      </c>
      <c r="F231" s="3" t="s">
        <v>31</v>
      </c>
      <c r="G231" s="4">
        <v>15</v>
      </c>
      <c r="H231" s="5">
        <v>66.099999999999994</v>
      </c>
      <c r="I231" s="6" t="s">
        <v>6</v>
      </c>
      <c r="J231" t="b">
        <f t="shared" si="6"/>
        <v>1</v>
      </c>
      <c r="K231" t="b">
        <f t="shared" si="7"/>
        <v>1</v>
      </c>
    </row>
    <row r="232" spans="1:11" x14ac:dyDescent="0.3">
      <c r="A232" s="36">
        <v>52282396688000</v>
      </c>
      <c r="B232" s="3" t="s">
        <v>3</v>
      </c>
      <c r="C232" s="3" t="s">
        <v>12</v>
      </c>
      <c r="D232" s="3">
        <v>43235</v>
      </c>
      <c r="E232" s="3" t="s">
        <v>72</v>
      </c>
      <c r="F232" s="3" t="s">
        <v>31</v>
      </c>
      <c r="G232" s="4">
        <v>14</v>
      </c>
      <c r="H232" s="5">
        <v>70.069999999999993</v>
      </c>
      <c r="I232" s="6" t="s">
        <v>2</v>
      </c>
      <c r="J232" t="b">
        <f t="shared" si="6"/>
        <v>0</v>
      </c>
      <c r="K232" t="b">
        <f t="shared" si="7"/>
        <v>1</v>
      </c>
    </row>
    <row r="233" spans="1:11" x14ac:dyDescent="0.3">
      <c r="A233" s="36">
        <v>54282381360600</v>
      </c>
      <c r="B233" s="3" t="s">
        <v>3</v>
      </c>
      <c r="C233" s="3" t="s">
        <v>10</v>
      </c>
      <c r="D233" s="3">
        <v>43235</v>
      </c>
      <c r="E233" s="3" t="s">
        <v>72</v>
      </c>
      <c r="F233" s="3" t="s">
        <v>31</v>
      </c>
      <c r="G233" s="4">
        <v>14</v>
      </c>
      <c r="H233" s="5">
        <v>112.66</v>
      </c>
      <c r="I233" s="6" t="s">
        <v>2</v>
      </c>
      <c r="J233" t="b">
        <f t="shared" si="6"/>
        <v>1</v>
      </c>
      <c r="K233" t="b">
        <f t="shared" si="7"/>
        <v>0</v>
      </c>
    </row>
    <row r="234" spans="1:11" x14ac:dyDescent="0.3">
      <c r="A234" s="36">
        <v>52282410218800</v>
      </c>
      <c r="B234" s="3" t="s">
        <v>3</v>
      </c>
      <c r="C234" s="3" t="s">
        <v>11</v>
      </c>
      <c r="D234" s="3">
        <v>43235</v>
      </c>
      <c r="E234" s="3" t="s">
        <v>72</v>
      </c>
      <c r="F234" s="3" t="s">
        <v>31</v>
      </c>
      <c r="G234" s="4">
        <v>14</v>
      </c>
      <c r="H234" s="5">
        <v>83.32</v>
      </c>
      <c r="I234" s="6" t="s">
        <v>7</v>
      </c>
      <c r="J234" t="b">
        <f t="shared" si="6"/>
        <v>0</v>
      </c>
      <c r="K234" t="b">
        <f t="shared" si="7"/>
        <v>1</v>
      </c>
    </row>
    <row r="235" spans="1:11" x14ac:dyDescent="0.3">
      <c r="A235" s="36">
        <v>52282404045200</v>
      </c>
      <c r="B235" s="3" t="s">
        <v>3</v>
      </c>
      <c r="C235" s="3" t="s">
        <v>12</v>
      </c>
      <c r="D235" s="3">
        <v>43235</v>
      </c>
      <c r="E235" s="3" t="s">
        <v>72</v>
      </c>
      <c r="F235" s="3" t="s">
        <v>31</v>
      </c>
      <c r="G235" s="4">
        <v>14</v>
      </c>
      <c r="H235" s="5">
        <v>73</v>
      </c>
      <c r="I235" s="6" t="s">
        <v>4</v>
      </c>
      <c r="J235" t="b">
        <f t="shared" si="6"/>
        <v>0</v>
      </c>
      <c r="K235" t="b">
        <f t="shared" si="7"/>
        <v>1</v>
      </c>
    </row>
    <row r="236" spans="1:11" x14ac:dyDescent="0.3">
      <c r="A236" s="36">
        <v>52282406026600</v>
      </c>
      <c r="B236" s="3" t="s">
        <v>3</v>
      </c>
      <c r="C236" s="3" t="s">
        <v>10</v>
      </c>
      <c r="D236" s="3">
        <v>43235</v>
      </c>
      <c r="E236" s="3" t="s">
        <v>72</v>
      </c>
      <c r="F236" s="3" t="s">
        <v>31</v>
      </c>
      <c r="G236" s="4">
        <v>14</v>
      </c>
      <c r="H236" s="5">
        <v>83.32</v>
      </c>
      <c r="I236" s="6" t="s">
        <v>7</v>
      </c>
      <c r="J236" t="b">
        <f t="shared" si="6"/>
        <v>0</v>
      </c>
      <c r="K236" t="b">
        <f t="shared" si="7"/>
        <v>1</v>
      </c>
    </row>
    <row r="237" spans="1:11" x14ac:dyDescent="0.3">
      <c r="A237" s="36">
        <v>52282396687000</v>
      </c>
      <c r="B237" s="3" t="s">
        <v>3</v>
      </c>
      <c r="C237" s="3" t="s">
        <v>11</v>
      </c>
      <c r="D237" s="3">
        <v>43235</v>
      </c>
      <c r="E237" s="3" t="s">
        <v>72</v>
      </c>
      <c r="F237" s="3" t="s">
        <v>31</v>
      </c>
      <c r="G237" s="4">
        <v>14</v>
      </c>
      <c r="H237" s="5">
        <v>70.069999999999993</v>
      </c>
      <c r="I237" s="6" t="s">
        <v>2</v>
      </c>
      <c r="J237" t="b">
        <f t="shared" si="6"/>
        <v>0</v>
      </c>
      <c r="K237" t="b">
        <f t="shared" si="7"/>
        <v>1</v>
      </c>
    </row>
    <row r="238" spans="1:11" x14ac:dyDescent="0.3">
      <c r="A238" s="36">
        <v>54282381165400</v>
      </c>
      <c r="B238" s="3" t="s">
        <v>3</v>
      </c>
      <c r="C238" s="3" t="s">
        <v>10</v>
      </c>
      <c r="D238" s="3">
        <v>43235</v>
      </c>
      <c r="E238" s="3" t="s">
        <v>72</v>
      </c>
      <c r="F238" s="3" t="s">
        <v>31</v>
      </c>
      <c r="G238" s="4">
        <v>14</v>
      </c>
      <c r="H238" s="5">
        <v>70.069999999999993</v>
      </c>
      <c r="I238" s="6" t="s">
        <v>2</v>
      </c>
      <c r="J238" t="b">
        <f t="shared" si="6"/>
        <v>0</v>
      </c>
      <c r="K238" t="b">
        <f t="shared" si="7"/>
        <v>1</v>
      </c>
    </row>
    <row r="239" spans="1:11" x14ac:dyDescent="0.3">
      <c r="A239" s="36">
        <v>52282310611400</v>
      </c>
      <c r="B239" s="3" t="s">
        <v>3</v>
      </c>
      <c r="C239" s="3" t="s">
        <v>10</v>
      </c>
      <c r="D239" s="3">
        <v>43236</v>
      </c>
      <c r="E239" s="3" t="s">
        <v>73</v>
      </c>
      <c r="F239" s="3" t="s">
        <v>31</v>
      </c>
      <c r="G239" s="4">
        <v>19</v>
      </c>
      <c r="H239" s="5">
        <v>126.41</v>
      </c>
      <c r="I239" s="6" t="s">
        <v>7</v>
      </c>
      <c r="J239" t="b">
        <f t="shared" si="6"/>
        <v>1</v>
      </c>
      <c r="K239" t="b">
        <f t="shared" si="7"/>
        <v>0</v>
      </c>
    </row>
    <row r="240" spans="1:11" x14ac:dyDescent="0.3">
      <c r="A240" s="36">
        <v>52282424317600</v>
      </c>
      <c r="B240" s="3" t="s">
        <v>3</v>
      </c>
      <c r="C240" s="3" t="s">
        <v>11</v>
      </c>
      <c r="D240" s="3">
        <v>43236</v>
      </c>
      <c r="E240" s="3" t="s">
        <v>73</v>
      </c>
      <c r="F240" s="3" t="s">
        <v>31</v>
      </c>
      <c r="G240" s="4">
        <v>14</v>
      </c>
      <c r="H240" s="5">
        <v>83.32</v>
      </c>
      <c r="I240" s="6" t="s">
        <v>7</v>
      </c>
      <c r="J240" t="b">
        <f t="shared" si="6"/>
        <v>0</v>
      </c>
      <c r="K240" t="b">
        <f t="shared" si="7"/>
        <v>1</v>
      </c>
    </row>
    <row r="241" spans="1:11" x14ac:dyDescent="0.3">
      <c r="A241" s="36">
        <v>52282423529800</v>
      </c>
      <c r="B241" s="3" t="s">
        <v>3</v>
      </c>
      <c r="C241" s="3" t="s">
        <v>12</v>
      </c>
      <c r="D241" s="3">
        <v>43236</v>
      </c>
      <c r="E241" s="3" t="s">
        <v>73</v>
      </c>
      <c r="F241" s="3" t="s">
        <v>31</v>
      </c>
      <c r="G241" s="4">
        <v>14</v>
      </c>
      <c r="H241" s="5">
        <v>73</v>
      </c>
      <c r="I241" s="6" t="s">
        <v>4</v>
      </c>
      <c r="J241" t="b">
        <f t="shared" si="6"/>
        <v>0</v>
      </c>
      <c r="K241" t="b">
        <f t="shared" si="7"/>
        <v>1</v>
      </c>
    </row>
    <row r="242" spans="1:11" x14ac:dyDescent="0.3">
      <c r="A242" s="36">
        <v>54282402666800</v>
      </c>
      <c r="B242" s="3" t="s">
        <v>3</v>
      </c>
      <c r="C242" s="3" t="s">
        <v>10</v>
      </c>
      <c r="D242" s="3">
        <v>43236</v>
      </c>
      <c r="E242" s="3" t="s">
        <v>73</v>
      </c>
      <c r="F242" s="3" t="s">
        <v>31</v>
      </c>
      <c r="G242" s="4">
        <v>14</v>
      </c>
      <c r="H242" s="5">
        <v>66.099999999999994</v>
      </c>
      <c r="I242" s="6" t="s">
        <v>6</v>
      </c>
      <c r="J242" t="b">
        <f t="shared" si="6"/>
        <v>1</v>
      </c>
      <c r="K242" t="b">
        <f t="shared" si="7"/>
        <v>1</v>
      </c>
    </row>
    <row r="243" spans="1:11" x14ac:dyDescent="0.3">
      <c r="A243" s="36">
        <v>52282427544000</v>
      </c>
      <c r="B243" s="3" t="s">
        <v>3</v>
      </c>
      <c r="C243" s="3" t="s">
        <v>11</v>
      </c>
      <c r="D243" s="3">
        <v>43236</v>
      </c>
      <c r="E243" s="3" t="s">
        <v>73</v>
      </c>
      <c r="F243" s="3" t="s">
        <v>31</v>
      </c>
      <c r="G243" s="4">
        <v>14</v>
      </c>
      <c r="H243" s="5">
        <v>72.45</v>
      </c>
      <c r="I243" s="6" t="s">
        <v>4</v>
      </c>
      <c r="J243" t="b">
        <f t="shared" si="6"/>
        <v>0</v>
      </c>
      <c r="K243" t="b">
        <f t="shared" si="7"/>
        <v>1</v>
      </c>
    </row>
    <row r="244" spans="1:11" x14ac:dyDescent="0.3">
      <c r="A244" s="36">
        <v>52282427555600</v>
      </c>
      <c r="B244" s="3" t="s">
        <v>3</v>
      </c>
      <c r="C244" s="3" t="s">
        <v>12</v>
      </c>
      <c r="D244" s="3">
        <v>43236</v>
      </c>
      <c r="E244" s="3" t="s">
        <v>73</v>
      </c>
      <c r="F244" s="3" t="s">
        <v>31</v>
      </c>
      <c r="G244" s="4">
        <v>14</v>
      </c>
      <c r="H244" s="5">
        <v>72.45</v>
      </c>
      <c r="I244" s="6" t="s">
        <v>4</v>
      </c>
      <c r="J244" t="b">
        <f t="shared" si="6"/>
        <v>0</v>
      </c>
      <c r="K244" t="b">
        <f t="shared" si="7"/>
        <v>1</v>
      </c>
    </row>
    <row r="245" spans="1:11" x14ac:dyDescent="0.3">
      <c r="A245" s="36">
        <v>54282401087200</v>
      </c>
      <c r="B245" s="3" t="s">
        <v>3</v>
      </c>
      <c r="C245" s="3" t="s">
        <v>10</v>
      </c>
      <c r="D245" s="3">
        <v>43236</v>
      </c>
      <c r="E245" s="3" t="s">
        <v>73</v>
      </c>
      <c r="F245" s="3" t="s">
        <v>31</v>
      </c>
      <c r="G245" s="4">
        <v>14</v>
      </c>
      <c r="H245" s="5">
        <v>1175.08</v>
      </c>
      <c r="I245" s="6" t="s">
        <v>2</v>
      </c>
      <c r="J245" t="b">
        <f t="shared" si="6"/>
        <v>1</v>
      </c>
      <c r="K245" t="b">
        <f t="shared" si="7"/>
        <v>0</v>
      </c>
    </row>
    <row r="246" spans="1:11" x14ac:dyDescent="0.3">
      <c r="A246" s="36">
        <v>54282401087200</v>
      </c>
      <c r="B246" s="3" t="s">
        <v>3</v>
      </c>
      <c r="C246" s="3" t="s">
        <v>11</v>
      </c>
      <c r="D246" s="3">
        <v>43236</v>
      </c>
      <c r="E246" s="3" t="s">
        <v>73</v>
      </c>
      <c r="F246" s="3" t="s">
        <v>31</v>
      </c>
      <c r="G246" s="4">
        <v>14</v>
      </c>
      <c r="H246" s="5">
        <v>1175.08</v>
      </c>
      <c r="I246" s="6" t="s">
        <v>2</v>
      </c>
      <c r="J246" t="b">
        <f t="shared" si="6"/>
        <v>1</v>
      </c>
      <c r="K246" t="b">
        <f t="shared" si="7"/>
        <v>0</v>
      </c>
    </row>
    <row r="247" spans="1:11" x14ac:dyDescent="0.3">
      <c r="A247" s="36">
        <v>54282401087200</v>
      </c>
      <c r="B247" s="3" t="s">
        <v>3</v>
      </c>
      <c r="C247" s="3" t="s">
        <v>12</v>
      </c>
      <c r="D247" s="3">
        <v>43236</v>
      </c>
      <c r="E247" s="3" t="s">
        <v>73</v>
      </c>
      <c r="F247" s="3" t="s">
        <v>31</v>
      </c>
      <c r="G247" s="4">
        <v>14</v>
      </c>
      <c r="H247" s="5">
        <v>1175.08</v>
      </c>
      <c r="I247" s="6" t="s">
        <v>2</v>
      </c>
      <c r="J247" t="b">
        <f t="shared" si="6"/>
        <v>1</v>
      </c>
      <c r="K247" t="b">
        <f t="shared" si="7"/>
        <v>0</v>
      </c>
    </row>
    <row r="248" spans="1:11" x14ac:dyDescent="0.3">
      <c r="A248" s="36">
        <v>54282401087200</v>
      </c>
      <c r="B248" s="3" t="s">
        <v>3</v>
      </c>
      <c r="C248" s="3" t="s">
        <v>10</v>
      </c>
      <c r="D248" s="3">
        <v>43236</v>
      </c>
      <c r="E248" s="3" t="s">
        <v>73</v>
      </c>
      <c r="F248" s="3" t="s">
        <v>31</v>
      </c>
      <c r="G248" s="4">
        <v>14</v>
      </c>
      <c r="H248" s="5">
        <v>1175.08</v>
      </c>
      <c r="I248" s="6" t="s">
        <v>2</v>
      </c>
      <c r="J248" t="b">
        <f t="shared" si="6"/>
        <v>1</v>
      </c>
      <c r="K248" t="b">
        <f t="shared" si="7"/>
        <v>0</v>
      </c>
    </row>
    <row r="249" spans="1:11" x14ac:dyDescent="0.3">
      <c r="A249" s="36">
        <v>54282401087200</v>
      </c>
      <c r="B249" s="3" t="s">
        <v>3</v>
      </c>
      <c r="C249" s="3" t="s">
        <v>11</v>
      </c>
      <c r="D249" s="3">
        <v>43236</v>
      </c>
      <c r="E249" s="3" t="s">
        <v>73</v>
      </c>
      <c r="F249" s="3" t="s">
        <v>31</v>
      </c>
      <c r="G249" s="4">
        <v>14</v>
      </c>
      <c r="H249" s="5">
        <v>1175.08</v>
      </c>
      <c r="I249" s="6" t="s">
        <v>2</v>
      </c>
      <c r="J249" t="b">
        <f t="shared" si="6"/>
        <v>1</v>
      </c>
      <c r="K249" t="b">
        <f t="shared" si="7"/>
        <v>0</v>
      </c>
    </row>
    <row r="250" spans="1:11" x14ac:dyDescent="0.3">
      <c r="A250" s="36">
        <v>54282401087200</v>
      </c>
      <c r="B250" s="3" t="s">
        <v>3</v>
      </c>
      <c r="C250" s="3" t="s">
        <v>12</v>
      </c>
      <c r="D250" s="3">
        <v>43236</v>
      </c>
      <c r="E250" s="3" t="s">
        <v>73</v>
      </c>
      <c r="F250" s="3" t="s">
        <v>31</v>
      </c>
      <c r="G250" s="4">
        <v>14</v>
      </c>
      <c r="H250" s="5">
        <v>1175.08</v>
      </c>
      <c r="I250" s="6" t="s">
        <v>2</v>
      </c>
      <c r="J250" t="b">
        <f t="shared" si="6"/>
        <v>1</v>
      </c>
      <c r="K250" t="b">
        <f t="shared" si="7"/>
        <v>0</v>
      </c>
    </row>
    <row r="251" spans="1:11" x14ac:dyDescent="0.3">
      <c r="A251" s="36">
        <v>54282402362200</v>
      </c>
      <c r="B251" s="3" t="s">
        <v>3</v>
      </c>
      <c r="C251" s="3" t="s">
        <v>10</v>
      </c>
      <c r="D251" s="3">
        <v>43236</v>
      </c>
      <c r="E251" s="3" t="s">
        <v>73</v>
      </c>
      <c r="F251" s="3" t="s">
        <v>31</v>
      </c>
      <c r="G251" s="4">
        <v>14</v>
      </c>
      <c r="H251" s="5">
        <v>88.21</v>
      </c>
      <c r="I251" s="6" t="s">
        <v>6</v>
      </c>
      <c r="J251" t="b">
        <f t="shared" si="6"/>
        <v>0</v>
      </c>
      <c r="K251" t="b">
        <f t="shared" si="7"/>
        <v>1</v>
      </c>
    </row>
    <row r="252" spans="1:11" x14ac:dyDescent="0.3">
      <c r="A252" s="36">
        <v>52282313938000</v>
      </c>
      <c r="B252" s="3" t="s">
        <v>3</v>
      </c>
      <c r="C252" s="3" t="s">
        <v>12</v>
      </c>
      <c r="D252" s="3">
        <v>43236</v>
      </c>
      <c r="E252" s="3" t="s">
        <v>73</v>
      </c>
      <c r="F252" s="3" t="s">
        <v>31</v>
      </c>
      <c r="G252" s="4">
        <v>19</v>
      </c>
      <c r="H252" s="5">
        <v>72.45</v>
      </c>
      <c r="I252" s="6" t="s">
        <v>6</v>
      </c>
      <c r="J252" t="b">
        <f t="shared" si="6"/>
        <v>0</v>
      </c>
      <c r="K252" t="b">
        <f t="shared" si="7"/>
        <v>1</v>
      </c>
    </row>
    <row r="253" spans="1:11" x14ac:dyDescent="0.3">
      <c r="A253" s="36">
        <v>54282296485600</v>
      </c>
      <c r="B253" s="3" t="s">
        <v>3</v>
      </c>
      <c r="C253" s="3" t="s">
        <v>10</v>
      </c>
      <c r="D253" s="3">
        <v>43236</v>
      </c>
      <c r="E253" s="3" t="s">
        <v>73</v>
      </c>
      <c r="F253" s="3" t="s">
        <v>31</v>
      </c>
      <c r="G253" s="4">
        <v>20</v>
      </c>
      <c r="H253" s="5">
        <v>66.099999999999994</v>
      </c>
      <c r="I253" s="6" t="s">
        <v>6</v>
      </c>
      <c r="J253" t="b">
        <f t="shared" si="6"/>
        <v>1</v>
      </c>
      <c r="K253" t="b">
        <f t="shared" si="7"/>
        <v>1</v>
      </c>
    </row>
    <row r="254" spans="1:11" x14ac:dyDescent="0.3">
      <c r="A254" s="36">
        <v>54282400823200</v>
      </c>
      <c r="B254" s="3" t="s">
        <v>3</v>
      </c>
      <c r="C254" s="3" t="s">
        <v>11</v>
      </c>
      <c r="D254" s="3">
        <v>43236</v>
      </c>
      <c r="E254" s="3" t="s">
        <v>73</v>
      </c>
      <c r="F254" s="3" t="s">
        <v>31</v>
      </c>
      <c r="G254" s="4">
        <v>14</v>
      </c>
      <c r="H254" s="5">
        <v>311.01</v>
      </c>
      <c r="I254" s="6" t="s">
        <v>2</v>
      </c>
      <c r="J254" t="b">
        <f t="shared" si="6"/>
        <v>1</v>
      </c>
      <c r="K254" t="b">
        <f t="shared" si="7"/>
        <v>0</v>
      </c>
    </row>
    <row r="255" spans="1:11" x14ac:dyDescent="0.3">
      <c r="A255" s="36">
        <v>54282400823200</v>
      </c>
      <c r="B255" s="3" t="s">
        <v>3</v>
      </c>
      <c r="C255" s="3" t="s">
        <v>12</v>
      </c>
      <c r="D255" s="3">
        <v>43236</v>
      </c>
      <c r="E255" s="3" t="s">
        <v>73</v>
      </c>
      <c r="F255" s="3" t="s">
        <v>31</v>
      </c>
      <c r="G255" s="4">
        <v>14</v>
      </c>
      <c r="H255" s="5">
        <v>311.01</v>
      </c>
      <c r="I255" s="6" t="s">
        <v>2</v>
      </c>
      <c r="J255" t="b">
        <f t="shared" si="6"/>
        <v>1</v>
      </c>
      <c r="K255" t="b">
        <f t="shared" si="7"/>
        <v>0</v>
      </c>
    </row>
    <row r="256" spans="1:11" x14ac:dyDescent="0.3">
      <c r="A256" s="36">
        <v>52282416322800</v>
      </c>
      <c r="B256" s="3" t="s">
        <v>3</v>
      </c>
      <c r="C256" s="3" t="s">
        <v>10</v>
      </c>
      <c r="D256" s="3">
        <v>43236</v>
      </c>
      <c r="E256" s="3" t="s">
        <v>73</v>
      </c>
      <c r="F256" s="3" t="s">
        <v>31</v>
      </c>
      <c r="G256" s="4">
        <v>14</v>
      </c>
      <c r="H256" s="5">
        <v>88.21</v>
      </c>
      <c r="I256" s="6" t="s">
        <v>6</v>
      </c>
      <c r="J256" t="b">
        <f t="shared" si="6"/>
        <v>0</v>
      </c>
      <c r="K256" t="b">
        <f t="shared" si="7"/>
        <v>1</v>
      </c>
    </row>
    <row r="257" spans="1:11" x14ac:dyDescent="0.3">
      <c r="A257" s="36">
        <v>52282422376200</v>
      </c>
      <c r="B257" s="3" t="s">
        <v>3</v>
      </c>
      <c r="C257" s="3" t="s">
        <v>11</v>
      </c>
      <c r="D257" s="3">
        <v>43236</v>
      </c>
      <c r="E257" s="3" t="s">
        <v>73</v>
      </c>
      <c r="F257" s="3" t="s">
        <v>31</v>
      </c>
      <c r="G257" s="4">
        <v>14</v>
      </c>
      <c r="H257" s="5">
        <v>73</v>
      </c>
      <c r="I257" s="6" t="s">
        <v>4</v>
      </c>
      <c r="J257" t="b">
        <f t="shared" si="6"/>
        <v>0</v>
      </c>
      <c r="K257" t="b">
        <f t="shared" si="7"/>
        <v>1</v>
      </c>
    </row>
    <row r="258" spans="1:11" x14ac:dyDescent="0.3">
      <c r="A258" s="36">
        <v>54282400823400</v>
      </c>
      <c r="B258" s="3" t="s">
        <v>3</v>
      </c>
      <c r="C258" s="3" t="s">
        <v>12</v>
      </c>
      <c r="D258" s="3">
        <v>43236</v>
      </c>
      <c r="E258" s="3" t="s">
        <v>73</v>
      </c>
      <c r="F258" s="3" t="s">
        <v>31</v>
      </c>
      <c r="G258" s="4">
        <v>14</v>
      </c>
      <c r="H258" s="5">
        <v>143.62</v>
      </c>
      <c r="I258" s="6" t="s">
        <v>2</v>
      </c>
      <c r="J258" t="b">
        <f t="shared" si="6"/>
        <v>1</v>
      </c>
      <c r="K258" t="b">
        <f t="shared" si="7"/>
        <v>0</v>
      </c>
    </row>
    <row r="259" spans="1:11" x14ac:dyDescent="0.3">
      <c r="A259" s="36">
        <v>52282427591600</v>
      </c>
      <c r="B259" s="3" t="s">
        <v>3</v>
      </c>
      <c r="C259" s="3" t="s">
        <v>10</v>
      </c>
      <c r="D259" s="3">
        <v>43236</v>
      </c>
      <c r="E259" s="3" t="s">
        <v>73</v>
      </c>
      <c r="F259" s="3" t="s">
        <v>31</v>
      </c>
      <c r="G259" s="4">
        <v>14</v>
      </c>
      <c r="H259" s="5">
        <v>72.45</v>
      </c>
      <c r="I259" s="6" t="s">
        <v>4</v>
      </c>
      <c r="J259" t="b">
        <f t="shared" ref="J259:J322" si="8">OR(H259&lt;70,H259&gt;100)</f>
        <v>0</v>
      </c>
      <c r="K259" t="b">
        <f t="shared" ref="K259:K322" si="9">AND($H259&lt;100,$H259&gt;50)</f>
        <v>1</v>
      </c>
    </row>
    <row r="260" spans="1:11" x14ac:dyDescent="0.3">
      <c r="A260" s="36">
        <v>54282402459800</v>
      </c>
      <c r="B260" s="3" t="s">
        <v>3</v>
      </c>
      <c r="C260" s="3" t="s">
        <v>11</v>
      </c>
      <c r="D260" s="3">
        <v>43236</v>
      </c>
      <c r="E260" s="3" t="s">
        <v>73</v>
      </c>
      <c r="F260" s="3" t="s">
        <v>31</v>
      </c>
      <c r="G260" s="4">
        <v>14</v>
      </c>
      <c r="H260" s="5">
        <v>66.099999999999994</v>
      </c>
      <c r="I260" s="6" t="s">
        <v>6</v>
      </c>
      <c r="J260" t="b">
        <f t="shared" si="8"/>
        <v>1</v>
      </c>
      <c r="K260" t="b">
        <f t="shared" si="9"/>
        <v>1</v>
      </c>
    </row>
    <row r="261" spans="1:11" x14ac:dyDescent="0.3">
      <c r="A261" s="36">
        <v>52282424334200</v>
      </c>
      <c r="B261" s="3" t="s">
        <v>3</v>
      </c>
      <c r="C261" s="3" t="s">
        <v>12</v>
      </c>
      <c r="D261" s="3">
        <v>43236</v>
      </c>
      <c r="E261" s="3" t="s">
        <v>73</v>
      </c>
      <c r="F261" s="3" t="s">
        <v>31</v>
      </c>
      <c r="G261" s="4">
        <v>14</v>
      </c>
      <c r="H261" s="5">
        <v>130.54</v>
      </c>
      <c r="I261" s="6" t="s">
        <v>7</v>
      </c>
      <c r="J261" t="b">
        <f t="shared" si="8"/>
        <v>1</v>
      </c>
      <c r="K261" t="b">
        <f t="shared" si="9"/>
        <v>0</v>
      </c>
    </row>
    <row r="262" spans="1:11" x14ac:dyDescent="0.3">
      <c r="A262" s="36">
        <v>52282297568200</v>
      </c>
      <c r="B262" s="3" t="s">
        <v>3</v>
      </c>
      <c r="C262" s="3" t="s">
        <v>10</v>
      </c>
      <c r="D262" s="3">
        <v>43236</v>
      </c>
      <c r="E262" s="3" t="s">
        <v>73</v>
      </c>
      <c r="F262" s="3" t="s">
        <v>31</v>
      </c>
      <c r="G262" s="4">
        <v>20</v>
      </c>
      <c r="H262" s="5">
        <v>110.38</v>
      </c>
      <c r="I262" s="6" t="s">
        <v>6</v>
      </c>
      <c r="J262" t="b">
        <f t="shared" si="8"/>
        <v>1</v>
      </c>
      <c r="K262" t="b">
        <f t="shared" si="9"/>
        <v>0</v>
      </c>
    </row>
    <row r="263" spans="1:11" x14ac:dyDescent="0.3">
      <c r="A263" s="36">
        <v>52282297568200</v>
      </c>
      <c r="B263" s="3" t="s">
        <v>3</v>
      </c>
      <c r="C263" s="3" t="s">
        <v>11</v>
      </c>
      <c r="D263" s="3">
        <v>43236</v>
      </c>
      <c r="E263" s="3" t="s">
        <v>73</v>
      </c>
      <c r="F263" s="3" t="s">
        <v>31</v>
      </c>
      <c r="G263" s="4">
        <v>20</v>
      </c>
      <c r="H263" s="5">
        <v>110.38</v>
      </c>
      <c r="I263" s="6" t="s">
        <v>6</v>
      </c>
      <c r="J263" t="b">
        <f t="shared" si="8"/>
        <v>1</v>
      </c>
      <c r="K263" t="b">
        <f t="shared" si="9"/>
        <v>0</v>
      </c>
    </row>
    <row r="264" spans="1:11" x14ac:dyDescent="0.3">
      <c r="A264" s="36">
        <v>52282315639600</v>
      </c>
      <c r="B264" s="3" t="s">
        <v>3</v>
      </c>
      <c r="C264" s="3" t="s">
        <v>12</v>
      </c>
      <c r="D264" s="3">
        <v>43236</v>
      </c>
      <c r="E264" s="3" t="s">
        <v>73</v>
      </c>
      <c r="F264" s="3" t="s">
        <v>31</v>
      </c>
      <c r="G264" s="4">
        <v>19</v>
      </c>
      <c r="H264" s="5">
        <v>66.099999999999994</v>
      </c>
      <c r="I264" s="6" t="s">
        <v>6</v>
      </c>
      <c r="J264" t="b">
        <f t="shared" si="8"/>
        <v>1</v>
      </c>
      <c r="K264" t="b">
        <f t="shared" si="9"/>
        <v>1</v>
      </c>
    </row>
    <row r="265" spans="1:11" x14ac:dyDescent="0.3">
      <c r="A265" s="36">
        <v>54282305399600</v>
      </c>
      <c r="B265" s="3" t="s">
        <v>1</v>
      </c>
      <c r="C265" s="3" t="s">
        <v>11</v>
      </c>
      <c r="D265" s="3">
        <v>43236.382511574076</v>
      </c>
      <c r="E265" s="3" t="s">
        <v>73</v>
      </c>
      <c r="F265" s="3" t="s">
        <v>31</v>
      </c>
      <c r="G265" s="4">
        <v>22</v>
      </c>
      <c r="H265" s="5">
        <v>83.32</v>
      </c>
      <c r="I265" s="6" t="s">
        <v>8</v>
      </c>
      <c r="J265" t="b">
        <f t="shared" si="8"/>
        <v>0</v>
      </c>
      <c r="K265" t="b">
        <f t="shared" si="9"/>
        <v>1</v>
      </c>
    </row>
    <row r="266" spans="1:11" x14ac:dyDescent="0.3">
      <c r="A266" s="36">
        <v>54282381177000</v>
      </c>
      <c r="B266" s="3" t="s">
        <v>3</v>
      </c>
      <c r="C266" s="3" t="s">
        <v>11</v>
      </c>
      <c r="D266" s="3">
        <v>43239</v>
      </c>
      <c r="E266" s="3" t="s">
        <v>69</v>
      </c>
      <c r="F266" s="3" t="s">
        <v>32</v>
      </c>
      <c r="G266" s="4">
        <v>17</v>
      </c>
      <c r="H266" s="5">
        <v>70.069999999999993</v>
      </c>
      <c r="I266" s="6" t="s">
        <v>2</v>
      </c>
      <c r="J266" t="b">
        <f t="shared" si="8"/>
        <v>0</v>
      </c>
      <c r="K266" t="b">
        <f t="shared" si="9"/>
        <v>1</v>
      </c>
    </row>
    <row r="267" spans="1:11" x14ac:dyDescent="0.3">
      <c r="A267" s="36">
        <v>52282396780000</v>
      </c>
      <c r="B267" s="3" t="s">
        <v>3</v>
      </c>
      <c r="C267" s="3" t="s">
        <v>12</v>
      </c>
      <c r="D267" s="3">
        <v>43239</v>
      </c>
      <c r="E267" s="3" t="s">
        <v>69</v>
      </c>
      <c r="F267" s="3" t="s">
        <v>32</v>
      </c>
      <c r="G267" s="4">
        <v>17</v>
      </c>
      <c r="H267" s="5">
        <v>112.66</v>
      </c>
      <c r="I267" s="6" t="s">
        <v>2</v>
      </c>
      <c r="J267" t="b">
        <f t="shared" si="8"/>
        <v>1</v>
      </c>
      <c r="K267" t="b">
        <f t="shared" si="9"/>
        <v>0</v>
      </c>
    </row>
    <row r="268" spans="1:11" x14ac:dyDescent="0.3">
      <c r="A268" s="36">
        <v>52282396780400</v>
      </c>
      <c r="B268" s="3" t="s">
        <v>3</v>
      </c>
      <c r="C268" s="3" t="s">
        <v>10</v>
      </c>
      <c r="D268" s="3">
        <v>43239</v>
      </c>
      <c r="E268" s="3" t="s">
        <v>69</v>
      </c>
      <c r="F268" s="3" t="s">
        <v>32</v>
      </c>
      <c r="G268" s="4">
        <v>17</v>
      </c>
      <c r="H268" s="5">
        <v>112.66</v>
      </c>
      <c r="I268" s="6" t="s">
        <v>2</v>
      </c>
      <c r="J268" t="b">
        <f t="shared" si="8"/>
        <v>1</v>
      </c>
      <c r="K268" t="b">
        <f t="shared" si="9"/>
        <v>0</v>
      </c>
    </row>
    <row r="269" spans="1:11" x14ac:dyDescent="0.3">
      <c r="A269" s="36">
        <v>54282381362200</v>
      </c>
      <c r="B269" s="3" t="s">
        <v>3</v>
      </c>
      <c r="C269" s="3" t="s">
        <v>11</v>
      </c>
      <c r="D269" s="3">
        <v>43239</v>
      </c>
      <c r="E269" s="3" t="s">
        <v>69</v>
      </c>
      <c r="F269" s="3" t="s">
        <v>32</v>
      </c>
      <c r="G269" s="4">
        <v>17</v>
      </c>
      <c r="H269" s="5">
        <v>112.66</v>
      </c>
      <c r="I269" s="6" t="s">
        <v>2</v>
      </c>
      <c r="J269" t="b">
        <f t="shared" si="8"/>
        <v>1</v>
      </c>
      <c r="K269" t="b">
        <f t="shared" si="9"/>
        <v>0</v>
      </c>
    </row>
    <row r="270" spans="1:11" x14ac:dyDescent="0.3">
      <c r="A270" s="36">
        <v>52282451410400</v>
      </c>
      <c r="B270" s="3" t="s">
        <v>3</v>
      </c>
      <c r="C270" s="3" t="s">
        <v>12</v>
      </c>
      <c r="D270" s="3">
        <v>43239</v>
      </c>
      <c r="E270" s="3" t="s">
        <v>69</v>
      </c>
      <c r="F270" s="3" t="s">
        <v>32</v>
      </c>
      <c r="G270" s="4">
        <v>15</v>
      </c>
      <c r="H270" s="5">
        <v>72.45</v>
      </c>
      <c r="I270" s="6" t="s">
        <v>4</v>
      </c>
      <c r="J270" t="b">
        <f t="shared" si="8"/>
        <v>0</v>
      </c>
      <c r="K270" t="b">
        <f t="shared" si="9"/>
        <v>1</v>
      </c>
    </row>
    <row r="271" spans="1:11" x14ac:dyDescent="0.3">
      <c r="A271" s="36">
        <v>52282450424600</v>
      </c>
      <c r="B271" s="3" t="s">
        <v>3</v>
      </c>
      <c r="C271" s="3" t="s">
        <v>10</v>
      </c>
      <c r="D271" s="3">
        <v>43239</v>
      </c>
      <c r="E271" s="3" t="s">
        <v>69</v>
      </c>
      <c r="F271" s="3" t="s">
        <v>32</v>
      </c>
      <c r="G271" s="4">
        <v>15</v>
      </c>
      <c r="H271" s="5">
        <v>72.45</v>
      </c>
      <c r="I271" s="6" t="s">
        <v>8</v>
      </c>
      <c r="J271" t="b">
        <f t="shared" si="8"/>
        <v>0</v>
      </c>
      <c r="K271" t="b">
        <f t="shared" si="9"/>
        <v>1</v>
      </c>
    </row>
    <row r="272" spans="1:11" x14ac:dyDescent="0.3">
      <c r="A272" s="36">
        <v>52282451267600</v>
      </c>
      <c r="B272" s="3" t="s">
        <v>3</v>
      </c>
      <c r="C272" s="3" t="s">
        <v>11</v>
      </c>
      <c r="D272" s="3">
        <v>43239</v>
      </c>
      <c r="E272" s="3" t="s">
        <v>69</v>
      </c>
      <c r="F272" s="3" t="s">
        <v>32</v>
      </c>
      <c r="G272" s="4">
        <v>15</v>
      </c>
      <c r="H272" s="5">
        <v>72.45</v>
      </c>
      <c r="I272" s="6" t="s">
        <v>4</v>
      </c>
      <c r="J272" t="b">
        <f t="shared" si="8"/>
        <v>0</v>
      </c>
      <c r="K272" t="b">
        <f t="shared" si="9"/>
        <v>1</v>
      </c>
    </row>
    <row r="273" spans="1:11" x14ac:dyDescent="0.3">
      <c r="A273" s="36">
        <v>52282469450600</v>
      </c>
      <c r="B273" s="3" t="s">
        <v>3</v>
      </c>
      <c r="C273" s="3" t="s">
        <v>12</v>
      </c>
      <c r="D273" s="3">
        <v>43239</v>
      </c>
      <c r="E273" s="3" t="s">
        <v>69</v>
      </c>
      <c r="F273" s="3" t="s">
        <v>32</v>
      </c>
      <c r="G273" s="4">
        <v>14</v>
      </c>
      <c r="H273" s="5">
        <v>204.92</v>
      </c>
      <c r="I273" s="6" t="s">
        <v>2</v>
      </c>
      <c r="J273" t="b">
        <f t="shared" si="8"/>
        <v>1</v>
      </c>
      <c r="K273" t="b">
        <f t="shared" si="9"/>
        <v>0</v>
      </c>
    </row>
    <row r="274" spans="1:11" x14ac:dyDescent="0.3">
      <c r="A274" s="36">
        <v>52282469450600</v>
      </c>
      <c r="B274" s="3" t="s">
        <v>3</v>
      </c>
      <c r="C274" s="3" t="s">
        <v>10</v>
      </c>
      <c r="D274" s="3">
        <v>43239</v>
      </c>
      <c r="E274" s="3" t="s">
        <v>69</v>
      </c>
      <c r="F274" s="3" t="s">
        <v>32</v>
      </c>
      <c r="G274" s="4">
        <v>14</v>
      </c>
      <c r="H274" s="5">
        <v>204.92</v>
      </c>
      <c r="I274" s="6" t="s">
        <v>2</v>
      </c>
      <c r="J274" t="b">
        <f t="shared" si="8"/>
        <v>1</v>
      </c>
      <c r="K274" t="b">
        <f t="shared" si="9"/>
        <v>0</v>
      </c>
    </row>
    <row r="275" spans="1:11" x14ac:dyDescent="0.3">
      <c r="A275" s="36">
        <v>52282469720200</v>
      </c>
      <c r="B275" s="3" t="s">
        <v>3</v>
      </c>
      <c r="C275" s="3" t="s">
        <v>11</v>
      </c>
      <c r="D275" s="3">
        <v>43239</v>
      </c>
      <c r="E275" s="3" t="s">
        <v>69</v>
      </c>
      <c r="F275" s="3" t="s">
        <v>32</v>
      </c>
      <c r="G275" s="4">
        <v>14</v>
      </c>
      <c r="H275" s="5">
        <v>76.8</v>
      </c>
      <c r="I275" s="6" t="s">
        <v>2</v>
      </c>
      <c r="J275" t="b">
        <f t="shared" si="8"/>
        <v>0</v>
      </c>
      <c r="K275" t="b">
        <f t="shared" si="9"/>
        <v>1</v>
      </c>
    </row>
    <row r="276" spans="1:11" x14ac:dyDescent="0.3">
      <c r="A276" s="36">
        <v>52282467170600</v>
      </c>
      <c r="B276" s="3" t="s">
        <v>3</v>
      </c>
      <c r="C276" s="3" t="s">
        <v>12</v>
      </c>
      <c r="D276" s="3">
        <v>43239</v>
      </c>
      <c r="E276" s="3" t="s">
        <v>69</v>
      </c>
      <c r="F276" s="3" t="s">
        <v>32</v>
      </c>
      <c r="G276" s="4">
        <v>14</v>
      </c>
      <c r="H276" s="5">
        <v>108.04</v>
      </c>
      <c r="I276" s="6" t="s">
        <v>2</v>
      </c>
      <c r="J276" t="b">
        <f t="shared" si="8"/>
        <v>1</v>
      </c>
      <c r="K276" t="b">
        <f t="shared" si="9"/>
        <v>0</v>
      </c>
    </row>
    <row r="277" spans="1:11" x14ac:dyDescent="0.3">
      <c r="A277" s="36">
        <v>52282467637000</v>
      </c>
      <c r="B277" s="3" t="s">
        <v>3</v>
      </c>
      <c r="C277" s="3" t="s">
        <v>10</v>
      </c>
      <c r="D277" s="3">
        <v>43239</v>
      </c>
      <c r="E277" s="3" t="s">
        <v>69</v>
      </c>
      <c r="F277" s="3" t="s">
        <v>32</v>
      </c>
      <c r="G277" s="4">
        <v>14</v>
      </c>
      <c r="H277" s="5">
        <v>112.66</v>
      </c>
      <c r="I277" s="6" t="s">
        <v>2</v>
      </c>
      <c r="J277" t="b">
        <f t="shared" si="8"/>
        <v>1</v>
      </c>
      <c r="K277" t="b">
        <f t="shared" si="9"/>
        <v>0</v>
      </c>
    </row>
    <row r="278" spans="1:11" x14ac:dyDescent="0.3">
      <c r="A278" s="36">
        <v>52282469577400</v>
      </c>
      <c r="B278" s="3" t="s">
        <v>3</v>
      </c>
      <c r="C278" s="3" t="s">
        <v>11</v>
      </c>
      <c r="D278" s="3">
        <v>43239</v>
      </c>
      <c r="E278" s="3" t="s">
        <v>69</v>
      </c>
      <c r="F278" s="3" t="s">
        <v>32</v>
      </c>
      <c r="G278" s="4">
        <v>14</v>
      </c>
      <c r="H278" s="5">
        <v>166.42</v>
      </c>
      <c r="I278" s="6" t="s">
        <v>2</v>
      </c>
      <c r="J278" t="b">
        <f t="shared" si="8"/>
        <v>1</v>
      </c>
      <c r="K278" t="b">
        <f t="shared" si="9"/>
        <v>0</v>
      </c>
    </row>
    <row r="279" spans="1:11" x14ac:dyDescent="0.3">
      <c r="A279" s="36">
        <v>52282469577400</v>
      </c>
      <c r="B279" s="3" t="s">
        <v>3</v>
      </c>
      <c r="C279" s="3" t="s">
        <v>12</v>
      </c>
      <c r="D279" s="3">
        <v>43239</v>
      </c>
      <c r="E279" s="3" t="s">
        <v>69</v>
      </c>
      <c r="F279" s="3" t="s">
        <v>32</v>
      </c>
      <c r="G279" s="4">
        <v>14</v>
      </c>
      <c r="H279" s="5">
        <v>166.42</v>
      </c>
      <c r="I279" s="6" t="s">
        <v>2</v>
      </c>
      <c r="J279" t="b">
        <f t="shared" si="8"/>
        <v>1</v>
      </c>
      <c r="K279" t="b">
        <f t="shared" si="9"/>
        <v>0</v>
      </c>
    </row>
    <row r="280" spans="1:11" x14ac:dyDescent="0.3">
      <c r="A280" s="36">
        <v>52282467618000</v>
      </c>
      <c r="B280" s="3" t="s">
        <v>3</v>
      </c>
      <c r="C280" s="3" t="s">
        <v>10</v>
      </c>
      <c r="D280" s="3">
        <v>43239</v>
      </c>
      <c r="E280" s="3" t="s">
        <v>69</v>
      </c>
      <c r="F280" s="3" t="s">
        <v>32</v>
      </c>
      <c r="G280" s="4">
        <v>14</v>
      </c>
      <c r="H280" s="5">
        <v>76.8</v>
      </c>
      <c r="I280" s="6" t="s">
        <v>2</v>
      </c>
      <c r="J280" t="b">
        <f t="shared" si="8"/>
        <v>0</v>
      </c>
      <c r="K280" t="b">
        <f t="shared" si="9"/>
        <v>1</v>
      </c>
    </row>
    <row r="281" spans="1:11" x14ac:dyDescent="0.3">
      <c r="A281" s="36">
        <v>52282467617400</v>
      </c>
      <c r="B281" s="3" t="s">
        <v>3</v>
      </c>
      <c r="C281" s="3" t="s">
        <v>11</v>
      </c>
      <c r="D281" s="3">
        <v>43239</v>
      </c>
      <c r="E281" s="3" t="s">
        <v>69</v>
      </c>
      <c r="F281" s="3" t="s">
        <v>32</v>
      </c>
      <c r="G281" s="4">
        <v>14</v>
      </c>
      <c r="H281" s="5">
        <v>76.8</v>
      </c>
      <c r="I281" s="6" t="s">
        <v>2</v>
      </c>
      <c r="J281" t="b">
        <f t="shared" si="8"/>
        <v>0</v>
      </c>
      <c r="K281" t="b">
        <f t="shared" si="9"/>
        <v>1</v>
      </c>
    </row>
    <row r="282" spans="1:11" x14ac:dyDescent="0.3">
      <c r="A282" s="36">
        <v>54282265903000</v>
      </c>
      <c r="B282" s="3" t="s">
        <v>3</v>
      </c>
      <c r="C282" s="3" t="s">
        <v>12</v>
      </c>
      <c r="D282" s="3">
        <v>43239</v>
      </c>
      <c r="E282" s="3" t="s">
        <v>69</v>
      </c>
      <c r="F282" s="3" t="s">
        <v>32</v>
      </c>
      <c r="G282" s="4">
        <v>23</v>
      </c>
      <c r="H282" s="5">
        <v>112.66</v>
      </c>
      <c r="I282" s="6" t="s">
        <v>2</v>
      </c>
      <c r="J282" t="b">
        <f t="shared" si="8"/>
        <v>1</v>
      </c>
      <c r="K282" t="b">
        <f t="shared" si="9"/>
        <v>0</v>
      </c>
    </row>
    <row r="283" spans="1:11" x14ac:dyDescent="0.3">
      <c r="A283" s="36">
        <v>54282265903800</v>
      </c>
      <c r="B283" s="3" t="s">
        <v>3</v>
      </c>
      <c r="C283" s="3" t="s">
        <v>10</v>
      </c>
      <c r="D283" s="3">
        <v>43239</v>
      </c>
      <c r="E283" s="3" t="s">
        <v>69</v>
      </c>
      <c r="F283" s="3" t="s">
        <v>32</v>
      </c>
      <c r="G283" s="4">
        <v>23</v>
      </c>
      <c r="H283" s="5">
        <v>189.54</v>
      </c>
      <c r="I283" s="6" t="s">
        <v>2</v>
      </c>
      <c r="J283" t="b">
        <f t="shared" si="8"/>
        <v>1</v>
      </c>
      <c r="K283" t="b">
        <f t="shared" si="9"/>
        <v>0</v>
      </c>
    </row>
    <row r="284" spans="1:11" x14ac:dyDescent="0.3">
      <c r="A284" s="36">
        <v>54282267964000</v>
      </c>
      <c r="B284" s="3" t="s">
        <v>3</v>
      </c>
      <c r="C284" s="3" t="s">
        <v>11</v>
      </c>
      <c r="D284" s="3">
        <v>43239</v>
      </c>
      <c r="E284" s="3" t="s">
        <v>69</v>
      </c>
      <c r="F284" s="3" t="s">
        <v>32</v>
      </c>
      <c r="G284" s="4">
        <v>23</v>
      </c>
      <c r="H284" s="5">
        <v>123.05</v>
      </c>
      <c r="I284" s="6" t="s">
        <v>2</v>
      </c>
      <c r="J284" t="b">
        <f t="shared" si="8"/>
        <v>1</v>
      </c>
      <c r="K284" t="b">
        <f t="shared" si="9"/>
        <v>0</v>
      </c>
    </row>
    <row r="285" spans="1:11" x14ac:dyDescent="0.3">
      <c r="A285" s="36">
        <v>54282265904600</v>
      </c>
      <c r="B285" s="3" t="s">
        <v>3</v>
      </c>
      <c r="C285" s="3" t="s">
        <v>12</v>
      </c>
      <c r="D285" s="3">
        <v>43239</v>
      </c>
      <c r="E285" s="3" t="s">
        <v>69</v>
      </c>
      <c r="F285" s="3" t="s">
        <v>32</v>
      </c>
      <c r="G285" s="4">
        <v>23</v>
      </c>
      <c r="H285" s="5">
        <v>76.8</v>
      </c>
      <c r="I285" s="6" t="s">
        <v>2</v>
      </c>
      <c r="J285" t="b">
        <f t="shared" si="8"/>
        <v>0</v>
      </c>
      <c r="K285" t="b">
        <f t="shared" si="9"/>
        <v>1</v>
      </c>
    </row>
    <row r="286" spans="1:11" x14ac:dyDescent="0.3">
      <c r="A286" s="36">
        <v>52282410080200</v>
      </c>
      <c r="B286" s="3" t="s">
        <v>3</v>
      </c>
      <c r="C286" s="3" t="s">
        <v>10</v>
      </c>
      <c r="D286" s="3">
        <v>43239</v>
      </c>
      <c r="E286" s="3" t="s">
        <v>69</v>
      </c>
      <c r="F286" s="3" t="s">
        <v>32</v>
      </c>
      <c r="G286" s="4">
        <v>17</v>
      </c>
      <c r="H286" s="5">
        <v>83.32</v>
      </c>
      <c r="I286" s="6" t="s">
        <v>7</v>
      </c>
      <c r="J286" t="b">
        <f t="shared" si="8"/>
        <v>0</v>
      </c>
      <c r="K286" t="b">
        <f t="shared" si="9"/>
        <v>1</v>
      </c>
    </row>
    <row r="287" spans="1:11" x14ac:dyDescent="0.3">
      <c r="A287" s="36">
        <v>54282401665200</v>
      </c>
      <c r="B287" s="3" t="s">
        <v>3</v>
      </c>
      <c r="C287" s="3" t="s">
        <v>11</v>
      </c>
      <c r="D287" s="3">
        <v>43239</v>
      </c>
      <c r="E287" s="3" t="s">
        <v>69</v>
      </c>
      <c r="F287" s="3" t="s">
        <v>32</v>
      </c>
      <c r="G287" s="4">
        <v>16</v>
      </c>
      <c r="H287" s="5">
        <v>66.099999999999994</v>
      </c>
      <c r="I287" s="6" t="s">
        <v>6</v>
      </c>
      <c r="J287" t="b">
        <f t="shared" si="8"/>
        <v>1</v>
      </c>
      <c r="K287" t="b">
        <f t="shared" si="9"/>
        <v>1</v>
      </c>
    </row>
    <row r="288" spans="1:11" x14ac:dyDescent="0.3">
      <c r="A288" s="36">
        <v>52282436585600</v>
      </c>
      <c r="B288" s="3" t="s">
        <v>3</v>
      </c>
      <c r="C288" s="3" t="s">
        <v>12</v>
      </c>
      <c r="D288" s="3">
        <v>43239</v>
      </c>
      <c r="E288" s="3" t="s">
        <v>69</v>
      </c>
      <c r="F288" s="3" t="s">
        <v>32</v>
      </c>
      <c r="G288" s="4">
        <v>15</v>
      </c>
      <c r="H288" s="5">
        <v>88.21</v>
      </c>
      <c r="I288" s="6" t="s">
        <v>6</v>
      </c>
      <c r="J288" t="b">
        <f t="shared" si="8"/>
        <v>0</v>
      </c>
      <c r="K288" t="b">
        <f t="shared" si="9"/>
        <v>1</v>
      </c>
    </row>
    <row r="289" spans="1:11" x14ac:dyDescent="0.3">
      <c r="A289" s="36">
        <v>52282437453000</v>
      </c>
      <c r="B289" s="3" t="s">
        <v>3</v>
      </c>
      <c r="C289" s="3" t="s">
        <v>10</v>
      </c>
      <c r="D289" s="3">
        <v>43239</v>
      </c>
      <c r="E289" s="3" t="s">
        <v>69</v>
      </c>
      <c r="F289" s="3" t="s">
        <v>32</v>
      </c>
      <c r="G289" s="4">
        <v>15</v>
      </c>
      <c r="H289" s="5">
        <v>76.8</v>
      </c>
      <c r="I289" s="6" t="s">
        <v>2</v>
      </c>
      <c r="J289" t="b">
        <f t="shared" si="8"/>
        <v>0</v>
      </c>
      <c r="K289" t="b">
        <f t="shared" si="9"/>
        <v>1</v>
      </c>
    </row>
    <row r="290" spans="1:11" x14ac:dyDescent="0.3">
      <c r="A290" s="36">
        <v>52282433791400</v>
      </c>
      <c r="B290" s="3" t="s">
        <v>3</v>
      </c>
      <c r="C290" s="3" t="s">
        <v>11</v>
      </c>
      <c r="D290" s="3">
        <v>43239</v>
      </c>
      <c r="E290" s="3" t="s">
        <v>69</v>
      </c>
      <c r="F290" s="3" t="s">
        <v>32</v>
      </c>
      <c r="G290" s="4">
        <v>15</v>
      </c>
      <c r="H290" s="5">
        <v>118.82</v>
      </c>
      <c r="I290" s="6" t="s">
        <v>2</v>
      </c>
      <c r="J290" t="b">
        <f t="shared" si="8"/>
        <v>1</v>
      </c>
      <c r="K290" t="b">
        <f t="shared" si="9"/>
        <v>0</v>
      </c>
    </row>
    <row r="291" spans="1:11" x14ac:dyDescent="0.3">
      <c r="A291" s="36">
        <v>52282433791800</v>
      </c>
      <c r="B291" s="3" t="s">
        <v>3</v>
      </c>
      <c r="C291" s="3" t="s">
        <v>12</v>
      </c>
      <c r="D291" s="3">
        <v>43239</v>
      </c>
      <c r="E291" s="3" t="s">
        <v>69</v>
      </c>
      <c r="F291" s="3" t="s">
        <v>32</v>
      </c>
      <c r="G291" s="4">
        <v>15</v>
      </c>
      <c r="H291" s="5">
        <v>76.8</v>
      </c>
      <c r="I291" s="6" t="s">
        <v>2</v>
      </c>
      <c r="J291" t="b">
        <f t="shared" si="8"/>
        <v>0</v>
      </c>
      <c r="K291" t="b">
        <f t="shared" si="9"/>
        <v>1</v>
      </c>
    </row>
    <row r="292" spans="1:11" x14ac:dyDescent="0.3">
      <c r="A292" s="36">
        <v>52282433792200</v>
      </c>
      <c r="B292" s="3" t="s">
        <v>3</v>
      </c>
      <c r="C292" s="3" t="s">
        <v>10</v>
      </c>
      <c r="D292" s="3">
        <v>43239</v>
      </c>
      <c r="E292" s="3" t="s">
        <v>69</v>
      </c>
      <c r="F292" s="3" t="s">
        <v>32</v>
      </c>
      <c r="G292" s="4">
        <v>15</v>
      </c>
      <c r="H292" s="5">
        <v>70.069999999999993</v>
      </c>
      <c r="I292" s="6" t="s">
        <v>2</v>
      </c>
      <c r="J292" t="b">
        <f t="shared" si="8"/>
        <v>0</v>
      </c>
      <c r="K292" t="b">
        <f t="shared" si="9"/>
        <v>1</v>
      </c>
    </row>
    <row r="293" spans="1:11" x14ac:dyDescent="0.3">
      <c r="A293" s="36">
        <v>52282450865400</v>
      </c>
      <c r="B293" s="3" t="s">
        <v>3</v>
      </c>
      <c r="C293" s="3" t="s">
        <v>11</v>
      </c>
      <c r="D293" s="3">
        <v>43239</v>
      </c>
      <c r="E293" s="3" t="s">
        <v>69</v>
      </c>
      <c r="F293" s="3" t="s">
        <v>32</v>
      </c>
      <c r="G293" s="4">
        <v>15</v>
      </c>
      <c r="H293" s="5">
        <v>75</v>
      </c>
      <c r="I293" s="6" t="s">
        <v>7</v>
      </c>
      <c r="J293" t="b">
        <f t="shared" si="8"/>
        <v>0</v>
      </c>
      <c r="K293" t="b">
        <f t="shared" si="9"/>
        <v>1</v>
      </c>
    </row>
    <row r="294" spans="1:11" x14ac:dyDescent="0.3">
      <c r="A294" s="36">
        <v>52282445690800</v>
      </c>
      <c r="B294" s="3" t="s">
        <v>3</v>
      </c>
      <c r="C294" s="3" t="s">
        <v>12</v>
      </c>
      <c r="D294" s="3">
        <v>43239</v>
      </c>
      <c r="E294" s="3" t="s">
        <v>69</v>
      </c>
      <c r="F294" s="3" t="s">
        <v>32</v>
      </c>
      <c r="G294" s="4">
        <v>15</v>
      </c>
      <c r="H294" s="5">
        <v>83.32</v>
      </c>
      <c r="I294" s="6" t="s">
        <v>7</v>
      </c>
      <c r="J294" t="b">
        <f t="shared" si="8"/>
        <v>0</v>
      </c>
      <c r="K294" t="b">
        <f t="shared" si="9"/>
        <v>1</v>
      </c>
    </row>
    <row r="295" spans="1:11" x14ac:dyDescent="0.3">
      <c r="A295" s="36">
        <v>52282433793000</v>
      </c>
      <c r="B295" s="3" t="s">
        <v>3</v>
      </c>
      <c r="C295" s="3" t="s">
        <v>10</v>
      </c>
      <c r="D295" s="3">
        <v>43239</v>
      </c>
      <c r="E295" s="3" t="s">
        <v>69</v>
      </c>
      <c r="F295" s="3" t="s">
        <v>32</v>
      </c>
      <c r="G295" s="4">
        <v>15</v>
      </c>
      <c r="H295" s="5">
        <v>112.66</v>
      </c>
      <c r="I295" s="6" t="s">
        <v>2</v>
      </c>
      <c r="J295" t="b">
        <f t="shared" si="8"/>
        <v>1</v>
      </c>
      <c r="K295" t="b">
        <f t="shared" si="9"/>
        <v>0</v>
      </c>
    </row>
    <row r="296" spans="1:11" x14ac:dyDescent="0.3">
      <c r="A296" s="36">
        <v>52282434329000</v>
      </c>
      <c r="B296" s="3" t="s">
        <v>3</v>
      </c>
      <c r="C296" s="3" t="s">
        <v>11</v>
      </c>
      <c r="D296" s="3">
        <v>43239</v>
      </c>
      <c r="E296" s="3" t="s">
        <v>69</v>
      </c>
      <c r="F296" s="3" t="s">
        <v>32</v>
      </c>
      <c r="G296" s="4">
        <v>15</v>
      </c>
      <c r="H296" s="5">
        <v>204.92</v>
      </c>
      <c r="I296" s="6" t="s">
        <v>2</v>
      </c>
      <c r="J296" t="b">
        <f t="shared" si="8"/>
        <v>1</v>
      </c>
      <c r="K296" t="b">
        <f t="shared" si="9"/>
        <v>0</v>
      </c>
    </row>
    <row r="297" spans="1:11" x14ac:dyDescent="0.3">
      <c r="A297" s="36">
        <v>52282434329000</v>
      </c>
      <c r="B297" s="3" t="s">
        <v>3</v>
      </c>
      <c r="C297" s="3" t="s">
        <v>12</v>
      </c>
      <c r="D297" s="3">
        <v>43239</v>
      </c>
      <c r="E297" s="3" t="s">
        <v>69</v>
      </c>
      <c r="F297" s="3" t="s">
        <v>32</v>
      </c>
      <c r="G297" s="4">
        <v>15</v>
      </c>
      <c r="H297" s="5">
        <v>204.92</v>
      </c>
      <c r="I297" s="6" t="s">
        <v>2</v>
      </c>
      <c r="J297" t="b">
        <f t="shared" si="8"/>
        <v>1</v>
      </c>
      <c r="K297" t="b">
        <f t="shared" si="9"/>
        <v>0</v>
      </c>
    </row>
    <row r="298" spans="1:11" x14ac:dyDescent="0.3">
      <c r="A298" s="36">
        <v>52282451426400</v>
      </c>
      <c r="B298" s="3" t="s">
        <v>3</v>
      </c>
      <c r="C298" s="3" t="s">
        <v>10</v>
      </c>
      <c r="D298" s="3">
        <v>43239</v>
      </c>
      <c r="E298" s="3" t="s">
        <v>69</v>
      </c>
      <c r="F298" s="3" t="s">
        <v>32</v>
      </c>
      <c r="G298" s="4">
        <v>15</v>
      </c>
      <c r="H298" s="5">
        <v>72.45</v>
      </c>
      <c r="I298" s="6" t="s">
        <v>4</v>
      </c>
      <c r="J298" t="b">
        <f t="shared" si="8"/>
        <v>0</v>
      </c>
      <c r="K298" t="b">
        <f t="shared" si="9"/>
        <v>1</v>
      </c>
    </row>
    <row r="299" spans="1:11" x14ac:dyDescent="0.3">
      <c r="A299" s="36">
        <v>52282445879600</v>
      </c>
      <c r="B299" s="3" t="s">
        <v>3</v>
      </c>
      <c r="C299" s="3" t="s">
        <v>11</v>
      </c>
      <c r="D299" s="3">
        <v>43239</v>
      </c>
      <c r="E299" s="3" t="s">
        <v>69</v>
      </c>
      <c r="F299" s="3" t="s">
        <v>32</v>
      </c>
      <c r="G299" s="4">
        <v>15</v>
      </c>
      <c r="H299" s="5">
        <v>122.22</v>
      </c>
      <c r="I299" s="6" t="s">
        <v>7</v>
      </c>
      <c r="J299" t="b">
        <f t="shared" si="8"/>
        <v>1</v>
      </c>
      <c r="K299" t="b">
        <f t="shared" si="9"/>
        <v>0</v>
      </c>
    </row>
    <row r="300" spans="1:11" x14ac:dyDescent="0.3">
      <c r="A300" s="36">
        <v>52282437452000</v>
      </c>
      <c r="B300" s="3" t="s">
        <v>3</v>
      </c>
      <c r="C300" s="3" t="s">
        <v>12</v>
      </c>
      <c r="D300" s="3">
        <v>43239</v>
      </c>
      <c r="E300" s="3" t="s">
        <v>69</v>
      </c>
      <c r="F300" s="3" t="s">
        <v>32</v>
      </c>
      <c r="G300" s="4">
        <v>15</v>
      </c>
      <c r="H300" s="5">
        <v>76.8</v>
      </c>
      <c r="I300" s="6" t="s">
        <v>2</v>
      </c>
      <c r="J300" t="b">
        <f t="shared" si="8"/>
        <v>0</v>
      </c>
      <c r="K300" t="b">
        <f t="shared" si="9"/>
        <v>1</v>
      </c>
    </row>
    <row r="301" spans="1:11" x14ac:dyDescent="0.3">
      <c r="A301" s="36">
        <v>52282436587400</v>
      </c>
      <c r="B301" s="3" t="s">
        <v>3</v>
      </c>
      <c r="C301" s="3" t="s">
        <v>10</v>
      </c>
      <c r="D301" s="3">
        <v>43239</v>
      </c>
      <c r="E301" s="3" t="s">
        <v>69</v>
      </c>
      <c r="F301" s="3" t="s">
        <v>32</v>
      </c>
      <c r="G301" s="4">
        <v>15</v>
      </c>
      <c r="H301" s="5">
        <v>66.099999999999994</v>
      </c>
      <c r="I301" s="6" t="s">
        <v>6</v>
      </c>
      <c r="J301" t="b">
        <f t="shared" si="8"/>
        <v>1</v>
      </c>
      <c r="K301" t="b">
        <f t="shared" si="9"/>
        <v>1</v>
      </c>
    </row>
    <row r="302" spans="1:11" x14ac:dyDescent="0.3">
      <c r="A302" s="36">
        <v>52282437452400</v>
      </c>
      <c r="B302" s="3" t="s">
        <v>3</v>
      </c>
      <c r="C302" s="3" t="s">
        <v>11</v>
      </c>
      <c r="D302" s="3">
        <v>43239</v>
      </c>
      <c r="E302" s="3" t="s">
        <v>69</v>
      </c>
      <c r="F302" s="3" t="s">
        <v>32</v>
      </c>
      <c r="G302" s="4">
        <v>15</v>
      </c>
      <c r="H302" s="5">
        <v>722.48</v>
      </c>
      <c r="I302" s="6" t="s">
        <v>2</v>
      </c>
      <c r="J302" t="b">
        <f t="shared" si="8"/>
        <v>1</v>
      </c>
      <c r="K302" t="b">
        <f t="shared" si="9"/>
        <v>0</v>
      </c>
    </row>
    <row r="303" spans="1:11" x14ac:dyDescent="0.3">
      <c r="A303" s="36">
        <v>52282437452400</v>
      </c>
      <c r="B303" s="3" t="s">
        <v>3</v>
      </c>
      <c r="C303" s="3" t="s">
        <v>12</v>
      </c>
      <c r="D303" s="3">
        <v>43239</v>
      </c>
      <c r="E303" s="3" t="s">
        <v>69</v>
      </c>
      <c r="F303" s="3" t="s">
        <v>32</v>
      </c>
      <c r="G303" s="4">
        <v>15</v>
      </c>
      <c r="H303" s="5">
        <v>722.48</v>
      </c>
      <c r="I303" s="6" t="s">
        <v>2</v>
      </c>
      <c r="J303" t="b">
        <f t="shared" si="8"/>
        <v>1</v>
      </c>
      <c r="K303" t="b">
        <f t="shared" si="9"/>
        <v>0</v>
      </c>
    </row>
    <row r="304" spans="1:11" x14ac:dyDescent="0.3">
      <c r="A304" s="36">
        <v>52282437528600</v>
      </c>
      <c r="B304" s="3" t="s">
        <v>3</v>
      </c>
      <c r="C304" s="3" t="s">
        <v>10</v>
      </c>
      <c r="D304" s="3">
        <v>43239</v>
      </c>
      <c r="E304" s="3" t="s">
        <v>69</v>
      </c>
      <c r="F304" s="3" t="s">
        <v>32</v>
      </c>
      <c r="G304" s="4">
        <v>15</v>
      </c>
      <c r="H304" s="5">
        <v>112.66</v>
      </c>
      <c r="I304" s="6" t="s">
        <v>2</v>
      </c>
      <c r="J304" t="b">
        <f t="shared" si="8"/>
        <v>1</v>
      </c>
      <c r="K304" t="b">
        <f t="shared" si="9"/>
        <v>0</v>
      </c>
    </row>
    <row r="305" spans="1:11" x14ac:dyDescent="0.3">
      <c r="A305" s="36">
        <v>52282434393200</v>
      </c>
      <c r="B305" s="3" t="s">
        <v>3</v>
      </c>
      <c r="C305" s="3" t="s">
        <v>11</v>
      </c>
      <c r="D305" s="3">
        <v>43239</v>
      </c>
      <c r="E305" s="3" t="s">
        <v>69</v>
      </c>
      <c r="F305" s="3" t="s">
        <v>32</v>
      </c>
      <c r="G305" s="4">
        <v>15</v>
      </c>
      <c r="H305" s="5">
        <v>76.8</v>
      </c>
      <c r="I305" s="6" t="s">
        <v>2</v>
      </c>
      <c r="J305" t="b">
        <f t="shared" si="8"/>
        <v>0</v>
      </c>
      <c r="K305" t="b">
        <f t="shared" si="9"/>
        <v>1</v>
      </c>
    </row>
    <row r="306" spans="1:11" x14ac:dyDescent="0.3">
      <c r="A306" s="36">
        <v>52282467637200</v>
      </c>
      <c r="B306" s="3" t="s">
        <v>3</v>
      </c>
      <c r="C306" s="3" t="s">
        <v>12</v>
      </c>
      <c r="D306" s="3">
        <v>43239</v>
      </c>
      <c r="E306" s="3" t="s">
        <v>69</v>
      </c>
      <c r="F306" s="3" t="s">
        <v>32</v>
      </c>
      <c r="G306" s="4">
        <v>14</v>
      </c>
      <c r="H306" s="5">
        <v>143.9</v>
      </c>
      <c r="I306" s="6" t="s">
        <v>2</v>
      </c>
      <c r="J306" t="b">
        <f t="shared" si="8"/>
        <v>1</v>
      </c>
      <c r="K306" t="b">
        <f t="shared" si="9"/>
        <v>0</v>
      </c>
    </row>
    <row r="307" spans="1:11" x14ac:dyDescent="0.3">
      <c r="A307" s="36">
        <v>52282467175800</v>
      </c>
      <c r="B307" s="3" t="s">
        <v>3</v>
      </c>
      <c r="C307" s="3" t="s">
        <v>10</v>
      </c>
      <c r="D307" s="3">
        <v>43239</v>
      </c>
      <c r="E307" s="3" t="s">
        <v>69</v>
      </c>
      <c r="F307" s="3" t="s">
        <v>32</v>
      </c>
      <c r="G307" s="4">
        <v>14</v>
      </c>
      <c r="H307" s="5">
        <v>112.66</v>
      </c>
      <c r="I307" s="6" t="s">
        <v>2</v>
      </c>
      <c r="J307" t="b">
        <f t="shared" si="8"/>
        <v>1</v>
      </c>
      <c r="K307" t="b">
        <f t="shared" si="9"/>
        <v>0</v>
      </c>
    </row>
    <row r="308" spans="1:11" x14ac:dyDescent="0.3">
      <c r="A308" s="36">
        <v>52282469578400</v>
      </c>
      <c r="B308" s="3" t="s">
        <v>3</v>
      </c>
      <c r="C308" s="3" t="s">
        <v>11</v>
      </c>
      <c r="D308" s="3">
        <v>43239</v>
      </c>
      <c r="E308" s="3" t="s">
        <v>69</v>
      </c>
      <c r="F308" s="3" t="s">
        <v>32</v>
      </c>
      <c r="G308" s="4">
        <v>14</v>
      </c>
      <c r="H308" s="5">
        <v>166.42</v>
      </c>
      <c r="I308" s="6" t="s">
        <v>2</v>
      </c>
      <c r="J308" t="b">
        <f t="shared" si="8"/>
        <v>1</v>
      </c>
      <c r="K308" t="b">
        <f t="shared" si="9"/>
        <v>0</v>
      </c>
    </row>
    <row r="309" spans="1:11" x14ac:dyDescent="0.3">
      <c r="A309" s="36">
        <v>52282469578400</v>
      </c>
      <c r="B309" s="3" t="s">
        <v>3</v>
      </c>
      <c r="C309" s="3" t="s">
        <v>12</v>
      </c>
      <c r="D309" s="3">
        <v>43239</v>
      </c>
      <c r="E309" s="3" t="s">
        <v>69</v>
      </c>
      <c r="F309" s="3" t="s">
        <v>32</v>
      </c>
      <c r="G309" s="4">
        <v>14</v>
      </c>
      <c r="H309" s="5">
        <v>166.42</v>
      </c>
      <c r="I309" s="6" t="s">
        <v>2</v>
      </c>
      <c r="J309" t="b">
        <f t="shared" si="8"/>
        <v>1</v>
      </c>
      <c r="K309" t="b">
        <f t="shared" si="9"/>
        <v>0</v>
      </c>
    </row>
    <row r="310" spans="1:11" x14ac:dyDescent="0.3">
      <c r="A310" s="36">
        <v>54282390279200</v>
      </c>
      <c r="B310" s="3" t="s">
        <v>1</v>
      </c>
      <c r="C310" s="3" t="s">
        <v>11</v>
      </c>
      <c r="D310" s="3">
        <v>43239.402094907404</v>
      </c>
      <c r="E310" s="3" t="s">
        <v>69</v>
      </c>
      <c r="F310" s="3" t="s">
        <v>32</v>
      </c>
      <c r="G310" s="4">
        <v>22</v>
      </c>
      <c r="H310" s="5">
        <v>72.45</v>
      </c>
      <c r="I310" s="6" t="s">
        <v>6</v>
      </c>
      <c r="J310" t="b">
        <f t="shared" si="8"/>
        <v>0</v>
      </c>
      <c r="K310" t="b">
        <f t="shared" si="9"/>
        <v>1</v>
      </c>
    </row>
    <row r="311" spans="1:11" x14ac:dyDescent="0.3">
      <c r="A311" s="36">
        <v>54282389067200</v>
      </c>
      <c r="B311" s="3" t="s">
        <v>3</v>
      </c>
      <c r="C311" s="3" t="s">
        <v>12</v>
      </c>
      <c r="D311" s="3">
        <v>43239.4377662037</v>
      </c>
      <c r="E311" s="3" t="s">
        <v>69</v>
      </c>
      <c r="F311" s="3" t="s">
        <v>32</v>
      </c>
      <c r="G311" s="4">
        <v>22</v>
      </c>
      <c r="H311" s="5">
        <v>113.48</v>
      </c>
      <c r="I311" s="6" t="s">
        <v>6</v>
      </c>
      <c r="J311" t="b">
        <f t="shared" si="8"/>
        <v>1</v>
      </c>
      <c r="K311" t="b">
        <f t="shared" si="9"/>
        <v>0</v>
      </c>
    </row>
    <row r="312" spans="1:11" x14ac:dyDescent="0.3">
      <c r="A312" s="36">
        <v>52282505372400</v>
      </c>
      <c r="B312" s="3" t="s">
        <v>1</v>
      </c>
      <c r="C312" s="3" t="s">
        <v>10</v>
      </c>
      <c r="D312" s="3">
        <v>43239.457245370373</v>
      </c>
      <c r="E312" s="3" t="s">
        <v>69</v>
      </c>
      <c r="F312" s="3" t="s">
        <v>32</v>
      </c>
      <c r="G312" s="4">
        <v>22</v>
      </c>
      <c r="H312" s="5">
        <v>66.099999999999994</v>
      </c>
      <c r="I312" s="6" t="s">
        <v>6</v>
      </c>
      <c r="J312" t="b">
        <f t="shared" si="8"/>
        <v>1</v>
      </c>
      <c r="K312" t="b">
        <f t="shared" si="9"/>
        <v>1</v>
      </c>
    </row>
    <row r="313" spans="1:11" x14ac:dyDescent="0.3">
      <c r="A313" s="36">
        <v>54282390333400</v>
      </c>
      <c r="B313" s="3" t="s">
        <v>1</v>
      </c>
      <c r="C313" s="3" t="s">
        <v>11</v>
      </c>
      <c r="D313" s="3">
        <v>43239.476574074077</v>
      </c>
      <c r="E313" s="3" t="s">
        <v>69</v>
      </c>
      <c r="F313" s="3" t="s">
        <v>32</v>
      </c>
      <c r="G313" s="4">
        <v>22</v>
      </c>
      <c r="H313" s="5">
        <v>66.099999999999994</v>
      </c>
      <c r="I313" s="6" t="s">
        <v>6</v>
      </c>
      <c r="J313" t="b">
        <f t="shared" si="8"/>
        <v>1</v>
      </c>
      <c r="K313" t="b">
        <f t="shared" si="9"/>
        <v>1</v>
      </c>
    </row>
    <row r="314" spans="1:11" x14ac:dyDescent="0.3">
      <c r="A314" s="36">
        <v>54282389023200</v>
      </c>
      <c r="B314" s="3" t="s">
        <v>3</v>
      </c>
      <c r="C314" s="3" t="s">
        <v>12</v>
      </c>
      <c r="D314" s="3">
        <v>43239.564768518518</v>
      </c>
      <c r="E314" s="3" t="s">
        <v>69</v>
      </c>
      <c r="F314" s="3" t="s">
        <v>32</v>
      </c>
      <c r="G314" s="4">
        <v>22</v>
      </c>
      <c r="H314" s="5">
        <v>66.099999999999994</v>
      </c>
      <c r="I314" s="6" t="s">
        <v>6</v>
      </c>
      <c r="J314" t="b">
        <f t="shared" si="8"/>
        <v>1</v>
      </c>
      <c r="K314" t="b">
        <f t="shared" si="9"/>
        <v>1</v>
      </c>
    </row>
    <row r="315" spans="1:11" x14ac:dyDescent="0.3">
      <c r="A315" s="36">
        <v>54282390255200</v>
      </c>
      <c r="B315" s="3" t="s">
        <v>1</v>
      </c>
      <c r="C315" s="3" t="s">
        <v>10</v>
      </c>
      <c r="D315" s="3">
        <v>43239.579745370371</v>
      </c>
      <c r="E315" s="3" t="s">
        <v>69</v>
      </c>
      <c r="F315" s="3" t="s">
        <v>32</v>
      </c>
      <c r="G315" s="4">
        <v>22</v>
      </c>
      <c r="H315" s="5">
        <v>88.21</v>
      </c>
      <c r="I315" s="6" t="s">
        <v>6</v>
      </c>
      <c r="J315" t="b">
        <f t="shared" si="8"/>
        <v>0</v>
      </c>
      <c r="K315" t="b">
        <f t="shared" si="9"/>
        <v>1</v>
      </c>
    </row>
    <row r="316" spans="1:11" x14ac:dyDescent="0.3">
      <c r="A316" s="36">
        <v>54282390254600</v>
      </c>
      <c r="B316" s="3" t="s">
        <v>1</v>
      </c>
      <c r="C316" s="3" t="s">
        <v>11</v>
      </c>
      <c r="D316" s="3">
        <v>43239.59778935185</v>
      </c>
      <c r="E316" s="3" t="s">
        <v>69</v>
      </c>
      <c r="F316" s="3" t="s">
        <v>32</v>
      </c>
      <c r="G316" s="4">
        <v>22</v>
      </c>
      <c r="H316" s="5">
        <v>66.099999999999994</v>
      </c>
      <c r="I316" s="6" t="s">
        <v>6</v>
      </c>
      <c r="J316" t="b">
        <f t="shared" si="8"/>
        <v>1</v>
      </c>
      <c r="K316" t="b">
        <f t="shared" si="9"/>
        <v>1</v>
      </c>
    </row>
    <row r="317" spans="1:11" x14ac:dyDescent="0.3">
      <c r="A317" s="36">
        <v>54282389067600</v>
      </c>
      <c r="B317" s="3" t="s">
        <v>1</v>
      </c>
      <c r="C317" s="3" t="s">
        <v>12</v>
      </c>
      <c r="D317" s="3">
        <v>43239.62226851852</v>
      </c>
      <c r="E317" s="3" t="s">
        <v>69</v>
      </c>
      <c r="F317" s="3" t="s">
        <v>32</v>
      </c>
      <c r="G317" s="4">
        <v>22</v>
      </c>
      <c r="H317" s="5">
        <v>66.099999999999994</v>
      </c>
      <c r="I317" s="6" t="s">
        <v>6</v>
      </c>
      <c r="J317" t="b">
        <f t="shared" si="8"/>
        <v>1</v>
      </c>
      <c r="K317" t="b">
        <f t="shared" si="9"/>
        <v>1</v>
      </c>
    </row>
    <row r="318" spans="1:11" x14ac:dyDescent="0.3">
      <c r="A318" s="36">
        <v>54282390251800</v>
      </c>
      <c r="B318" s="3" t="s">
        <v>3</v>
      </c>
      <c r="C318" s="3" t="s">
        <v>10</v>
      </c>
      <c r="D318" s="3">
        <v>43239.628657407404</v>
      </c>
      <c r="E318" s="3" t="s">
        <v>69</v>
      </c>
      <c r="F318" s="3" t="s">
        <v>32</v>
      </c>
      <c r="G318" s="4">
        <v>22</v>
      </c>
      <c r="H318" s="5">
        <v>66.099999999999994</v>
      </c>
      <c r="I318" s="6" t="s">
        <v>6</v>
      </c>
      <c r="J318" t="b">
        <f t="shared" si="8"/>
        <v>1</v>
      </c>
      <c r="K318" t="b">
        <f t="shared" si="9"/>
        <v>1</v>
      </c>
    </row>
    <row r="319" spans="1:11" x14ac:dyDescent="0.3">
      <c r="A319" s="36">
        <v>54282390304000</v>
      </c>
      <c r="B319" s="3" t="s">
        <v>1</v>
      </c>
      <c r="C319" s="3" t="s">
        <v>12</v>
      </c>
      <c r="D319" s="3">
        <v>43239.630682870367</v>
      </c>
      <c r="E319" s="3" t="s">
        <v>69</v>
      </c>
      <c r="F319" s="3" t="s">
        <v>32</v>
      </c>
      <c r="G319" s="4">
        <v>22</v>
      </c>
      <c r="H319" s="5">
        <v>66.099999999999994</v>
      </c>
      <c r="I319" s="6" t="s">
        <v>6</v>
      </c>
      <c r="J319" t="b">
        <f t="shared" si="8"/>
        <v>1</v>
      </c>
      <c r="K319" t="b">
        <f t="shared" si="9"/>
        <v>1</v>
      </c>
    </row>
    <row r="320" spans="1:11" x14ac:dyDescent="0.3">
      <c r="A320" s="36">
        <v>54282389022600</v>
      </c>
      <c r="B320" s="3" t="s">
        <v>1</v>
      </c>
      <c r="C320" s="3" t="s">
        <v>11</v>
      </c>
      <c r="D320" s="3">
        <v>43239.630694444444</v>
      </c>
      <c r="E320" s="3" t="s">
        <v>69</v>
      </c>
      <c r="F320" s="3" t="s">
        <v>32</v>
      </c>
      <c r="G320" s="4">
        <v>22</v>
      </c>
      <c r="H320" s="5">
        <v>66.099999999999994</v>
      </c>
      <c r="I320" s="6" t="s">
        <v>6</v>
      </c>
      <c r="J320" t="b">
        <f t="shared" si="8"/>
        <v>1</v>
      </c>
      <c r="K320" t="b">
        <f t="shared" si="9"/>
        <v>1</v>
      </c>
    </row>
    <row r="321" spans="1:11" x14ac:dyDescent="0.3">
      <c r="A321" s="36">
        <v>54282389070000</v>
      </c>
      <c r="B321" s="3" t="s">
        <v>1</v>
      </c>
      <c r="C321" s="3" t="s">
        <v>10</v>
      </c>
      <c r="D321" s="3">
        <v>43239.637002314812</v>
      </c>
      <c r="E321" s="3" t="s">
        <v>69</v>
      </c>
      <c r="F321" s="3" t="s">
        <v>32</v>
      </c>
      <c r="G321" s="4">
        <v>22</v>
      </c>
      <c r="H321" s="5">
        <v>66.099999999999994</v>
      </c>
      <c r="I321" s="6" t="s">
        <v>6</v>
      </c>
      <c r="J321" t="b">
        <f t="shared" si="8"/>
        <v>1</v>
      </c>
      <c r="K321" t="b">
        <f t="shared" si="9"/>
        <v>1</v>
      </c>
    </row>
    <row r="322" spans="1:11" x14ac:dyDescent="0.3">
      <c r="A322" s="36">
        <v>52282405888800</v>
      </c>
      <c r="B322" s="3" t="s">
        <v>3</v>
      </c>
      <c r="C322" s="3" t="s">
        <v>12</v>
      </c>
      <c r="D322" s="3">
        <v>43240</v>
      </c>
      <c r="E322" s="3" t="s">
        <v>70</v>
      </c>
      <c r="F322" s="3" t="s">
        <v>32</v>
      </c>
      <c r="G322" s="4">
        <v>17</v>
      </c>
      <c r="H322" s="5">
        <v>405.42</v>
      </c>
      <c r="I322" s="6" t="s">
        <v>7</v>
      </c>
      <c r="J322" t="b">
        <f t="shared" si="8"/>
        <v>1</v>
      </c>
      <c r="K322" t="b">
        <f t="shared" si="9"/>
        <v>0</v>
      </c>
    </row>
    <row r="323" spans="1:11" x14ac:dyDescent="0.3">
      <c r="A323" s="36">
        <v>52282405888800</v>
      </c>
      <c r="B323" s="3" t="s">
        <v>3</v>
      </c>
      <c r="C323" s="3" t="s">
        <v>10</v>
      </c>
      <c r="D323" s="3">
        <v>43240</v>
      </c>
      <c r="E323" s="3" t="s">
        <v>70</v>
      </c>
      <c r="F323" s="3" t="s">
        <v>32</v>
      </c>
      <c r="G323" s="4">
        <v>17</v>
      </c>
      <c r="H323" s="5">
        <v>405.42</v>
      </c>
      <c r="I323" s="6" t="s">
        <v>7</v>
      </c>
      <c r="J323" t="b">
        <f t="shared" ref="J323:J386" si="10">OR(H323&lt;70,H323&gt;100)</f>
        <v>1</v>
      </c>
      <c r="K323" t="b">
        <f t="shared" ref="K323:K386" si="11">AND($H323&lt;100,$H323&gt;50)</f>
        <v>0</v>
      </c>
    </row>
    <row r="324" spans="1:11" x14ac:dyDescent="0.3">
      <c r="A324" s="36">
        <v>52282450075400</v>
      </c>
      <c r="B324" s="3" t="s">
        <v>3</v>
      </c>
      <c r="C324" s="3" t="s">
        <v>10</v>
      </c>
      <c r="D324" s="3">
        <v>43240</v>
      </c>
      <c r="E324" s="3" t="s">
        <v>70</v>
      </c>
      <c r="F324" s="3" t="s">
        <v>32</v>
      </c>
      <c r="G324" s="4">
        <v>15</v>
      </c>
      <c r="H324" s="5">
        <v>72.45</v>
      </c>
      <c r="I324" s="6" t="s">
        <v>8</v>
      </c>
      <c r="J324" t="b">
        <f t="shared" si="10"/>
        <v>0</v>
      </c>
      <c r="K324" t="b">
        <f t="shared" si="11"/>
        <v>1</v>
      </c>
    </row>
    <row r="325" spans="1:11" x14ac:dyDescent="0.3">
      <c r="A325" s="36">
        <v>54282389069400</v>
      </c>
      <c r="B325" s="3" t="s">
        <v>1</v>
      </c>
      <c r="C325" s="3" t="s">
        <v>10</v>
      </c>
      <c r="D325" s="3">
        <v>43240.321886574071</v>
      </c>
      <c r="E325" s="3" t="s">
        <v>70</v>
      </c>
      <c r="F325" s="3" t="s">
        <v>32</v>
      </c>
      <c r="G325" s="4">
        <v>22</v>
      </c>
      <c r="H325" s="5">
        <v>132.19999999999999</v>
      </c>
      <c r="I325" s="6" t="s">
        <v>6</v>
      </c>
      <c r="J325" t="b">
        <f t="shared" si="10"/>
        <v>1</v>
      </c>
      <c r="K325" t="b">
        <f t="shared" si="11"/>
        <v>0</v>
      </c>
    </row>
    <row r="326" spans="1:11" x14ac:dyDescent="0.3">
      <c r="A326" s="36">
        <v>54282389069400</v>
      </c>
      <c r="B326" s="3" t="s">
        <v>1</v>
      </c>
      <c r="C326" s="3" t="s">
        <v>12</v>
      </c>
      <c r="D326" s="3">
        <v>43240.335486111115</v>
      </c>
      <c r="E326" s="3" t="s">
        <v>70</v>
      </c>
      <c r="F326" s="3" t="s">
        <v>32</v>
      </c>
      <c r="G326" s="4">
        <v>22</v>
      </c>
      <c r="H326" s="5">
        <v>132.19999999999999</v>
      </c>
      <c r="I326" s="6" t="s">
        <v>6</v>
      </c>
      <c r="J326" t="b">
        <f t="shared" si="10"/>
        <v>1</v>
      </c>
      <c r="K326" t="b">
        <f t="shared" si="11"/>
        <v>0</v>
      </c>
    </row>
    <row r="327" spans="1:11" x14ac:dyDescent="0.3">
      <c r="A327" s="36">
        <v>54282390303800</v>
      </c>
      <c r="B327" s="3" t="s">
        <v>1</v>
      </c>
      <c r="C327" s="3" t="s">
        <v>11</v>
      </c>
      <c r="D327" s="3">
        <v>43240.343113425923</v>
      </c>
      <c r="E327" s="3" t="s">
        <v>70</v>
      </c>
      <c r="F327" s="3" t="s">
        <v>32</v>
      </c>
      <c r="G327" s="4">
        <v>22</v>
      </c>
      <c r="H327" s="5">
        <v>66.099999999999994</v>
      </c>
      <c r="I327" s="6" t="s">
        <v>6</v>
      </c>
      <c r="J327" t="b">
        <f t="shared" si="10"/>
        <v>1</v>
      </c>
      <c r="K327" t="b">
        <f t="shared" si="11"/>
        <v>1</v>
      </c>
    </row>
    <row r="328" spans="1:11" x14ac:dyDescent="0.3">
      <c r="A328" s="36">
        <v>54282389448000</v>
      </c>
      <c r="B328" s="3" t="s">
        <v>1</v>
      </c>
      <c r="C328" s="3" t="s">
        <v>12</v>
      </c>
      <c r="D328" s="3">
        <v>43240.367337962962</v>
      </c>
      <c r="E328" s="3" t="s">
        <v>70</v>
      </c>
      <c r="F328" s="3" t="s">
        <v>32</v>
      </c>
      <c r="G328" s="4">
        <v>22</v>
      </c>
      <c r="H328" s="5">
        <v>88.21</v>
      </c>
      <c r="I328" s="6" t="s">
        <v>6</v>
      </c>
      <c r="J328" t="b">
        <f t="shared" si="10"/>
        <v>0</v>
      </c>
      <c r="K328" t="b">
        <f t="shared" si="11"/>
        <v>1</v>
      </c>
    </row>
    <row r="329" spans="1:11" x14ac:dyDescent="0.3">
      <c r="A329" s="36">
        <v>54282390254200</v>
      </c>
      <c r="B329" s="3" t="s">
        <v>3</v>
      </c>
      <c r="C329" s="3" t="s">
        <v>10</v>
      </c>
      <c r="D329" s="3">
        <v>43240.370416666665</v>
      </c>
      <c r="E329" s="3" t="s">
        <v>70</v>
      </c>
      <c r="F329" s="3" t="s">
        <v>32</v>
      </c>
      <c r="G329" s="4">
        <v>22</v>
      </c>
      <c r="H329" s="5">
        <v>66.099999999999994</v>
      </c>
      <c r="I329" s="6" t="s">
        <v>6</v>
      </c>
      <c r="J329" t="b">
        <f t="shared" si="10"/>
        <v>1</v>
      </c>
      <c r="K329" t="b">
        <f t="shared" si="11"/>
        <v>1</v>
      </c>
    </row>
    <row r="330" spans="1:11" x14ac:dyDescent="0.3">
      <c r="A330" s="36">
        <v>54282389023000</v>
      </c>
      <c r="B330" s="3" t="s">
        <v>1</v>
      </c>
      <c r="C330" s="3" t="s">
        <v>12</v>
      </c>
      <c r="D330" s="3">
        <v>43240.371562499997</v>
      </c>
      <c r="E330" s="3" t="s">
        <v>70</v>
      </c>
      <c r="F330" s="3" t="s">
        <v>32</v>
      </c>
      <c r="G330" s="4">
        <v>22</v>
      </c>
      <c r="H330" s="5">
        <v>66.099999999999994</v>
      </c>
      <c r="I330" s="6" t="s">
        <v>6</v>
      </c>
      <c r="J330" t="b">
        <f t="shared" si="10"/>
        <v>1</v>
      </c>
      <c r="K330" t="b">
        <f t="shared" si="11"/>
        <v>1</v>
      </c>
    </row>
    <row r="331" spans="1:11" x14ac:dyDescent="0.3">
      <c r="A331" s="36">
        <v>54282390333200</v>
      </c>
      <c r="B331" s="3" t="s">
        <v>1</v>
      </c>
      <c r="C331" s="3" t="s">
        <v>11</v>
      </c>
      <c r="D331" s="3">
        <v>43240.37773148148</v>
      </c>
      <c r="E331" s="3" t="s">
        <v>70</v>
      </c>
      <c r="F331" s="3" t="s">
        <v>32</v>
      </c>
      <c r="G331" s="4">
        <v>22</v>
      </c>
      <c r="H331" s="5">
        <v>72.45</v>
      </c>
      <c r="I331" s="6" t="s">
        <v>6</v>
      </c>
      <c r="J331" t="b">
        <f t="shared" si="10"/>
        <v>0</v>
      </c>
      <c r="K331" t="b">
        <f t="shared" si="11"/>
        <v>1</v>
      </c>
    </row>
    <row r="332" spans="1:11" x14ac:dyDescent="0.3">
      <c r="A332" s="36">
        <v>54282407045800</v>
      </c>
      <c r="B332" s="3" t="s">
        <v>3</v>
      </c>
      <c r="C332" s="3" t="s">
        <v>11</v>
      </c>
      <c r="D332" s="3">
        <v>43240.442291666666</v>
      </c>
      <c r="E332" s="3" t="s">
        <v>70</v>
      </c>
      <c r="F332" s="3" t="s">
        <v>32</v>
      </c>
      <c r="G332" s="4">
        <v>21</v>
      </c>
      <c r="H332" s="5">
        <v>182.73</v>
      </c>
      <c r="I332" s="6" t="s">
        <v>2</v>
      </c>
      <c r="J332" t="b">
        <f t="shared" si="10"/>
        <v>1</v>
      </c>
      <c r="K332" t="b">
        <f t="shared" si="11"/>
        <v>0</v>
      </c>
    </row>
    <row r="333" spans="1:11" x14ac:dyDescent="0.3">
      <c r="A333" s="36">
        <v>52282407632000</v>
      </c>
      <c r="B333" s="3" t="s">
        <v>1</v>
      </c>
      <c r="C333" s="3" t="s">
        <v>10</v>
      </c>
      <c r="D333" s="3">
        <v>43240.609791666669</v>
      </c>
      <c r="E333" s="3" t="s">
        <v>70</v>
      </c>
      <c r="F333" s="3" t="s">
        <v>32</v>
      </c>
      <c r="G333" s="4">
        <v>21</v>
      </c>
      <c r="H333" s="5">
        <v>70.069999999999993</v>
      </c>
      <c r="I333" s="6" t="s">
        <v>2</v>
      </c>
      <c r="J333" t="b">
        <f t="shared" si="10"/>
        <v>0</v>
      </c>
      <c r="K333" t="b">
        <f t="shared" si="11"/>
        <v>1</v>
      </c>
    </row>
    <row r="334" spans="1:11" x14ac:dyDescent="0.3">
      <c r="A334" s="36">
        <v>52282529246000</v>
      </c>
      <c r="B334" s="3" t="s">
        <v>3</v>
      </c>
      <c r="C334" s="3" t="s">
        <v>12</v>
      </c>
      <c r="D334" s="3">
        <v>43241</v>
      </c>
      <c r="E334" s="3" t="s">
        <v>71</v>
      </c>
      <c r="F334" s="3" t="s">
        <v>32</v>
      </c>
      <c r="G334" s="4">
        <v>14</v>
      </c>
      <c r="H334" s="5">
        <v>72.45</v>
      </c>
      <c r="I334" s="6" t="s">
        <v>4</v>
      </c>
      <c r="J334" t="b">
        <f t="shared" si="10"/>
        <v>0</v>
      </c>
      <c r="K334" t="b">
        <f t="shared" si="11"/>
        <v>1</v>
      </c>
    </row>
    <row r="335" spans="1:11" x14ac:dyDescent="0.3">
      <c r="A335" s="36">
        <v>52282524225000</v>
      </c>
      <c r="B335" s="3" t="s">
        <v>3</v>
      </c>
      <c r="C335" s="3" t="s">
        <v>10</v>
      </c>
      <c r="D335" s="3">
        <v>43241</v>
      </c>
      <c r="E335" s="3" t="s">
        <v>71</v>
      </c>
      <c r="F335" s="3" t="s">
        <v>32</v>
      </c>
      <c r="G335" s="4">
        <v>14</v>
      </c>
      <c r="H335" s="5">
        <v>72.45</v>
      </c>
      <c r="I335" s="6" t="s">
        <v>4</v>
      </c>
      <c r="J335" t="b">
        <f t="shared" si="10"/>
        <v>0</v>
      </c>
      <c r="K335" t="b">
        <f t="shared" si="11"/>
        <v>1</v>
      </c>
    </row>
    <row r="336" spans="1:11" x14ac:dyDescent="0.3">
      <c r="A336" s="36">
        <v>52282523854200</v>
      </c>
      <c r="B336" s="3" t="s">
        <v>3</v>
      </c>
      <c r="C336" s="3" t="s">
        <v>11</v>
      </c>
      <c r="D336" s="3">
        <v>43241</v>
      </c>
      <c r="E336" s="3" t="s">
        <v>71</v>
      </c>
      <c r="F336" s="3" t="s">
        <v>32</v>
      </c>
      <c r="G336" s="4">
        <v>14</v>
      </c>
      <c r="H336" s="5">
        <v>85.1</v>
      </c>
      <c r="I336" s="6" t="s">
        <v>4</v>
      </c>
      <c r="J336" t="b">
        <f t="shared" si="10"/>
        <v>0</v>
      </c>
      <c r="K336" t="b">
        <f t="shared" si="11"/>
        <v>1</v>
      </c>
    </row>
    <row r="337" spans="1:11" x14ac:dyDescent="0.3">
      <c r="A337" s="36">
        <v>52282503063200</v>
      </c>
      <c r="B337" s="3" t="s">
        <v>3</v>
      </c>
      <c r="C337" s="3" t="s">
        <v>12</v>
      </c>
      <c r="D337" s="3">
        <v>43241</v>
      </c>
      <c r="E337" s="3" t="s">
        <v>71</v>
      </c>
      <c r="F337" s="3" t="s">
        <v>32</v>
      </c>
      <c r="G337" s="4">
        <v>14</v>
      </c>
      <c r="H337" s="5">
        <v>88.21</v>
      </c>
      <c r="I337" s="6" t="s">
        <v>6</v>
      </c>
      <c r="J337" t="b">
        <f t="shared" si="10"/>
        <v>0</v>
      </c>
      <c r="K337" t="b">
        <f t="shared" si="11"/>
        <v>1</v>
      </c>
    </row>
    <row r="338" spans="1:11" x14ac:dyDescent="0.3">
      <c r="A338" s="36">
        <v>52282524224800</v>
      </c>
      <c r="B338" s="3" t="s">
        <v>3</v>
      </c>
      <c r="C338" s="3" t="s">
        <v>10</v>
      </c>
      <c r="D338" s="3">
        <v>43241</v>
      </c>
      <c r="E338" s="3" t="s">
        <v>71</v>
      </c>
      <c r="F338" s="3" t="s">
        <v>32</v>
      </c>
      <c r="G338" s="4">
        <v>14</v>
      </c>
      <c r="H338" s="5">
        <v>72.45</v>
      </c>
      <c r="I338" s="6" t="s">
        <v>4</v>
      </c>
      <c r="J338" t="b">
        <f t="shared" si="10"/>
        <v>0</v>
      </c>
      <c r="K338" t="b">
        <f t="shared" si="11"/>
        <v>1</v>
      </c>
    </row>
    <row r="339" spans="1:11" x14ac:dyDescent="0.3">
      <c r="A339" s="36">
        <v>52282523703400</v>
      </c>
      <c r="B339" s="3" t="s">
        <v>3</v>
      </c>
      <c r="C339" s="3" t="s">
        <v>11</v>
      </c>
      <c r="D339" s="3">
        <v>43241</v>
      </c>
      <c r="E339" s="3" t="s">
        <v>71</v>
      </c>
      <c r="F339" s="3" t="s">
        <v>32</v>
      </c>
      <c r="G339" s="4">
        <v>14</v>
      </c>
      <c r="H339" s="5">
        <v>72.45</v>
      </c>
      <c r="I339" s="6" t="s">
        <v>4</v>
      </c>
      <c r="J339" t="b">
        <f t="shared" si="10"/>
        <v>0</v>
      </c>
      <c r="K339" t="b">
        <f t="shared" si="11"/>
        <v>1</v>
      </c>
    </row>
    <row r="340" spans="1:11" x14ac:dyDescent="0.3">
      <c r="A340" s="36">
        <v>52282503063600</v>
      </c>
      <c r="B340" s="3" t="s">
        <v>3</v>
      </c>
      <c r="C340" s="3" t="s">
        <v>12</v>
      </c>
      <c r="D340" s="3">
        <v>43241</v>
      </c>
      <c r="E340" s="3" t="s">
        <v>71</v>
      </c>
      <c r="F340" s="3" t="s">
        <v>32</v>
      </c>
      <c r="G340" s="4">
        <v>14</v>
      </c>
      <c r="H340" s="5">
        <v>88.21</v>
      </c>
      <c r="I340" s="6" t="s">
        <v>6</v>
      </c>
      <c r="J340" t="b">
        <f t="shared" si="10"/>
        <v>0</v>
      </c>
      <c r="K340" t="b">
        <f t="shared" si="11"/>
        <v>1</v>
      </c>
    </row>
    <row r="341" spans="1:11" x14ac:dyDescent="0.3">
      <c r="A341" s="36">
        <v>52282313265800</v>
      </c>
      <c r="B341" s="3" t="s">
        <v>3</v>
      </c>
      <c r="C341" s="3" t="s">
        <v>12</v>
      </c>
      <c r="D341" s="3">
        <v>43241</v>
      </c>
      <c r="E341" s="3" t="s">
        <v>71</v>
      </c>
      <c r="F341" s="3" t="s">
        <v>32</v>
      </c>
      <c r="G341" s="4">
        <v>24</v>
      </c>
      <c r="H341" s="5">
        <v>66.099999999999994</v>
      </c>
      <c r="I341" s="6" t="s">
        <v>6</v>
      </c>
      <c r="J341" t="b">
        <f t="shared" si="10"/>
        <v>1</v>
      </c>
      <c r="K341" t="b">
        <f t="shared" si="11"/>
        <v>1</v>
      </c>
    </row>
    <row r="342" spans="1:11" x14ac:dyDescent="0.3">
      <c r="A342" s="36">
        <v>52282364040800</v>
      </c>
      <c r="B342" s="3" t="s">
        <v>3</v>
      </c>
      <c r="C342" s="3" t="s">
        <v>10</v>
      </c>
      <c r="D342" s="3">
        <v>43241</v>
      </c>
      <c r="E342" s="3" t="s">
        <v>71</v>
      </c>
      <c r="F342" s="3" t="s">
        <v>32</v>
      </c>
      <c r="G342" s="4">
        <v>21</v>
      </c>
      <c r="H342" s="5">
        <v>88.21</v>
      </c>
      <c r="I342" s="6" t="s">
        <v>6</v>
      </c>
      <c r="J342" t="b">
        <f t="shared" si="10"/>
        <v>0</v>
      </c>
      <c r="K342" t="b">
        <f t="shared" si="11"/>
        <v>1</v>
      </c>
    </row>
    <row r="343" spans="1:11" x14ac:dyDescent="0.3">
      <c r="A343" s="36">
        <v>54282424584200</v>
      </c>
      <c r="B343" s="3" t="s">
        <v>3</v>
      </c>
      <c r="C343" s="3" t="s">
        <v>11</v>
      </c>
      <c r="D343" s="3">
        <v>43241</v>
      </c>
      <c r="E343" s="3" t="s">
        <v>71</v>
      </c>
      <c r="F343" s="3" t="s">
        <v>32</v>
      </c>
      <c r="G343" s="4">
        <v>18</v>
      </c>
      <c r="H343" s="5">
        <v>47.38</v>
      </c>
      <c r="I343" s="6" t="s">
        <v>6</v>
      </c>
      <c r="J343" t="b">
        <f t="shared" si="10"/>
        <v>1</v>
      </c>
      <c r="K343" t="b">
        <f t="shared" si="11"/>
        <v>0</v>
      </c>
    </row>
    <row r="344" spans="1:11" x14ac:dyDescent="0.3">
      <c r="A344" s="36">
        <v>54282424584200</v>
      </c>
      <c r="B344" s="3" t="s">
        <v>3</v>
      </c>
      <c r="C344" s="3" t="s">
        <v>12</v>
      </c>
      <c r="D344" s="3">
        <v>43241</v>
      </c>
      <c r="E344" s="3" t="s">
        <v>71</v>
      </c>
      <c r="F344" s="3" t="s">
        <v>32</v>
      </c>
      <c r="G344" s="4">
        <v>18</v>
      </c>
      <c r="H344" s="5">
        <v>47.38</v>
      </c>
      <c r="I344" s="6" t="s">
        <v>6</v>
      </c>
      <c r="J344" t="b">
        <f t="shared" si="10"/>
        <v>1</v>
      </c>
      <c r="K344" t="b">
        <f t="shared" si="11"/>
        <v>0</v>
      </c>
    </row>
    <row r="345" spans="1:11" x14ac:dyDescent="0.3">
      <c r="A345" s="36">
        <v>52282434255800</v>
      </c>
      <c r="B345" s="3" t="s">
        <v>3</v>
      </c>
      <c r="C345" s="3" t="s">
        <v>10</v>
      </c>
      <c r="D345" s="3">
        <v>43241</v>
      </c>
      <c r="E345" s="3" t="s">
        <v>71</v>
      </c>
      <c r="F345" s="3" t="s">
        <v>32</v>
      </c>
      <c r="G345" s="4">
        <v>18</v>
      </c>
      <c r="H345" s="5">
        <v>97.86</v>
      </c>
      <c r="I345" s="6" t="s">
        <v>6</v>
      </c>
      <c r="J345" t="b">
        <f t="shared" si="10"/>
        <v>0</v>
      </c>
      <c r="K345" t="b">
        <f t="shared" si="11"/>
        <v>1</v>
      </c>
    </row>
    <row r="346" spans="1:11" x14ac:dyDescent="0.3">
      <c r="A346" s="36">
        <v>52282434255800</v>
      </c>
      <c r="B346" s="3" t="s">
        <v>3</v>
      </c>
      <c r="C346" s="3" t="s">
        <v>11</v>
      </c>
      <c r="D346" s="3">
        <v>43241</v>
      </c>
      <c r="E346" s="3" t="s">
        <v>71</v>
      </c>
      <c r="F346" s="3" t="s">
        <v>32</v>
      </c>
      <c r="G346" s="4">
        <v>18</v>
      </c>
      <c r="H346" s="5">
        <v>97.86</v>
      </c>
      <c r="I346" s="6" t="s">
        <v>6</v>
      </c>
      <c r="J346" t="b">
        <f t="shared" si="10"/>
        <v>0</v>
      </c>
      <c r="K346" t="b">
        <f t="shared" si="11"/>
        <v>1</v>
      </c>
    </row>
    <row r="347" spans="1:11" x14ac:dyDescent="0.3">
      <c r="A347" s="36">
        <v>52282472315400</v>
      </c>
      <c r="B347" s="3" t="s">
        <v>3</v>
      </c>
      <c r="C347" s="3" t="s">
        <v>12</v>
      </c>
      <c r="D347" s="3">
        <v>43241</v>
      </c>
      <c r="E347" s="3" t="s">
        <v>71</v>
      </c>
      <c r="F347" s="3" t="s">
        <v>32</v>
      </c>
      <c r="G347" s="4">
        <v>16</v>
      </c>
      <c r="H347" s="5">
        <v>83.32</v>
      </c>
      <c r="I347" s="6" t="s">
        <v>7</v>
      </c>
      <c r="J347" t="b">
        <f t="shared" si="10"/>
        <v>0</v>
      </c>
      <c r="K347" t="b">
        <f t="shared" si="11"/>
        <v>1</v>
      </c>
    </row>
    <row r="348" spans="1:11" x14ac:dyDescent="0.3">
      <c r="A348" s="36">
        <v>52282472303600</v>
      </c>
      <c r="B348" s="3" t="s">
        <v>3</v>
      </c>
      <c r="C348" s="3" t="s">
        <v>10</v>
      </c>
      <c r="D348" s="3">
        <v>43241</v>
      </c>
      <c r="E348" s="3" t="s">
        <v>71</v>
      </c>
      <c r="F348" s="3" t="s">
        <v>32</v>
      </c>
      <c r="G348" s="4">
        <v>16</v>
      </c>
      <c r="H348" s="5">
        <v>83.32</v>
      </c>
      <c r="I348" s="6" t="s">
        <v>7</v>
      </c>
      <c r="J348" t="b">
        <f t="shared" si="10"/>
        <v>0</v>
      </c>
      <c r="K348" t="b">
        <f t="shared" si="11"/>
        <v>1</v>
      </c>
    </row>
    <row r="349" spans="1:11" x14ac:dyDescent="0.3">
      <c r="A349" s="36">
        <v>52282524271200</v>
      </c>
      <c r="B349" s="3" t="s">
        <v>3</v>
      </c>
      <c r="C349" s="3" t="s">
        <v>11</v>
      </c>
      <c r="D349" s="3">
        <v>43241</v>
      </c>
      <c r="E349" s="3" t="s">
        <v>71</v>
      </c>
      <c r="F349" s="3" t="s">
        <v>32</v>
      </c>
      <c r="G349" s="4">
        <v>14</v>
      </c>
      <c r="H349" s="5">
        <v>72.45</v>
      </c>
      <c r="I349" s="6" t="s">
        <v>4</v>
      </c>
      <c r="J349" t="b">
        <f t="shared" si="10"/>
        <v>0</v>
      </c>
      <c r="K349" t="b">
        <f t="shared" si="11"/>
        <v>1</v>
      </c>
    </row>
    <row r="350" spans="1:11" x14ac:dyDescent="0.3">
      <c r="A350" s="36">
        <v>52282529052800</v>
      </c>
      <c r="B350" s="3" t="s">
        <v>3</v>
      </c>
      <c r="C350" s="3" t="s">
        <v>12</v>
      </c>
      <c r="D350" s="3">
        <v>43241</v>
      </c>
      <c r="E350" s="3" t="s">
        <v>71</v>
      </c>
      <c r="F350" s="3" t="s">
        <v>32</v>
      </c>
      <c r="G350" s="4">
        <v>14</v>
      </c>
      <c r="H350" s="5">
        <v>72.45</v>
      </c>
      <c r="I350" s="6" t="s">
        <v>4</v>
      </c>
      <c r="J350" t="b">
        <f t="shared" si="10"/>
        <v>0</v>
      </c>
      <c r="K350" t="b">
        <f t="shared" si="11"/>
        <v>1</v>
      </c>
    </row>
    <row r="351" spans="1:11" x14ac:dyDescent="0.3">
      <c r="A351" s="36">
        <v>52282503063800</v>
      </c>
      <c r="B351" s="3" t="s">
        <v>3</v>
      </c>
      <c r="C351" s="3" t="s">
        <v>10</v>
      </c>
      <c r="D351" s="3">
        <v>43241</v>
      </c>
      <c r="E351" s="3" t="s">
        <v>71</v>
      </c>
      <c r="F351" s="3" t="s">
        <v>32</v>
      </c>
      <c r="G351" s="4">
        <v>14</v>
      </c>
      <c r="H351" s="5">
        <v>88.21</v>
      </c>
      <c r="I351" s="6" t="s">
        <v>6</v>
      </c>
      <c r="J351" t="b">
        <f t="shared" si="10"/>
        <v>0</v>
      </c>
      <c r="K351" t="b">
        <f t="shared" si="11"/>
        <v>1</v>
      </c>
    </row>
    <row r="352" spans="1:11" x14ac:dyDescent="0.3">
      <c r="A352" s="36">
        <v>52282529492400</v>
      </c>
      <c r="B352" s="3" t="s">
        <v>3</v>
      </c>
      <c r="C352" s="3" t="s">
        <v>11</v>
      </c>
      <c r="D352" s="3">
        <v>43241</v>
      </c>
      <c r="E352" s="3" t="s">
        <v>71</v>
      </c>
      <c r="F352" s="3" t="s">
        <v>32</v>
      </c>
      <c r="G352" s="4">
        <v>14</v>
      </c>
      <c r="H352" s="5">
        <v>72.45</v>
      </c>
      <c r="I352" s="6" t="s">
        <v>4</v>
      </c>
      <c r="J352" t="b">
        <f t="shared" si="10"/>
        <v>0</v>
      </c>
      <c r="K352" t="b">
        <f t="shared" si="11"/>
        <v>1</v>
      </c>
    </row>
    <row r="353" spans="1:11" x14ac:dyDescent="0.3">
      <c r="A353" s="36">
        <v>52282502520200</v>
      </c>
      <c r="B353" s="3" t="s">
        <v>3</v>
      </c>
      <c r="C353" s="3" t="s">
        <v>12</v>
      </c>
      <c r="D353" s="3">
        <v>43241</v>
      </c>
      <c r="E353" s="3" t="s">
        <v>71</v>
      </c>
      <c r="F353" s="3" t="s">
        <v>32</v>
      </c>
      <c r="G353" s="4">
        <v>14</v>
      </c>
      <c r="H353" s="5">
        <v>66.099999999999994</v>
      </c>
      <c r="I353" s="6" t="s">
        <v>6</v>
      </c>
      <c r="J353" t="b">
        <f t="shared" si="10"/>
        <v>1</v>
      </c>
      <c r="K353" t="b">
        <f t="shared" si="11"/>
        <v>1</v>
      </c>
    </row>
    <row r="354" spans="1:11" x14ac:dyDescent="0.3">
      <c r="A354" s="36">
        <v>52282528929600</v>
      </c>
      <c r="B354" s="3" t="s">
        <v>3</v>
      </c>
      <c r="C354" s="3" t="s">
        <v>10</v>
      </c>
      <c r="D354" s="3">
        <v>43241</v>
      </c>
      <c r="E354" s="3" t="s">
        <v>71</v>
      </c>
      <c r="F354" s="3" t="s">
        <v>32</v>
      </c>
      <c r="G354" s="4">
        <v>14</v>
      </c>
      <c r="H354" s="5">
        <v>72.45</v>
      </c>
      <c r="I354" s="6" t="s">
        <v>4</v>
      </c>
      <c r="J354" t="b">
        <f t="shared" si="10"/>
        <v>0</v>
      </c>
      <c r="K354" t="b">
        <f t="shared" si="11"/>
        <v>1</v>
      </c>
    </row>
    <row r="355" spans="1:11" x14ac:dyDescent="0.3">
      <c r="A355" s="36">
        <v>52282503626600</v>
      </c>
      <c r="B355" s="3" t="s">
        <v>3</v>
      </c>
      <c r="C355" s="3" t="s">
        <v>11</v>
      </c>
      <c r="D355" s="3">
        <v>43241</v>
      </c>
      <c r="E355" s="3" t="s">
        <v>71</v>
      </c>
      <c r="F355" s="3" t="s">
        <v>32</v>
      </c>
      <c r="G355" s="4">
        <v>14</v>
      </c>
      <c r="H355" s="5">
        <v>66.099999999999994</v>
      </c>
      <c r="I355" s="6" t="s">
        <v>6</v>
      </c>
      <c r="J355" t="b">
        <f t="shared" si="10"/>
        <v>1</v>
      </c>
      <c r="K355" t="b">
        <f t="shared" si="11"/>
        <v>1</v>
      </c>
    </row>
    <row r="356" spans="1:11" x14ac:dyDescent="0.3">
      <c r="A356" s="36">
        <v>52282525940800</v>
      </c>
      <c r="B356" s="3" t="s">
        <v>3</v>
      </c>
      <c r="C356" s="3" t="s">
        <v>12</v>
      </c>
      <c r="D356" s="3">
        <v>43241</v>
      </c>
      <c r="E356" s="3" t="s">
        <v>71</v>
      </c>
      <c r="F356" s="3" t="s">
        <v>32</v>
      </c>
      <c r="G356" s="4">
        <v>14</v>
      </c>
      <c r="H356" s="5">
        <v>83.32</v>
      </c>
      <c r="I356" s="6" t="s">
        <v>7</v>
      </c>
      <c r="J356" t="b">
        <f t="shared" si="10"/>
        <v>0</v>
      </c>
      <c r="K356" t="b">
        <f t="shared" si="11"/>
        <v>1</v>
      </c>
    </row>
    <row r="357" spans="1:11" x14ac:dyDescent="0.3">
      <c r="A357" s="36">
        <v>52282523702600</v>
      </c>
      <c r="B357" s="3" t="s">
        <v>3</v>
      </c>
      <c r="C357" s="3" t="s">
        <v>10</v>
      </c>
      <c r="D357" s="3">
        <v>43241</v>
      </c>
      <c r="E357" s="3" t="s">
        <v>71</v>
      </c>
      <c r="F357" s="3" t="s">
        <v>32</v>
      </c>
      <c r="G357" s="4">
        <v>14</v>
      </c>
      <c r="H357" s="5">
        <v>72.45</v>
      </c>
      <c r="I357" s="6" t="s">
        <v>4</v>
      </c>
      <c r="J357" t="b">
        <f t="shared" si="10"/>
        <v>0</v>
      </c>
      <c r="K357" t="b">
        <f t="shared" si="11"/>
        <v>1</v>
      </c>
    </row>
    <row r="358" spans="1:11" x14ac:dyDescent="0.3">
      <c r="A358" s="36">
        <v>52282406964800</v>
      </c>
      <c r="B358" s="3" t="s">
        <v>3</v>
      </c>
      <c r="C358" s="3" t="s">
        <v>10</v>
      </c>
      <c r="D358" s="3">
        <v>43241.326018518521</v>
      </c>
      <c r="E358" s="3" t="s">
        <v>71</v>
      </c>
      <c r="F358" s="3" t="s">
        <v>32</v>
      </c>
      <c r="G358" s="4">
        <v>24</v>
      </c>
      <c r="H358" s="5">
        <v>116.63</v>
      </c>
      <c r="I358" s="6" t="s">
        <v>2</v>
      </c>
      <c r="J358" t="b">
        <f t="shared" si="10"/>
        <v>1</v>
      </c>
      <c r="K358" t="b">
        <f t="shared" si="11"/>
        <v>0</v>
      </c>
    </row>
    <row r="359" spans="1:11" x14ac:dyDescent="0.3">
      <c r="A359" s="36">
        <v>54282390759000</v>
      </c>
      <c r="B359" s="3" t="s">
        <v>1</v>
      </c>
      <c r="C359" s="3" t="s">
        <v>11</v>
      </c>
      <c r="D359" s="3">
        <v>43241.426793981482</v>
      </c>
      <c r="E359" s="3" t="s">
        <v>71</v>
      </c>
      <c r="F359" s="3" t="s">
        <v>32</v>
      </c>
      <c r="G359" s="4">
        <v>21</v>
      </c>
      <c r="H359" s="5">
        <v>66.099999999999994</v>
      </c>
      <c r="I359" s="6" t="s">
        <v>6</v>
      </c>
      <c r="J359" t="b">
        <f t="shared" si="10"/>
        <v>1</v>
      </c>
      <c r="K359" t="b">
        <f t="shared" si="11"/>
        <v>1</v>
      </c>
    </row>
    <row r="360" spans="1:11" x14ac:dyDescent="0.3">
      <c r="A360" s="36">
        <v>54282407072200</v>
      </c>
      <c r="B360" s="3" t="s">
        <v>1</v>
      </c>
      <c r="C360" s="3" t="s">
        <v>11</v>
      </c>
      <c r="D360" s="3">
        <v>43241.503495370373</v>
      </c>
      <c r="E360" s="3" t="s">
        <v>71</v>
      </c>
      <c r="F360" s="3" t="s">
        <v>32</v>
      </c>
      <c r="G360" s="4">
        <v>21</v>
      </c>
      <c r="H360" s="5">
        <v>70.069999999999993</v>
      </c>
      <c r="I360" s="6" t="s">
        <v>2</v>
      </c>
      <c r="J360" t="b">
        <f t="shared" si="10"/>
        <v>0</v>
      </c>
      <c r="K360" t="b">
        <f t="shared" si="11"/>
        <v>1</v>
      </c>
    </row>
    <row r="361" spans="1:11" x14ac:dyDescent="0.3">
      <c r="A361" s="36">
        <v>54282407834000</v>
      </c>
      <c r="B361" s="3" t="s">
        <v>3</v>
      </c>
      <c r="C361" s="3" t="s">
        <v>12</v>
      </c>
      <c r="D361" s="3">
        <v>43241.508252314816</v>
      </c>
      <c r="E361" s="3" t="s">
        <v>71</v>
      </c>
      <c r="F361" s="3" t="s">
        <v>32</v>
      </c>
      <c r="G361" s="4">
        <v>21</v>
      </c>
      <c r="H361" s="5">
        <v>70.069999999999993</v>
      </c>
      <c r="I361" s="6" t="s">
        <v>2</v>
      </c>
      <c r="J361" t="b">
        <f t="shared" si="10"/>
        <v>0</v>
      </c>
      <c r="K361" t="b">
        <f t="shared" si="11"/>
        <v>1</v>
      </c>
    </row>
    <row r="362" spans="1:11" x14ac:dyDescent="0.3">
      <c r="A362" s="36">
        <v>54282407601800</v>
      </c>
      <c r="B362" s="3" t="s">
        <v>1</v>
      </c>
      <c r="C362" s="3" t="s">
        <v>11</v>
      </c>
      <c r="D362" s="3">
        <v>43241.531215277777</v>
      </c>
      <c r="E362" s="3" t="s">
        <v>71</v>
      </c>
      <c r="F362" s="3" t="s">
        <v>32</v>
      </c>
      <c r="G362" s="4">
        <v>24</v>
      </c>
      <c r="H362" s="5">
        <v>76.8</v>
      </c>
      <c r="I362" s="6" t="s">
        <v>2</v>
      </c>
      <c r="J362" t="b">
        <f t="shared" si="10"/>
        <v>0</v>
      </c>
      <c r="K362" t="b">
        <f t="shared" si="11"/>
        <v>1</v>
      </c>
    </row>
    <row r="363" spans="1:11" x14ac:dyDescent="0.3">
      <c r="A363" s="36">
        <v>54282407047800</v>
      </c>
      <c r="B363" s="3" t="s">
        <v>1</v>
      </c>
      <c r="C363" s="3" t="s">
        <v>10</v>
      </c>
      <c r="D363" s="3">
        <v>43241.561851851853</v>
      </c>
      <c r="E363" s="3" t="s">
        <v>71</v>
      </c>
      <c r="F363" s="3" t="s">
        <v>32</v>
      </c>
      <c r="G363" s="4">
        <v>24</v>
      </c>
      <c r="H363" s="5">
        <v>166.42</v>
      </c>
      <c r="I363" s="6" t="s">
        <v>2</v>
      </c>
      <c r="J363" t="b">
        <f t="shared" si="10"/>
        <v>1</v>
      </c>
      <c r="K363" t="b">
        <f t="shared" si="11"/>
        <v>0</v>
      </c>
    </row>
    <row r="364" spans="1:11" x14ac:dyDescent="0.3">
      <c r="A364" s="36">
        <v>54282407042200</v>
      </c>
      <c r="B364" s="3" t="s">
        <v>1</v>
      </c>
      <c r="C364" s="3" t="s">
        <v>11</v>
      </c>
      <c r="D364" s="3">
        <v>43241.590497685182</v>
      </c>
      <c r="E364" s="3" t="s">
        <v>71</v>
      </c>
      <c r="F364" s="3" t="s">
        <v>32</v>
      </c>
      <c r="G364" s="4">
        <v>24</v>
      </c>
      <c r="H364" s="5">
        <v>93.59</v>
      </c>
      <c r="I364" s="6" t="s">
        <v>2</v>
      </c>
      <c r="J364" t="b">
        <f t="shared" si="10"/>
        <v>0</v>
      </c>
      <c r="K364" t="b">
        <f t="shared" si="11"/>
        <v>1</v>
      </c>
    </row>
    <row r="365" spans="1:11" x14ac:dyDescent="0.3">
      <c r="A365" s="36">
        <v>54282407048400</v>
      </c>
      <c r="B365" s="3" t="s">
        <v>1</v>
      </c>
      <c r="C365" s="3" t="s">
        <v>11</v>
      </c>
      <c r="D365" s="3">
        <v>43241.637025462966</v>
      </c>
      <c r="E365" s="3" t="s">
        <v>71</v>
      </c>
      <c r="F365" s="3" t="s">
        <v>32</v>
      </c>
      <c r="G365" s="4">
        <v>24</v>
      </c>
      <c r="H365" s="5">
        <v>186.85</v>
      </c>
      <c r="I365" s="6" t="s">
        <v>2</v>
      </c>
      <c r="J365" t="b">
        <f t="shared" si="10"/>
        <v>1</v>
      </c>
      <c r="K365" t="b">
        <f t="shared" si="11"/>
        <v>0</v>
      </c>
    </row>
    <row r="366" spans="1:11" x14ac:dyDescent="0.3">
      <c r="A366" s="36">
        <v>52282449055400</v>
      </c>
      <c r="B366" s="3" t="s">
        <v>3</v>
      </c>
      <c r="C366" s="3" t="s">
        <v>12</v>
      </c>
      <c r="D366" s="3">
        <v>43242</v>
      </c>
      <c r="E366" s="3" t="s">
        <v>72</v>
      </c>
      <c r="F366" s="3" t="s">
        <v>32</v>
      </c>
      <c r="G366" s="4">
        <v>19</v>
      </c>
      <c r="H366" s="5">
        <v>70.069999999999993</v>
      </c>
      <c r="I366" s="6" t="s">
        <v>2</v>
      </c>
      <c r="J366" t="b">
        <f t="shared" si="10"/>
        <v>0</v>
      </c>
      <c r="K366" t="b">
        <f t="shared" si="11"/>
        <v>1</v>
      </c>
    </row>
    <row r="367" spans="1:11" x14ac:dyDescent="0.3">
      <c r="A367" s="36">
        <v>52282449027800</v>
      </c>
      <c r="B367" s="3" t="s">
        <v>3</v>
      </c>
      <c r="C367" s="3" t="s">
        <v>10</v>
      </c>
      <c r="D367" s="3">
        <v>43242</v>
      </c>
      <c r="E367" s="3" t="s">
        <v>72</v>
      </c>
      <c r="F367" s="3" t="s">
        <v>32</v>
      </c>
      <c r="G367" s="4">
        <v>19</v>
      </c>
      <c r="H367" s="5">
        <v>112.66</v>
      </c>
      <c r="I367" s="6" t="s">
        <v>2</v>
      </c>
      <c r="J367" t="b">
        <f t="shared" si="10"/>
        <v>1</v>
      </c>
      <c r="K367" t="b">
        <f t="shared" si="11"/>
        <v>0</v>
      </c>
    </row>
    <row r="368" spans="1:11" x14ac:dyDescent="0.3">
      <c r="A368" s="36">
        <v>52282540338600</v>
      </c>
      <c r="B368" s="3" t="s">
        <v>3</v>
      </c>
      <c r="C368" s="3" t="s">
        <v>12</v>
      </c>
      <c r="D368" s="3">
        <v>43242</v>
      </c>
      <c r="E368" s="3" t="s">
        <v>72</v>
      </c>
      <c r="F368" s="3" t="s">
        <v>32</v>
      </c>
      <c r="G368" s="4">
        <v>14</v>
      </c>
      <c r="H368" s="5">
        <v>189.54</v>
      </c>
      <c r="I368" s="6" t="s">
        <v>2</v>
      </c>
      <c r="J368" t="b">
        <f t="shared" si="10"/>
        <v>1</v>
      </c>
      <c r="K368" t="b">
        <f t="shared" si="11"/>
        <v>0</v>
      </c>
    </row>
    <row r="369" spans="1:11" x14ac:dyDescent="0.3">
      <c r="A369" s="36">
        <v>54282522958200</v>
      </c>
      <c r="B369" s="3" t="s">
        <v>3</v>
      </c>
      <c r="C369" s="3" t="s">
        <v>10</v>
      </c>
      <c r="D369" s="3">
        <v>43242</v>
      </c>
      <c r="E369" s="3" t="s">
        <v>72</v>
      </c>
      <c r="F369" s="3" t="s">
        <v>32</v>
      </c>
      <c r="G369" s="4">
        <v>14</v>
      </c>
      <c r="H369" s="5">
        <v>88.21</v>
      </c>
      <c r="I369" s="6" t="s">
        <v>6</v>
      </c>
      <c r="J369" t="b">
        <f t="shared" si="10"/>
        <v>0</v>
      </c>
      <c r="K369" t="b">
        <f t="shared" si="11"/>
        <v>1</v>
      </c>
    </row>
    <row r="370" spans="1:11" x14ac:dyDescent="0.3">
      <c r="A370" s="36">
        <v>52282540333400</v>
      </c>
      <c r="B370" s="3" t="s">
        <v>3</v>
      </c>
      <c r="C370" s="3" t="s">
        <v>11</v>
      </c>
      <c r="D370" s="3">
        <v>43242</v>
      </c>
      <c r="E370" s="3" t="s">
        <v>72</v>
      </c>
      <c r="F370" s="3" t="s">
        <v>32</v>
      </c>
      <c r="G370" s="4">
        <v>14</v>
      </c>
      <c r="H370" s="5">
        <v>76.8</v>
      </c>
      <c r="I370" s="6" t="s">
        <v>2</v>
      </c>
      <c r="J370" t="b">
        <f t="shared" si="10"/>
        <v>0</v>
      </c>
      <c r="K370" t="b">
        <f t="shared" si="11"/>
        <v>1</v>
      </c>
    </row>
    <row r="371" spans="1:11" x14ac:dyDescent="0.3">
      <c r="A371" s="36">
        <v>52282541607600</v>
      </c>
      <c r="B371" s="3" t="s">
        <v>3</v>
      </c>
      <c r="C371" s="3" t="s">
        <v>12</v>
      </c>
      <c r="D371" s="3">
        <v>43242</v>
      </c>
      <c r="E371" s="3" t="s">
        <v>72</v>
      </c>
      <c r="F371" s="3" t="s">
        <v>32</v>
      </c>
      <c r="G371" s="4">
        <v>14</v>
      </c>
      <c r="H371" s="5">
        <v>186.85</v>
      </c>
      <c r="I371" s="6" t="s">
        <v>2</v>
      </c>
      <c r="J371" t="b">
        <f t="shared" si="10"/>
        <v>1</v>
      </c>
      <c r="K371" t="b">
        <f t="shared" si="11"/>
        <v>0</v>
      </c>
    </row>
    <row r="372" spans="1:11" x14ac:dyDescent="0.3">
      <c r="A372" s="36">
        <v>52282541610600</v>
      </c>
      <c r="B372" s="3" t="s">
        <v>3</v>
      </c>
      <c r="C372" s="3" t="s">
        <v>10</v>
      </c>
      <c r="D372" s="3">
        <v>43242</v>
      </c>
      <c r="E372" s="3" t="s">
        <v>72</v>
      </c>
      <c r="F372" s="3" t="s">
        <v>32</v>
      </c>
      <c r="G372" s="4">
        <v>14</v>
      </c>
      <c r="H372" s="5">
        <v>112.66</v>
      </c>
      <c r="I372" s="6" t="s">
        <v>2</v>
      </c>
      <c r="J372" t="b">
        <f t="shared" si="10"/>
        <v>1</v>
      </c>
      <c r="K372" t="b">
        <f t="shared" si="11"/>
        <v>0</v>
      </c>
    </row>
    <row r="373" spans="1:11" x14ac:dyDescent="0.3">
      <c r="A373" s="36">
        <v>52282540336800</v>
      </c>
      <c r="B373" s="3" t="s">
        <v>3</v>
      </c>
      <c r="C373" s="3" t="s">
        <v>11</v>
      </c>
      <c r="D373" s="3">
        <v>43242</v>
      </c>
      <c r="E373" s="3" t="s">
        <v>72</v>
      </c>
      <c r="F373" s="3" t="s">
        <v>32</v>
      </c>
      <c r="G373" s="4">
        <v>14</v>
      </c>
      <c r="H373" s="5">
        <v>204.92</v>
      </c>
      <c r="I373" s="6" t="s">
        <v>2</v>
      </c>
      <c r="J373" t="b">
        <f t="shared" si="10"/>
        <v>1</v>
      </c>
      <c r="K373" t="b">
        <f t="shared" si="11"/>
        <v>0</v>
      </c>
    </row>
    <row r="374" spans="1:11" x14ac:dyDescent="0.3">
      <c r="A374" s="36">
        <v>52282540336800</v>
      </c>
      <c r="B374" s="3" t="s">
        <v>3</v>
      </c>
      <c r="C374" s="3" t="s">
        <v>12</v>
      </c>
      <c r="D374" s="3">
        <v>43242</v>
      </c>
      <c r="E374" s="3" t="s">
        <v>72</v>
      </c>
      <c r="F374" s="3" t="s">
        <v>32</v>
      </c>
      <c r="G374" s="4">
        <v>14</v>
      </c>
      <c r="H374" s="5">
        <v>204.92</v>
      </c>
      <c r="I374" s="6" t="s">
        <v>2</v>
      </c>
      <c r="J374" t="b">
        <f t="shared" si="10"/>
        <v>1</v>
      </c>
      <c r="K374" t="b">
        <f t="shared" si="11"/>
        <v>0</v>
      </c>
    </row>
    <row r="375" spans="1:11" x14ac:dyDescent="0.3">
      <c r="A375" s="36">
        <v>52282540337800</v>
      </c>
      <c r="B375" s="3" t="s">
        <v>3</v>
      </c>
      <c r="C375" s="3" t="s">
        <v>10</v>
      </c>
      <c r="D375" s="3">
        <v>43242</v>
      </c>
      <c r="E375" s="3" t="s">
        <v>72</v>
      </c>
      <c r="F375" s="3" t="s">
        <v>32</v>
      </c>
      <c r="G375" s="4">
        <v>14</v>
      </c>
      <c r="H375" s="5">
        <v>93.59</v>
      </c>
      <c r="I375" s="6" t="s">
        <v>2</v>
      </c>
      <c r="J375" t="b">
        <f t="shared" si="10"/>
        <v>0</v>
      </c>
      <c r="K375" t="b">
        <f t="shared" si="11"/>
        <v>1</v>
      </c>
    </row>
    <row r="376" spans="1:11" x14ac:dyDescent="0.3">
      <c r="A376" s="36">
        <v>52282541611600</v>
      </c>
      <c r="B376" s="3" t="s">
        <v>3</v>
      </c>
      <c r="C376" s="3" t="s">
        <v>11</v>
      </c>
      <c r="D376" s="3">
        <v>43242</v>
      </c>
      <c r="E376" s="3" t="s">
        <v>72</v>
      </c>
      <c r="F376" s="3" t="s">
        <v>32</v>
      </c>
      <c r="G376" s="4">
        <v>14</v>
      </c>
      <c r="H376" s="5">
        <v>112.66</v>
      </c>
      <c r="I376" s="6" t="s">
        <v>2</v>
      </c>
      <c r="J376" t="b">
        <f t="shared" si="10"/>
        <v>1</v>
      </c>
      <c r="K376" t="b">
        <f t="shared" si="11"/>
        <v>0</v>
      </c>
    </row>
    <row r="377" spans="1:11" x14ac:dyDescent="0.3">
      <c r="A377" s="36">
        <v>52282541662600</v>
      </c>
      <c r="B377" s="3" t="s">
        <v>3</v>
      </c>
      <c r="C377" s="3" t="s">
        <v>12</v>
      </c>
      <c r="D377" s="3">
        <v>43242</v>
      </c>
      <c r="E377" s="3" t="s">
        <v>72</v>
      </c>
      <c r="F377" s="3" t="s">
        <v>32</v>
      </c>
      <c r="G377" s="4">
        <v>14</v>
      </c>
      <c r="H377" s="5">
        <v>76.8</v>
      </c>
      <c r="I377" s="6" t="s">
        <v>2</v>
      </c>
      <c r="J377" t="b">
        <f t="shared" si="10"/>
        <v>0</v>
      </c>
      <c r="K377" t="b">
        <f t="shared" si="11"/>
        <v>1</v>
      </c>
    </row>
    <row r="378" spans="1:11" x14ac:dyDescent="0.3">
      <c r="A378" s="36">
        <v>52282541660200</v>
      </c>
      <c r="B378" s="3" t="s">
        <v>3</v>
      </c>
      <c r="C378" s="3" t="s">
        <v>10</v>
      </c>
      <c r="D378" s="3">
        <v>43242</v>
      </c>
      <c r="E378" s="3" t="s">
        <v>72</v>
      </c>
      <c r="F378" s="3" t="s">
        <v>32</v>
      </c>
      <c r="G378" s="4">
        <v>14</v>
      </c>
      <c r="H378" s="5">
        <v>246.1</v>
      </c>
      <c r="I378" s="6" t="s">
        <v>2</v>
      </c>
      <c r="J378" t="b">
        <f t="shared" si="10"/>
        <v>1</v>
      </c>
      <c r="K378" t="b">
        <f t="shared" si="11"/>
        <v>0</v>
      </c>
    </row>
    <row r="379" spans="1:11" x14ac:dyDescent="0.3">
      <c r="A379" s="36">
        <v>52282541660200</v>
      </c>
      <c r="B379" s="3" t="s">
        <v>3</v>
      </c>
      <c r="C379" s="3" t="s">
        <v>11</v>
      </c>
      <c r="D379" s="3">
        <v>43242</v>
      </c>
      <c r="E379" s="3" t="s">
        <v>72</v>
      </c>
      <c r="F379" s="3" t="s">
        <v>32</v>
      </c>
      <c r="G379" s="4">
        <v>14</v>
      </c>
      <c r="H379" s="5">
        <v>246.1</v>
      </c>
      <c r="I379" s="6" t="s">
        <v>2</v>
      </c>
      <c r="J379" t="b">
        <f t="shared" si="10"/>
        <v>1</v>
      </c>
      <c r="K379" t="b">
        <f t="shared" si="11"/>
        <v>0</v>
      </c>
    </row>
    <row r="380" spans="1:11" x14ac:dyDescent="0.3">
      <c r="A380" s="36">
        <v>52282407517000</v>
      </c>
      <c r="B380" s="3" t="s">
        <v>1</v>
      </c>
      <c r="C380" s="3" t="s">
        <v>11</v>
      </c>
      <c r="D380" s="3">
        <v>43242.312245370369</v>
      </c>
      <c r="E380" s="3" t="s">
        <v>72</v>
      </c>
      <c r="F380" s="3" t="s">
        <v>32</v>
      </c>
      <c r="G380" s="4">
        <v>25</v>
      </c>
      <c r="H380" s="5">
        <v>116.63</v>
      </c>
      <c r="I380" s="6" t="s">
        <v>2</v>
      </c>
      <c r="J380" t="b">
        <f t="shared" si="10"/>
        <v>1</v>
      </c>
      <c r="K380" t="b">
        <f t="shared" si="11"/>
        <v>0</v>
      </c>
    </row>
    <row r="381" spans="1:11" x14ac:dyDescent="0.3">
      <c r="A381" s="36">
        <v>54282407639200</v>
      </c>
      <c r="B381" s="3" t="s">
        <v>1</v>
      </c>
      <c r="C381" s="3" t="s">
        <v>12</v>
      </c>
      <c r="D381" s="3">
        <v>43242.318807870368</v>
      </c>
      <c r="E381" s="3" t="s">
        <v>72</v>
      </c>
      <c r="F381" s="3" t="s">
        <v>32</v>
      </c>
      <c r="G381" s="4">
        <v>25</v>
      </c>
      <c r="H381" s="5">
        <v>76.8</v>
      </c>
      <c r="I381" s="6" t="s">
        <v>2</v>
      </c>
      <c r="J381" t="b">
        <f t="shared" si="10"/>
        <v>0</v>
      </c>
      <c r="K381" t="b">
        <f t="shared" si="11"/>
        <v>1</v>
      </c>
    </row>
    <row r="382" spans="1:11" x14ac:dyDescent="0.3">
      <c r="A382" s="36">
        <v>54282407638800</v>
      </c>
      <c r="B382" s="3" t="s">
        <v>3</v>
      </c>
      <c r="C382" s="3" t="s">
        <v>10</v>
      </c>
      <c r="D382" s="3">
        <v>43242.336805555555</v>
      </c>
      <c r="E382" s="3" t="s">
        <v>72</v>
      </c>
      <c r="F382" s="3" t="s">
        <v>32</v>
      </c>
      <c r="G382" s="4">
        <v>25</v>
      </c>
      <c r="H382" s="5">
        <v>76.8</v>
      </c>
      <c r="I382" s="6" t="s">
        <v>2</v>
      </c>
      <c r="J382" t="b">
        <f t="shared" si="10"/>
        <v>0</v>
      </c>
      <c r="K382" t="b">
        <f t="shared" si="11"/>
        <v>1</v>
      </c>
    </row>
    <row r="383" spans="1:11" x14ac:dyDescent="0.3">
      <c r="A383" s="36">
        <v>52282406966600</v>
      </c>
      <c r="B383" s="3" t="s">
        <v>1</v>
      </c>
      <c r="C383" s="3" t="s">
        <v>11</v>
      </c>
      <c r="D383" s="3">
        <v>43242.340370370373</v>
      </c>
      <c r="E383" s="3" t="s">
        <v>72</v>
      </c>
      <c r="F383" s="3" t="s">
        <v>32</v>
      </c>
      <c r="G383" s="4">
        <v>25</v>
      </c>
      <c r="H383" s="5">
        <v>70.069999999999993</v>
      </c>
      <c r="I383" s="6" t="s">
        <v>2</v>
      </c>
      <c r="J383" t="b">
        <f t="shared" si="10"/>
        <v>0</v>
      </c>
      <c r="K383" t="b">
        <f t="shared" si="11"/>
        <v>1</v>
      </c>
    </row>
    <row r="384" spans="1:11" x14ac:dyDescent="0.3">
      <c r="A384" s="36">
        <v>54282407047200</v>
      </c>
      <c r="B384" s="3" t="s">
        <v>3</v>
      </c>
      <c r="C384" s="3" t="s">
        <v>12</v>
      </c>
      <c r="D384" s="3">
        <v>43242.348622685182</v>
      </c>
      <c r="E384" s="3" t="s">
        <v>72</v>
      </c>
      <c r="F384" s="3" t="s">
        <v>32</v>
      </c>
      <c r="G384" s="4">
        <v>25</v>
      </c>
      <c r="H384" s="5">
        <v>116.52</v>
      </c>
      <c r="I384" s="6" t="s">
        <v>2</v>
      </c>
      <c r="J384" t="b">
        <f t="shared" si="10"/>
        <v>1</v>
      </c>
      <c r="K384" t="b">
        <f t="shared" si="11"/>
        <v>0</v>
      </c>
    </row>
    <row r="385" spans="1:11" x14ac:dyDescent="0.3">
      <c r="A385" s="36">
        <v>54282407214600</v>
      </c>
      <c r="B385" s="3" t="s">
        <v>1</v>
      </c>
      <c r="C385" s="3" t="s">
        <v>10</v>
      </c>
      <c r="D385" s="3">
        <v>43242.409282407411</v>
      </c>
      <c r="E385" s="3" t="s">
        <v>72</v>
      </c>
      <c r="F385" s="3" t="s">
        <v>32</v>
      </c>
      <c r="G385" s="4">
        <v>22</v>
      </c>
      <c r="H385" s="5">
        <v>76.8</v>
      </c>
      <c r="I385" s="6" t="s">
        <v>2</v>
      </c>
      <c r="J385" t="b">
        <f t="shared" si="10"/>
        <v>0</v>
      </c>
      <c r="K385" t="b">
        <f t="shared" si="11"/>
        <v>1</v>
      </c>
    </row>
    <row r="386" spans="1:11" x14ac:dyDescent="0.3">
      <c r="A386" s="36">
        <v>54282407742200</v>
      </c>
      <c r="B386" s="3" t="s">
        <v>1</v>
      </c>
      <c r="C386" s="3" t="s">
        <v>11</v>
      </c>
      <c r="D386" s="3">
        <v>43242.413842592592</v>
      </c>
      <c r="E386" s="3" t="s">
        <v>72</v>
      </c>
      <c r="F386" s="3" t="s">
        <v>32</v>
      </c>
      <c r="G386" s="4">
        <v>22</v>
      </c>
      <c r="H386" s="5">
        <v>70.069999999999993</v>
      </c>
      <c r="I386" s="6" t="s">
        <v>2</v>
      </c>
      <c r="J386" t="b">
        <f t="shared" si="10"/>
        <v>0</v>
      </c>
      <c r="K386" t="b">
        <f t="shared" si="11"/>
        <v>1</v>
      </c>
    </row>
    <row r="387" spans="1:11" x14ac:dyDescent="0.3">
      <c r="A387" s="36">
        <v>54282407801200</v>
      </c>
      <c r="B387" s="3" t="s">
        <v>3</v>
      </c>
      <c r="C387" s="3" t="s">
        <v>12</v>
      </c>
      <c r="D387" s="3">
        <v>43242.422199074077</v>
      </c>
      <c r="E387" s="3" t="s">
        <v>72</v>
      </c>
      <c r="F387" s="3" t="s">
        <v>32</v>
      </c>
      <c r="G387" s="4">
        <v>22</v>
      </c>
      <c r="H387" s="5">
        <v>182.73</v>
      </c>
      <c r="I387" s="6" t="s">
        <v>2</v>
      </c>
      <c r="J387" t="b">
        <f t="shared" ref="J387:J450" si="12">OR(H387&lt;70,H387&gt;100)</f>
        <v>1</v>
      </c>
      <c r="K387" t="b">
        <f t="shared" ref="K387:K450" si="13">AND($H387&lt;100,$H387&gt;50)</f>
        <v>0</v>
      </c>
    </row>
    <row r="388" spans="1:11" x14ac:dyDescent="0.3">
      <c r="A388" s="36">
        <v>54282407723400</v>
      </c>
      <c r="B388" s="3" t="s">
        <v>1</v>
      </c>
      <c r="C388" s="3" t="s">
        <v>10</v>
      </c>
      <c r="D388" s="3">
        <v>43242.518564814818</v>
      </c>
      <c r="E388" s="3" t="s">
        <v>72</v>
      </c>
      <c r="F388" s="3" t="s">
        <v>32</v>
      </c>
      <c r="G388" s="4">
        <v>22</v>
      </c>
      <c r="H388" s="5">
        <v>70.069999999999993</v>
      </c>
      <c r="I388" s="6" t="s">
        <v>2</v>
      </c>
      <c r="J388" t="b">
        <f t="shared" si="12"/>
        <v>0</v>
      </c>
      <c r="K388" t="b">
        <f t="shared" si="13"/>
        <v>1</v>
      </c>
    </row>
    <row r="389" spans="1:11" x14ac:dyDescent="0.3">
      <c r="A389" s="36">
        <v>54282407801600</v>
      </c>
      <c r="B389" s="3" t="s">
        <v>1</v>
      </c>
      <c r="C389" s="3" t="s">
        <v>11</v>
      </c>
      <c r="D389" s="3">
        <v>43242.525937500002</v>
      </c>
      <c r="E389" s="3" t="s">
        <v>72</v>
      </c>
      <c r="F389" s="3" t="s">
        <v>32</v>
      </c>
      <c r="G389" s="4">
        <v>22</v>
      </c>
      <c r="H389" s="5">
        <v>204.92</v>
      </c>
      <c r="I389" s="6" t="s">
        <v>2</v>
      </c>
      <c r="J389" t="b">
        <f t="shared" si="12"/>
        <v>1</v>
      </c>
      <c r="K389" t="b">
        <f t="shared" si="13"/>
        <v>0</v>
      </c>
    </row>
    <row r="390" spans="1:11" x14ac:dyDescent="0.3">
      <c r="A390" s="36">
        <v>54282407816400</v>
      </c>
      <c r="B390" s="3" t="s">
        <v>1</v>
      </c>
      <c r="C390" s="3" t="s">
        <v>12</v>
      </c>
      <c r="D390" s="3">
        <v>43242.528078703705</v>
      </c>
      <c r="E390" s="3" t="s">
        <v>72</v>
      </c>
      <c r="F390" s="3" t="s">
        <v>32</v>
      </c>
      <c r="G390" s="4">
        <v>22</v>
      </c>
      <c r="H390" s="5">
        <v>83.21</v>
      </c>
      <c r="I390" s="6" t="s">
        <v>2</v>
      </c>
      <c r="J390" t="b">
        <f t="shared" si="12"/>
        <v>0</v>
      </c>
      <c r="K390" t="b">
        <f t="shared" si="13"/>
        <v>1</v>
      </c>
    </row>
    <row r="391" spans="1:11" x14ac:dyDescent="0.3">
      <c r="A391" s="36">
        <v>54282407815800</v>
      </c>
      <c r="B391" s="3" t="s">
        <v>3</v>
      </c>
      <c r="C391" s="3" t="s">
        <v>10</v>
      </c>
      <c r="D391" s="3">
        <v>43242.558958333335</v>
      </c>
      <c r="E391" s="3" t="s">
        <v>72</v>
      </c>
      <c r="F391" s="3" t="s">
        <v>32</v>
      </c>
      <c r="G391" s="4">
        <v>22</v>
      </c>
      <c r="H391" s="5">
        <v>112.66</v>
      </c>
      <c r="I391" s="6" t="s">
        <v>2</v>
      </c>
      <c r="J391" t="b">
        <f t="shared" si="12"/>
        <v>1</v>
      </c>
      <c r="K391" t="b">
        <f t="shared" si="13"/>
        <v>0</v>
      </c>
    </row>
    <row r="392" spans="1:11" x14ac:dyDescent="0.3">
      <c r="A392" s="36">
        <v>54282407193400</v>
      </c>
      <c r="B392" s="3" t="s">
        <v>1</v>
      </c>
      <c r="C392" s="3" t="s">
        <v>12</v>
      </c>
      <c r="D392" s="3">
        <v>43242.582256944443</v>
      </c>
      <c r="E392" s="3" t="s">
        <v>72</v>
      </c>
      <c r="F392" s="3" t="s">
        <v>32</v>
      </c>
      <c r="G392" s="4">
        <v>22</v>
      </c>
      <c r="H392" s="5">
        <v>70.069999999999993</v>
      </c>
      <c r="I392" s="6" t="s">
        <v>2</v>
      </c>
      <c r="J392" t="b">
        <f t="shared" si="12"/>
        <v>0</v>
      </c>
      <c r="K392" t="b">
        <f t="shared" si="13"/>
        <v>1</v>
      </c>
    </row>
    <row r="393" spans="1:11" x14ac:dyDescent="0.3">
      <c r="A393" s="36">
        <v>54282407765600</v>
      </c>
      <c r="B393" s="3" t="s">
        <v>1</v>
      </c>
      <c r="C393" s="3" t="s">
        <v>11</v>
      </c>
      <c r="D393" s="3">
        <v>43242.583738425928</v>
      </c>
      <c r="E393" s="3" t="s">
        <v>72</v>
      </c>
      <c r="F393" s="3" t="s">
        <v>32</v>
      </c>
      <c r="G393" s="4">
        <v>22</v>
      </c>
      <c r="H393" s="5">
        <v>170.53</v>
      </c>
      <c r="I393" s="6" t="s">
        <v>2</v>
      </c>
      <c r="J393" t="b">
        <f t="shared" si="12"/>
        <v>1</v>
      </c>
      <c r="K393" t="b">
        <f t="shared" si="13"/>
        <v>0</v>
      </c>
    </row>
    <row r="394" spans="1:11" x14ac:dyDescent="0.3">
      <c r="A394" s="36">
        <v>54282407832600</v>
      </c>
      <c r="B394" s="3" t="s">
        <v>3</v>
      </c>
      <c r="C394" s="3" t="s">
        <v>10</v>
      </c>
      <c r="D394" s="3">
        <v>43242.586157407408</v>
      </c>
      <c r="E394" s="3" t="s">
        <v>72</v>
      </c>
      <c r="F394" s="3" t="s">
        <v>32</v>
      </c>
      <c r="G394" s="4">
        <v>22</v>
      </c>
      <c r="H394" s="5">
        <v>112.66</v>
      </c>
      <c r="I394" s="6" t="s">
        <v>2</v>
      </c>
      <c r="J394" t="b">
        <f t="shared" si="12"/>
        <v>1</v>
      </c>
      <c r="K394" t="b">
        <f t="shared" si="13"/>
        <v>0</v>
      </c>
    </row>
    <row r="395" spans="1:11" x14ac:dyDescent="0.3">
      <c r="A395" s="36">
        <v>54282407743600</v>
      </c>
      <c r="B395" s="3" t="s">
        <v>3</v>
      </c>
      <c r="C395" s="3" t="s">
        <v>11</v>
      </c>
      <c r="D395" s="3">
        <v>43242.596851851849</v>
      </c>
      <c r="E395" s="3" t="s">
        <v>72</v>
      </c>
      <c r="F395" s="3" t="s">
        <v>32</v>
      </c>
      <c r="G395" s="4">
        <v>22</v>
      </c>
      <c r="H395" s="5">
        <v>116.52</v>
      </c>
      <c r="I395" s="6" t="s">
        <v>2</v>
      </c>
      <c r="J395" t="b">
        <f t="shared" si="12"/>
        <v>1</v>
      </c>
      <c r="K395" t="b">
        <f t="shared" si="13"/>
        <v>0</v>
      </c>
    </row>
    <row r="396" spans="1:11" x14ac:dyDescent="0.3">
      <c r="A396" s="36">
        <v>54282407606600</v>
      </c>
      <c r="B396" s="3" t="s">
        <v>1</v>
      </c>
      <c r="C396" s="3" t="s">
        <v>12</v>
      </c>
      <c r="D396" s="3">
        <v>43242.610879629632</v>
      </c>
      <c r="E396" s="3" t="s">
        <v>72</v>
      </c>
      <c r="F396" s="3" t="s">
        <v>32</v>
      </c>
      <c r="G396" s="4">
        <v>22</v>
      </c>
      <c r="H396" s="5">
        <v>76.8</v>
      </c>
      <c r="I396" s="6" t="s">
        <v>2</v>
      </c>
      <c r="J396" t="b">
        <f t="shared" si="12"/>
        <v>0</v>
      </c>
      <c r="K396" t="b">
        <f t="shared" si="13"/>
        <v>1</v>
      </c>
    </row>
    <row r="397" spans="1:11" x14ac:dyDescent="0.3">
      <c r="A397" s="36">
        <v>54282407075800</v>
      </c>
      <c r="B397" s="3" t="s">
        <v>3</v>
      </c>
      <c r="C397" s="3" t="s">
        <v>10</v>
      </c>
      <c r="D397" s="3">
        <v>43242.616574074076</v>
      </c>
      <c r="E397" s="3" t="s">
        <v>72</v>
      </c>
      <c r="F397" s="3" t="s">
        <v>32</v>
      </c>
      <c r="G397" s="4">
        <v>22</v>
      </c>
      <c r="H397" s="5">
        <v>70.069999999999993</v>
      </c>
      <c r="I397" s="6" t="s">
        <v>2</v>
      </c>
      <c r="J397" t="b">
        <f t="shared" si="12"/>
        <v>0</v>
      </c>
      <c r="K397" t="b">
        <f t="shared" si="13"/>
        <v>1</v>
      </c>
    </row>
    <row r="398" spans="1:11" x14ac:dyDescent="0.3">
      <c r="A398" s="36">
        <v>54282407024200</v>
      </c>
      <c r="B398" s="3" t="s">
        <v>1</v>
      </c>
      <c r="C398" s="3" t="s">
        <v>11</v>
      </c>
      <c r="D398" s="3">
        <v>43242.642650462964</v>
      </c>
      <c r="E398" s="3" t="s">
        <v>72</v>
      </c>
      <c r="F398" s="3" t="s">
        <v>32</v>
      </c>
      <c r="G398" s="4">
        <v>22</v>
      </c>
      <c r="H398" s="5">
        <v>70.069999999999993</v>
      </c>
      <c r="I398" s="6" t="s">
        <v>2</v>
      </c>
      <c r="J398" t="b">
        <f t="shared" si="12"/>
        <v>0</v>
      </c>
      <c r="K398" t="b">
        <f t="shared" si="13"/>
        <v>1</v>
      </c>
    </row>
    <row r="399" spans="1:11" x14ac:dyDescent="0.3">
      <c r="A399" s="36">
        <v>52282548446800</v>
      </c>
      <c r="B399" s="3" t="s">
        <v>3</v>
      </c>
      <c r="C399" s="3" t="s">
        <v>11</v>
      </c>
      <c r="D399" s="3">
        <v>43243</v>
      </c>
      <c r="E399" s="3" t="s">
        <v>73</v>
      </c>
      <c r="F399" s="3" t="s">
        <v>32</v>
      </c>
      <c r="G399" s="4">
        <v>14</v>
      </c>
      <c r="H399" s="5">
        <v>72.45</v>
      </c>
      <c r="I399" s="6" t="s">
        <v>4</v>
      </c>
      <c r="J399" t="b">
        <f t="shared" si="12"/>
        <v>0</v>
      </c>
      <c r="K399" t="b">
        <f t="shared" si="13"/>
        <v>1</v>
      </c>
    </row>
    <row r="400" spans="1:11" x14ac:dyDescent="0.3">
      <c r="A400" s="36">
        <v>52282569382800</v>
      </c>
      <c r="B400" s="3" t="s">
        <v>3</v>
      </c>
      <c r="C400" s="3" t="s">
        <v>12</v>
      </c>
      <c r="D400" s="3">
        <v>43243</v>
      </c>
      <c r="E400" s="3" t="s">
        <v>73</v>
      </c>
      <c r="F400" s="3" t="s">
        <v>32</v>
      </c>
      <c r="G400" s="4">
        <v>14</v>
      </c>
      <c r="H400" s="5">
        <v>79.67</v>
      </c>
      <c r="I400" s="6" t="s">
        <v>2</v>
      </c>
      <c r="J400" t="b">
        <f t="shared" si="12"/>
        <v>0</v>
      </c>
      <c r="K400" t="b">
        <f t="shared" si="13"/>
        <v>1</v>
      </c>
    </row>
    <row r="401" spans="1:11" x14ac:dyDescent="0.3">
      <c r="A401" s="36">
        <v>52282545383800</v>
      </c>
      <c r="B401" s="3" t="s">
        <v>3</v>
      </c>
      <c r="C401" s="3" t="s">
        <v>10</v>
      </c>
      <c r="D401" s="3">
        <v>43243</v>
      </c>
      <c r="E401" s="3" t="s">
        <v>73</v>
      </c>
      <c r="F401" s="3" t="s">
        <v>32</v>
      </c>
      <c r="G401" s="4">
        <v>14</v>
      </c>
      <c r="H401" s="5">
        <v>75</v>
      </c>
      <c r="I401" s="6" t="s">
        <v>7</v>
      </c>
      <c r="J401" t="b">
        <f t="shared" si="12"/>
        <v>0</v>
      </c>
      <c r="K401" t="b">
        <f t="shared" si="13"/>
        <v>1</v>
      </c>
    </row>
    <row r="402" spans="1:11" x14ac:dyDescent="0.3">
      <c r="A402" s="36">
        <v>52282566471200</v>
      </c>
      <c r="B402" s="3" t="s">
        <v>3</v>
      </c>
      <c r="C402" s="3" t="s">
        <v>11</v>
      </c>
      <c r="D402" s="3">
        <v>43243</v>
      </c>
      <c r="E402" s="3" t="s">
        <v>73</v>
      </c>
      <c r="F402" s="3" t="s">
        <v>32</v>
      </c>
      <c r="G402" s="4">
        <v>14</v>
      </c>
      <c r="H402" s="5">
        <v>83.32</v>
      </c>
      <c r="I402" s="6" t="s">
        <v>7</v>
      </c>
      <c r="J402" t="b">
        <f t="shared" si="12"/>
        <v>0</v>
      </c>
      <c r="K402" t="b">
        <f t="shared" si="13"/>
        <v>1</v>
      </c>
    </row>
    <row r="403" spans="1:11" x14ac:dyDescent="0.3">
      <c r="A403" s="36">
        <v>52282552385000</v>
      </c>
      <c r="B403" s="3" t="s">
        <v>3</v>
      </c>
      <c r="C403" s="3" t="s">
        <v>11</v>
      </c>
      <c r="D403" s="3">
        <v>43243</v>
      </c>
      <c r="E403" s="3" t="s">
        <v>73</v>
      </c>
      <c r="F403" s="3" t="s">
        <v>32</v>
      </c>
      <c r="G403" s="4">
        <v>14</v>
      </c>
      <c r="H403" s="5">
        <v>66.099999999999994</v>
      </c>
      <c r="I403" s="6" t="s">
        <v>6</v>
      </c>
      <c r="J403" t="b">
        <f t="shared" si="12"/>
        <v>1</v>
      </c>
      <c r="K403" t="b">
        <f t="shared" si="13"/>
        <v>1</v>
      </c>
    </row>
    <row r="404" spans="1:11" x14ac:dyDescent="0.3">
      <c r="A404" s="36">
        <v>52282564276600</v>
      </c>
      <c r="B404" s="3" t="s">
        <v>3</v>
      </c>
      <c r="C404" s="3" t="s">
        <v>12</v>
      </c>
      <c r="D404" s="3">
        <v>43243</v>
      </c>
      <c r="E404" s="3" t="s">
        <v>73</v>
      </c>
      <c r="F404" s="3" t="s">
        <v>32</v>
      </c>
      <c r="G404" s="4">
        <v>14</v>
      </c>
      <c r="H404" s="5">
        <v>72.45</v>
      </c>
      <c r="I404" s="6" t="s">
        <v>4</v>
      </c>
      <c r="J404" t="b">
        <f t="shared" si="12"/>
        <v>0</v>
      </c>
      <c r="K404" t="b">
        <f t="shared" si="13"/>
        <v>1</v>
      </c>
    </row>
    <row r="405" spans="1:11" x14ac:dyDescent="0.3">
      <c r="A405" s="36">
        <v>54282561176400</v>
      </c>
      <c r="B405" s="3" t="s">
        <v>3</v>
      </c>
      <c r="C405" s="3" t="s">
        <v>10</v>
      </c>
      <c r="D405" s="3">
        <v>43243</v>
      </c>
      <c r="E405" s="3" t="s">
        <v>73</v>
      </c>
      <c r="F405" s="3" t="s">
        <v>32</v>
      </c>
      <c r="G405" s="4">
        <v>14</v>
      </c>
      <c r="H405" s="5">
        <v>76.8</v>
      </c>
      <c r="I405" s="6" t="s">
        <v>2</v>
      </c>
      <c r="J405" t="b">
        <f t="shared" si="12"/>
        <v>0</v>
      </c>
      <c r="K405" t="b">
        <f t="shared" si="13"/>
        <v>1</v>
      </c>
    </row>
    <row r="406" spans="1:11" x14ac:dyDescent="0.3">
      <c r="A406" s="36">
        <v>52282548445800</v>
      </c>
      <c r="B406" s="3" t="s">
        <v>3</v>
      </c>
      <c r="C406" s="3" t="s">
        <v>11</v>
      </c>
      <c r="D406" s="3">
        <v>43243</v>
      </c>
      <c r="E406" s="3" t="s">
        <v>73</v>
      </c>
      <c r="F406" s="3" t="s">
        <v>32</v>
      </c>
      <c r="G406" s="4">
        <v>14</v>
      </c>
      <c r="H406" s="5">
        <v>72.45</v>
      </c>
      <c r="I406" s="6" t="s">
        <v>4</v>
      </c>
      <c r="J406" t="b">
        <f t="shared" si="12"/>
        <v>0</v>
      </c>
      <c r="K406" t="b">
        <f t="shared" si="13"/>
        <v>1</v>
      </c>
    </row>
    <row r="407" spans="1:11" x14ac:dyDescent="0.3">
      <c r="A407" s="36">
        <v>52282550612000</v>
      </c>
      <c r="B407" s="3" t="s">
        <v>3</v>
      </c>
      <c r="C407" s="3" t="s">
        <v>12</v>
      </c>
      <c r="D407" s="3">
        <v>43243</v>
      </c>
      <c r="E407" s="3" t="s">
        <v>73</v>
      </c>
      <c r="F407" s="3" t="s">
        <v>32</v>
      </c>
      <c r="G407" s="4">
        <v>14</v>
      </c>
      <c r="H407" s="5">
        <v>130.54</v>
      </c>
      <c r="I407" s="6" t="s">
        <v>7</v>
      </c>
      <c r="J407" t="b">
        <f t="shared" si="12"/>
        <v>1</v>
      </c>
      <c r="K407" t="b">
        <f t="shared" si="13"/>
        <v>0</v>
      </c>
    </row>
    <row r="408" spans="1:11" x14ac:dyDescent="0.3">
      <c r="A408" s="36">
        <v>52282549746400</v>
      </c>
      <c r="B408" s="3" t="s">
        <v>3</v>
      </c>
      <c r="C408" s="3" t="s">
        <v>10</v>
      </c>
      <c r="D408" s="3">
        <v>43243</v>
      </c>
      <c r="E408" s="3" t="s">
        <v>73</v>
      </c>
      <c r="F408" s="3" t="s">
        <v>32</v>
      </c>
      <c r="G408" s="4">
        <v>14</v>
      </c>
      <c r="H408" s="5">
        <v>101.44</v>
      </c>
      <c r="I408" s="6" t="s">
        <v>7</v>
      </c>
      <c r="J408" t="b">
        <f t="shared" si="12"/>
        <v>1</v>
      </c>
      <c r="K408" t="b">
        <f t="shared" si="13"/>
        <v>0</v>
      </c>
    </row>
    <row r="409" spans="1:11" x14ac:dyDescent="0.3">
      <c r="A409" s="36">
        <v>52282566544800</v>
      </c>
      <c r="B409" s="3" t="s">
        <v>3</v>
      </c>
      <c r="C409" s="3" t="s">
        <v>11</v>
      </c>
      <c r="D409" s="3">
        <v>43243</v>
      </c>
      <c r="E409" s="3" t="s">
        <v>73</v>
      </c>
      <c r="F409" s="3" t="s">
        <v>32</v>
      </c>
      <c r="G409" s="4">
        <v>14</v>
      </c>
      <c r="H409" s="5">
        <v>83.32</v>
      </c>
      <c r="I409" s="6" t="s">
        <v>7</v>
      </c>
      <c r="J409" t="b">
        <f t="shared" si="12"/>
        <v>0</v>
      </c>
      <c r="K409" t="b">
        <f t="shared" si="13"/>
        <v>1</v>
      </c>
    </row>
    <row r="410" spans="1:11" x14ac:dyDescent="0.3">
      <c r="A410" s="36">
        <v>54282561082800</v>
      </c>
      <c r="B410" s="3" t="s">
        <v>3</v>
      </c>
      <c r="C410" s="3" t="s">
        <v>12</v>
      </c>
      <c r="D410" s="3">
        <v>43243</v>
      </c>
      <c r="E410" s="3" t="s">
        <v>73</v>
      </c>
      <c r="F410" s="3" t="s">
        <v>32</v>
      </c>
      <c r="G410" s="4">
        <v>14</v>
      </c>
      <c r="H410" s="5">
        <v>70.069999999999993</v>
      </c>
      <c r="I410" s="6" t="s">
        <v>2</v>
      </c>
      <c r="J410" t="b">
        <f t="shared" si="12"/>
        <v>0</v>
      </c>
      <c r="K410" t="b">
        <f t="shared" si="13"/>
        <v>1</v>
      </c>
    </row>
    <row r="411" spans="1:11" x14ac:dyDescent="0.3">
      <c r="A411" s="36">
        <v>52282547810400</v>
      </c>
      <c r="B411" s="3" t="s">
        <v>3</v>
      </c>
      <c r="C411" s="3" t="s">
        <v>10</v>
      </c>
      <c r="D411" s="3">
        <v>43243</v>
      </c>
      <c r="E411" s="3" t="s">
        <v>73</v>
      </c>
      <c r="F411" s="3" t="s">
        <v>32</v>
      </c>
      <c r="G411" s="4">
        <v>14</v>
      </c>
      <c r="H411" s="5">
        <v>72.45</v>
      </c>
      <c r="I411" s="6" t="s">
        <v>4</v>
      </c>
      <c r="J411" t="b">
        <f t="shared" si="12"/>
        <v>0</v>
      </c>
      <c r="K411" t="b">
        <f t="shared" si="13"/>
        <v>1</v>
      </c>
    </row>
    <row r="412" spans="1:11" x14ac:dyDescent="0.3">
      <c r="A412" s="36">
        <v>52282563267400</v>
      </c>
      <c r="B412" s="3" t="s">
        <v>3</v>
      </c>
      <c r="C412" s="3" t="s">
        <v>11</v>
      </c>
      <c r="D412" s="3">
        <v>43243</v>
      </c>
      <c r="E412" s="3" t="s">
        <v>73</v>
      </c>
      <c r="F412" s="3" t="s">
        <v>32</v>
      </c>
      <c r="G412" s="4">
        <v>14</v>
      </c>
      <c r="H412" s="5">
        <v>83.32</v>
      </c>
      <c r="I412" s="6" t="s">
        <v>7</v>
      </c>
      <c r="J412" t="b">
        <f t="shared" si="12"/>
        <v>0</v>
      </c>
      <c r="K412" t="b">
        <f t="shared" si="13"/>
        <v>1</v>
      </c>
    </row>
    <row r="413" spans="1:11" x14ac:dyDescent="0.3">
      <c r="A413" s="36">
        <v>52282564127400</v>
      </c>
      <c r="B413" s="3" t="s">
        <v>3</v>
      </c>
      <c r="C413" s="3" t="s">
        <v>12</v>
      </c>
      <c r="D413" s="3">
        <v>43243</v>
      </c>
      <c r="E413" s="3" t="s">
        <v>73</v>
      </c>
      <c r="F413" s="3" t="s">
        <v>32</v>
      </c>
      <c r="G413" s="4">
        <v>14</v>
      </c>
      <c r="H413" s="5">
        <v>72.45</v>
      </c>
      <c r="I413" s="6" t="s">
        <v>4</v>
      </c>
      <c r="J413" t="b">
        <f t="shared" si="12"/>
        <v>0</v>
      </c>
      <c r="K413" t="b">
        <f t="shared" si="13"/>
        <v>1</v>
      </c>
    </row>
    <row r="414" spans="1:11" x14ac:dyDescent="0.3">
      <c r="A414" s="36">
        <v>52282566542600</v>
      </c>
      <c r="B414" s="3" t="s">
        <v>3</v>
      </c>
      <c r="C414" s="3" t="s">
        <v>10</v>
      </c>
      <c r="D414" s="3">
        <v>43243</v>
      </c>
      <c r="E414" s="3" t="s">
        <v>73</v>
      </c>
      <c r="F414" s="3" t="s">
        <v>32</v>
      </c>
      <c r="G414" s="4">
        <v>14</v>
      </c>
      <c r="H414" s="5">
        <v>83.32</v>
      </c>
      <c r="I414" s="6" t="s">
        <v>7</v>
      </c>
      <c r="J414" t="b">
        <f t="shared" si="12"/>
        <v>0</v>
      </c>
      <c r="K414" t="b">
        <f t="shared" si="13"/>
        <v>1</v>
      </c>
    </row>
    <row r="415" spans="1:11" x14ac:dyDescent="0.3">
      <c r="A415" s="36">
        <v>52282370022600</v>
      </c>
      <c r="B415" s="3" t="s">
        <v>3</v>
      </c>
      <c r="C415" s="3" t="s">
        <v>11</v>
      </c>
      <c r="D415" s="3">
        <v>43243</v>
      </c>
      <c r="E415" s="3" t="s">
        <v>73</v>
      </c>
      <c r="F415" s="3" t="s">
        <v>32</v>
      </c>
      <c r="G415" s="4">
        <v>23</v>
      </c>
      <c r="H415" s="5">
        <v>66.099999999999994</v>
      </c>
      <c r="I415" s="6" t="s">
        <v>6</v>
      </c>
      <c r="J415" t="b">
        <f t="shared" si="12"/>
        <v>1</v>
      </c>
      <c r="K415" t="b">
        <f t="shared" si="13"/>
        <v>1</v>
      </c>
    </row>
    <row r="416" spans="1:11" x14ac:dyDescent="0.3">
      <c r="A416" s="36">
        <v>52282510571400</v>
      </c>
      <c r="B416" s="3" t="s">
        <v>3</v>
      </c>
      <c r="C416" s="3" t="s">
        <v>12</v>
      </c>
      <c r="D416" s="3">
        <v>43243</v>
      </c>
      <c r="E416" s="3" t="s">
        <v>73</v>
      </c>
      <c r="F416" s="3" t="s">
        <v>32</v>
      </c>
      <c r="G416" s="4">
        <v>16</v>
      </c>
      <c r="H416" s="5">
        <v>72.45</v>
      </c>
      <c r="I416" s="6" t="s">
        <v>6</v>
      </c>
      <c r="J416" t="b">
        <f t="shared" si="12"/>
        <v>0</v>
      </c>
      <c r="K416" t="b">
        <f t="shared" si="13"/>
        <v>1</v>
      </c>
    </row>
    <row r="417" spans="1:11" x14ac:dyDescent="0.3">
      <c r="A417" s="36">
        <v>52282547965600</v>
      </c>
      <c r="B417" s="3" t="s">
        <v>3</v>
      </c>
      <c r="C417" s="3" t="s">
        <v>10</v>
      </c>
      <c r="D417" s="3">
        <v>43243</v>
      </c>
      <c r="E417" s="3" t="s">
        <v>73</v>
      </c>
      <c r="F417" s="3" t="s">
        <v>32</v>
      </c>
      <c r="G417" s="4">
        <v>14</v>
      </c>
      <c r="H417" s="5">
        <v>72.45</v>
      </c>
      <c r="I417" s="6" t="s">
        <v>4</v>
      </c>
      <c r="J417" t="b">
        <f t="shared" si="12"/>
        <v>0</v>
      </c>
      <c r="K417" t="b">
        <f t="shared" si="13"/>
        <v>1</v>
      </c>
    </row>
    <row r="418" spans="1:11" x14ac:dyDescent="0.3">
      <c r="A418" s="36">
        <v>52282569382400</v>
      </c>
      <c r="B418" s="3" t="s">
        <v>3</v>
      </c>
      <c r="C418" s="3" t="s">
        <v>11</v>
      </c>
      <c r="D418" s="3">
        <v>43243</v>
      </c>
      <c r="E418" s="3" t="s">
        <v>73</v>
      </c>
      <c r="F418" s="3" t="s">
        <v>32</v>
      </c>
      <c r="G418" s="4">
        <v>14</v>
      </c>
      <c r="H418" s="5">
        <v>118.82</v>
      </c>
      <c r="I418" s="6" t="s">
        <v>2</v>
      </c>
      <c r="J418" t="b">
        <f t="shared" si="12"/>
        <v>1</v>
      </c>
      <c r="K418" t="b">
        <f t="shared" si="13"/>
        <v>0</v>
      </c>
    </row>
    <row r="419" spans="1:11" x14ac:dyDescent="0.3">
      <c r="A419" s="36">
        <v>52282547639400</v>
      </c>
      <c r="B419" s="3" t="s">
        <v>3</v>
      </c>
      <c r="C419" s="3" t="s">
        <v>12</v>
      </c>
      <c r="D419" s="3">
        <v>43243</v>
      </c>
      <c r="E419" s="3" t="s">
        <v>73</v>
      </c>
      <c r="F419" s="3" t="s">
        <v>32</v>
      </c>
      <c r="G419" s="4">
        <v>14</v>
      </c>
      <c r="H419" s="5">
        <v>72.45</v>
      </c>
      <c r="I419" s="6" t="s">
        <v>4</v>
      </c>
      <c r="J419" t="b">
        <f t="shared" si="12"/>
        <v>0</v>
      </c>
      <c r="K419" t="b">
        <f t="shared" si="13"/>
        <v>1</v>
      </c>
    </row>
    <row r="420" spans="1:11" x14ac:dyDescent="0.3">
      <c r="A420" s="36">
        <v>54282407021000</v>
      </c>
      <c r="B420" s="3" t="s">
        <v>3</v>
      </c>
      <c r="C420" s="3" t="s">
        <v>12</v>
      </c>
      <c r="D420" s="3">
        <v>43243.566666666666</v>
      </c>
      <c r="E420" s="3" t="s">
        <v>73</v>
      </c>
      <c r="F420" s="3" t="s">
        <v>32</v>
      </c>
      <c r="G420" s="4">
        <v>23</v>
      </c>
      <c r="H420" s="5">
        <v>186.85</v>
      </c>
      <c r="I420" s="6" t="s">
        <v>2</v>
      </c>
      <c r="J420" t="b">
        <f t="shared" si="12"/>
        <v>1</v>
      </c>
      <c r="K420" t="b">
        <f t="shared" si="13"/>
        <v>0</v>
      </c>
    </row>
    <row r="421" spans="1:11" x14ac:dyDescent="0.3">
      <c r="A421" s="36">
        <v>54282407783200</v>
      </c>
      <c r="B421" s="3" t="s">
        <v>3</v>
      </c>
      <c r="C421" s="3" t="s">
        <v>11</v>
      </c>
      <c r="D421" s="3">
        <v>43243.573611111111</v>
      </c>
      <c r="E421" s="3" t="s">
        <v>73</v>
      </c>
      <c r="F421" s="3" t="s">
        <v>32</v>
      </c>
      <c r="G421" s="4">
        <v>23</v>
      </c>
      <c r="H421" s="5">
        <v>112.66</v>
      </c>
      <c r="I421" s="6" t="s">
        <v>2</v>
      </c>
      <c r="J421" t="b">
        <f t="shared" si="12"/>
        <v>1</v>
      </c>
      <c r="K421" t="b">
        <f t="shared" si="13"/>
        <v>0</v>
      </c>
    </row>
    <row r="422" spans="1:11" x14ac:dyDescent="0.3">
      <c r="A422" s="36">
        <v>54282390760200</v>
      </c>
      <c r="B422" s="3" t="s">
        <v>3</v>
      </c>
      <c r="C422" s="3" t="s">
        <v>10</v>
      </c>
      <c r="D422" s="3">
        <v>43243.591666666667</v>
      </c>
      <c r="E422" s="3" t="s">
        <v>73</v>
      </c>
      <c r="F422" s="3" t="s">
        <v>32</v>
      </c>
      <c r="G422" s="4">
        <v>23</v>
      </c>
      <c r="H422" s="5">
        <v>104.03</v>
      </c>
      <c r="I422" s="6" t="s">
        <v>6</v>
      </c>
      <c r="J422" t="b">
        <f t="shared" si="12"/>
        <v>1</v>
      </c>
      <c r="K422" t="b">
        <f t="shared" si="13"/>
        <v>0</v>
      </c>
    </row>
    <row r="423" spans="1:11" x14ac:dyDescent="0.3">
      <c r="A423" s="36">
        <v>54282390759600</v>
      </c>
      <c r="B423" s="3" t="s">
        <v>1</v>
      </c>
      <c r="C423" s="3" t="s">
        <v>12</v>
      </c>
      <c r="D423" s="3">
        <v>43243.59375</v>
      </c>
      <c r="E423" s="3" t="s">
        <v>73</v>
      </c>
      <c r="F423" s="3" t="s">
        <v>32</v>
      </c>
      <c r="G423" s="4">
        <v>23</v>
      </c>
      <c r="H423" s="5">
        <v>182.27</v>
      </c>
      <c r="I423" s="6" t="s">
        <v>6</v>
      </c>
      <c r="J423" t="b">
        <f t="shared" si="12"/>
        <v>1</v>
      </c>
      <c r="K423" t="b">
        <f t="shared" si="13"/>
        <v>0</v>
      </c>
    </row>
    <row r="424" spans="1:11" x14ac:dyDescent="0.3">
      <c r="A424" s="36">
        <v>54282389533000</v>
      </c>
      <c r="B424" s="3" t="s">
        <v>1</v>
      </c>
      <c r="C424" s="3" t="s">
        <v>10</v>
      </c>
      <c r="D424" s="3">
        <v>43243.595138888886</v>
      </c>
      <c r="E424" s="3" t="s">
        <v>73</v>
      </c>
      <c r="F424" s="3" t="s">
        <v>32</v>
      </c>
      <c r="G424" s="4">
        <v>23</v>
      </c>
      <c r="H424" s="5">
        <v>66.099999999999994</v>
      </c>
      <c r="I424" s="6" t="s">
        <v>6</v>
      </c>
      <c r="J424" t="b">
        <f t="shared" si="12"/>
        <v>1</v>
      </c>
      <c r="K424" t="b">
        <f t="shared" si="13"/>
        <v>1</v>
      </c>
    </row>
    <row r="425" spans="1:11" x14ac:dyDescent="0.3">
      <c r="A425" s="36">
        <v>54282389561800</v>
      </c>
      <c r="B425" s="3" t="s">
        <v>1</v>
      </c>
      <c r="C425" s="3" t="s">
        <v>11</v>
      </c>
      <c r="D425" s="3">
        <v>43243.59652777778</v>
      </c>
      <c r="E425" s="3" t="s">
        <v>73</v>
      </c>
      <c r="F425" s="3" t="s">
        <v>32</v>
      </c>
      <c r="G425" s="4">
        <v>23</v>
      </c>
      <c r="H425" s="5">
        <v>88.21</v>
      </c>
      <c r="I425" s="6" t="s">
        <v>6</v>
      </c>
      <c r="J425" t="b">
        <f t="shared" si="12"/>
        <v>0</v>
      </c>
      <c r="K425" t="b">
        <f t="shared" si="13"/>
        <v>1</v>
      </c>
    </row>
    <row r="426" spans="1:11" x14ac:dyDescent="0.3">
      <c r="A426" s="36">
        <v>54282563096400</v>
      </c>
      <c r="B426" s="3" t="s">
        <v>3</v>
      </c>
      <c r="C426" s="3" t="s">
        <v>12</v>
      </c>
      <c r="D426" s="3">
        <v>43246</v>
      </c>
      <c r="E426" s="3" t="s">
        <v>69</v>
      </c>
      <c r="F426" s="3" t="s">
        <v>33</v>
      </c>
      <c r="G426" s="4">
        <v>13</v>
      </c>
      <c r="H426" s="5">
        <v>148.35</v>
      </c>
      <c r="I426" s="6" t="s">
        <v>6</v>
      </c>
      <c r="J426" t="b">
        <f t="shared" si="12"/>
        <v>1</v>
      </c>
      <c r="K426" t="b">
        <f t="shared" si="13"/>
        <v>0</v>
      </c>
    </row>
    <row r="427" spans="1:11" x14ac:dyDescent="0.3">
      <c r="A427" s="36">
        <v>54282563096400</v>
      </c>
      <c r="B427" s="3" t="s">
        <v>3</v>
      </c>
      <c r="C427" s="3" t="s">
        <v>10</v>
      </c>
      <c r="D427" s="3">
        <v>43246</v>
      </c>
      <c r="E427" s="3" t="s">
        <v>69</v>
      </c>
      <c r="F427" s="3" t="s">
        <v>33</v>
      </c>
      <c r="G427" s="4">
        <v>13</v>
      </c>
      <c r="H427" s="5">
        <v>148.35</v>
      </c>
      <c r="I427" s="6" t="s">
        <v>6</v>
      </c>
      <c r="J427" t="b">
        <f t="shared" si="12"/>
        <v>1</v>
      </c>
      <c r="K427" t="b">
        <f t="shared" si="13"/>
        <v>0</v>
      </c>
    </row>
    <row r="428" spans="1:11" x14ac:dyDescent="0.3">
      <c r="A428" s="36">
        <v>54282564029600</v>
      </c>
      <c r="B428" s="3" t="s">
        <v>3</v>
      </c>
      <c r="C428" s="3" t="s">
        <v>11</v>
      </c>
      <c r="D428" s="3">
        <v>43246</v>
      </c>
      <c r="E428" s="3" t="s">
        <v>69</v>
      </c>
      <c r="F428" s="3" t="s">
        <v>33</v>
      </c>
      <c r="G428" s="4">
        <v>13</v>
      </c>
      <c r="H428" s="5">
        <v>66.099999999999994</v>
      </c>
      <c r="I428" s="6" t="s">
        <v>6</v>
      </c>
      <c r="J428" t="b">
        <f t="shared" si="12"/>
        <v>1</v>
      </c>
      <c r="K428" t="b">
        <f t="shared" si="13"/>
        <v>1</v>
      </c>
    </row>
    <row r="429" spans="1:11" x14ac:dyDescent="0.3">
      <c r="A429" s="36">
        <v>54282564876000</v>
      </c>
      <c r="B429" s="3" t="s">
        <v>3</v>
      </c>
      <c r="C429" s="3" t="s">
        <v>12</v>
      </c>
      <c r="D429" s="3">
        <v>43246</v>
      </c>
      <c r="E429" s="3" t="s">
        <v>69</v>
      </c>
      <c r="F429" s="3" t="s">
        <v>33</v>
      </c>
      <c r="G429" s="4">
        <v>13</v>
      </c>
      <c r="H429" s="5">
        <v>66.099999999999994</v>
      </c>
      <c r="I429" s="6" t="s">
        <v>6</v>
      </c>
      <c r="J429" t="b">
        <f t="shared" si="12"/>
        <v>1</v>
      </c>
      <c r="K429" t="b">
        <f t="shared" si="13"/>
        <v>1</v>
      </c>
    </row>
    <row r="430" spans="1:11" x14ac:dyDescent="0.3">
      <c r="A430" s="36">
        <v>52282585036400</v>
      </c>
      <c r="B430" s="3" t="s">
        <v>3</v>
      </c>
      <c r="C430" s="3" t="s">
        <v>10</v>
      </c>
      <c r="D430" s="3">
        <v>43246</v>
      </c>
      <c r="E430" s="3" t="s">
        <v>69</v>
      </c>
      <c r="F430" s="3" t="s">
        <v>33</v>
      </c>
      <c r="G430" s="4">
        <v>13</v>
      </c>
      <c r="H430" s="5">
        <v>72.45</v>
      </c>
      <c r="I430" s="6" t="s">
        <v>4</v>
      </c>
      <c r="J430" t="b">
        <f t="shared" si="12"/>
        <v>0</v>
      </c>
      <c r="K430" t="b">
        <f t="shared" si="13"/>
        <v>1</v>
      </c>
    </row>
    <row r="431" spans="1:11" x14ac:dyDescent="0.3">
      <c r="A431" s="36">
        <v>54282564023200</v>
      </c>
      <c r="B431" s="3" t="s">
        <v>3</v>
      </c>
      <c r="C431" s="3" t="s">
        <v>11</v>
      </c>
      <c r="D431" s="3">
        <v>43246</v>
      </c>
      <c r="E431" s="3" t="s">
        <v>69</v>
      </c>
      <c r="F431" s="3" t="s">
        <v>33</v>
      </c>
      <c r="G431" s="4">
        <v>13</v>
      </c>
      <c r="H431" s="5">
        <v>66.099999999999994</v>
      </c>
      <c r="I431" s="6" t="s">
        <v>6</v>
      </c>
      <c r="J431" t="b">
        <f t="shared" si="12"/>
        <v>1</v>
      </c>
      <c r="K431" t="b">
        <f t="shared" si="13"/>
        <v>1</v>
      </c>
    </row>
    <row r="432" spans="1:11" x14ac:dyDescent="0.3">
      <c r="A432" s="36">
        <v>54282573409000</v>
      </c>
      <c r="B432" s="3" t="s">
        <v>3</v>
      </c>
      <c r="C432" s="3" t="s">
        <v>12</v>
      </c>
      <c r="D432" s="3">
        <v>43246</v>
      </c>
      <c r="E432" s="3" t="s">
        <v>69</v>
      </c>
      <c r="F432" s="3" t="s">
        <v>33</v>
      </c>
      <c r="G432" s="4">
        <v>13</v>
      </c>
      <c r="H432" s="5">
        <v>361.24</v>
      </c>
      <c r="I432" s="6" t="s">
        <v>2</v>
      </c>
      <c r="J432" t="b">
        <f t="shared" si="12"/>
        <v>1</v>
      </c>
      <c r="K432" t="b">
        <f t="shared" si="13"/>
        <v>0</v>
      </c>
    </row>
    <row r="433" spans="1:11" x14ac:dyDescent="0.3">
      <c r="A433" s="36">
        <v>54282573409000</v>
      </c>
      <c r="B433" s="3" t="s">
        <v>3</v>
      </c>
      <c r="C433" s="3" t="s">
        <v>10</v>
      </c>
      <c r="D433" s="3">
        <v>43246</v>
      </c>
      <c r="E433" s="3" t="s">
        <v>69</v>
      </c>
      <c r="F433" s="3" t="s">
        <v>33</v>
      </c>
      <c r="G433" s="4">
        <v>13</v>
      </c>
      <c r="H433" s="5">
        <v>361.24</v>
      </c>
      <c r="I433" s="6" t="s">
        <v>2</v>
      </c>
      <c r="J433" t="b">
        <f t="shared" si="12"/>
        <v>1</v>
      </c>
      <c r="K433" t="b">
        <f t="shared" si="13"/>
        <v>0</v>
      </c>
    </row>
    <row r="434" spans="1:11" x14ac:dyDescent="0.3">
      <c r="A434" s="36">
        <v>52282585973800</v>
      </c>
      <c r="B434" s="3" t="s">
        <v>3</v>
      </c>
      <c r="C434" s="3" t="s">
        <v>11</v>
      </c>
      <c r="D434" s="3">
        <v>43246</v>
      </c>
      <c r="E434" s="3" t="s">
        <v>69</v>
      </c>
      <c r="F434" s="3" t="s">
        <v>33</v>
      </c>
      <c r="G434" s="4">
        <v>13</v>
      </c>
      <c r="H434" s="5">
        <v>83.32</v>
      </c>
      <c r="I434" s="6" t="s">
        <v>7</v>
      </c>
      <c r="J434" t="b">
        <f t="shared" si="12"/>
        <v>0</v>
      </c>
      <c r="K434" t="b">
        <f t="shared" si="13"/>
        <v>1</v>
      </c>
    </row>
    <row r="435" spans="1:11" x14ac:dyDescent="0.3">
      <c r="A435" s="36">
        <v>52282582978800</v>
      </c>
      <c r="B435" s="3" t="s">
        <v>3</v>
      </c>
      <c r="C435" s="3" t="s">
        <v>12</v>
      </c>
      <c r="D435" s="3">
        <v>43246</v>
      </c>
      <c r="E435" s="3" t="s">
        <v>69</v>
      </c>
      <c r="F435" s="3" t="s">
        <v>33</v>
      </c>
      <c r="G435" s="4">
        <v>13</v>
      </c>
      <c r="H435" s="5">
        <v>72.45</v>
      </c>
      <c r="I435" s="6" t="s">
        <v>4</v>
      </c>
      <c r="J435" t="b">
        <f t="shared" si="12"/>
        <v>0</v>
      </c>
      <c r="K435" t="b">
        <f t="shared" si="13"/>
        <v>1</v>
      </c>
    </row>
    <row r="436" spans="1:11" x14ac:dyDescent="0.3">
      <c r="A436" s="36">
        <v>54282564889000</v>
      </c>
      <c r="B436" s="3" t="s">
        <v>3</v>
      </c>
      <c r="C436" s="3" t="s">
        <v>10</v>
      </c>
      <c r="D436" s="3">
        <v>43246</v>
      </c>
      <c r="E436" s="3" t="s">
        <v>69</v>
      </c>
      <c r="F436" s="3" t="s">
        <v>33</v>
      </c>
      <c r="G436" s="4">
        <v>13</v>
      </c>
      <c r="H436" s="5">
        <v>88.21</v>
      </c>
      <c r="I436" s="6" t="s">
        <v>6</v>
      </c>
      <c r="J436" t="b">
        <f t="shared" si="12"/>
        <v>0</v>
      </c>
      <c r="K436" t="b">
        <f t="shared" si="13"/>
        <v>1</v>
      </c>
    </row>
    <row r="437" spans="1:11" x14ac:dyDescent="0.3">
      <c r="A437" s="36">
        <v>54282563231400</v>
      </c>
      <c r="B437" s="3" t="s">
        <v>3</v>
      </c>
      <c r="C437" s="3" t="s">
        <v>11</v>
      </c>
      <c r="D437" s="3">
        <v>43246</v>
      </c>
      <c r="E437" s="3" t="s">
        <v>69</v>
      </c>
      <c r="F437" s="3" t="s">
        <v>33</v>
      </c>
      <c r="G437" s="4">
        <v>13</v>
      </c>
      <c r="H437" s="5">
        <v>113.48</v>
      </c>
      <c r="I437" s="6" t="s">
        <v>6</v>
      </c>
      <c r="J437" t="b">
        <f t="shared" si="12"/>
        <v>1</v>
      </c>
      <c r="K437" t="b">
        <f t="shared" si="13"/>
        <v>0</v>
      </c>
    </row>
    <row r="438" spans="1:11" x14ac:dyDescent="0.3">
      <c r="A438" s="36">
        <v>54282563231400</v>
      </c>
      <c r="B438" s="3" t="s">
        <v>3</v>
      </c>
      <c r="C438" s="3" t="s">
        <v>12</v>
      </c>
      <c r="D438" s="3">
        <v>43246</v>
      </c>
      <c r="E438" s="3" t="s">
        <v>69</v>
      </c>
      <c r="F438" s="3" t="s">
        <v>33</v>
      </c>
      <c r="G438" s="4">
        <v>13</v>
      </c>
      <c r="H438" s="5">
        <v>113.48</v>
      </c>
      <c r="I438" s="6" t="s">
        <v>6</v>
      </c>
      <c r="J438" t="b">
        <f t="shared" si="12"/>
        <v>1</v>
      </c>
      <c r="K438" t="b">
        <f t="shared" si="13"/>
        <v>0</v>
      </c>
    </row>
    <row r="439" spans="1:11" x14ac:dyDescent="0.3">
      <c r="A439" s="36">
        <v>52282585172400</v>
      </c>
      <c r="B439" s="3" t="s">
        <v>3</v>
      </c>
      <c r="C439" s="3" t="s">
        <v>10</v>
      </c>
      <c r="D439" s="3">
        <v>43246</v>
      </c>
      <c r="E439" s="3" t="s">
        <v>69</v>
      </c>
      <c r="F439" s="3" t="s">
        <v>33</v>
      </c>
      <c r="G439" s="4">
        <v>13</v>
      </c>
      <c r="H439" s="5">
        <v>67</v>
      </c>
      <c r="I439" s="6" t="s">
        <v>4</v>
      </c>
      <c r="J439" t="b">
        <f t="shared" si="12"/>
        <v>1</v>
      </c>
      <c r="K439" t="b">
        <f t="shared" si="13"/>
        <v>1</v>
      </c>
    </row>
    <row r="440" spans="1:11" x14ac:dyDescent="0.3">
      <c r="A440" s="36">
        <v>54282573407000</v>
      </c>
      <c r="B440" s="3" t="s">
        <v>3</v>
      </c>
      <c r="C440" s="3" t="s">
        <v>11</v>
      </c>
      <c r="D440" s="3">
        <v>43246</v>
      </c>
      <c r="E440" s="3" t="s">
        <v>69</v>
      </c>
      <c r="F440" s="3" t="s">
        <v>33</v>
      </c>
      <c r="G440" s="4">
        <v>13</v>
      </c>
      <c r="H440" s="5">
        <v>204.92</v>
      </c>
      <c r="I440" s="6" t="s">
        <v>2</v>
      </c>
      <c r="J440" t="b">
        <f t="shared" si="12"/>
        <v>1</v>
      </c>
      <c r="K440" t="b">
        <f t="shared" si="13"/>
        <v>0</v>
      </c>
    </row>
    <row r="441" spans="1:11" x14ac:dyDescent="0.3">
      <c r="A441" s="36">
        <v>54282573407000</v>
      </c>
      <c r="B441" s="3" t="s">
        <v>3</v>
      </c>
      <c r="C441" s="3" t="s">
        <v>12</v>
      </c>
      <c r="D441" s="3">
        <v>43246</v>
      </c>
      <c r="E441" s="3" t="s">
        <v>69</v>
      </c>
      <c r="F441" s="3" t="s">
        <v>33</v>
      </c>
      <c r="G441" s="4">
        <v>13</v>
      </c>
      <c r="H441" s="5">
        <v>204.92</v>
      </c>
      <c r="I441" s="6" t="s">
        <v>2</v>
      </c>
      <c r="J441" t="b">
        <f t="shared" si="12"/>
        <v>1</v>
      </c>
      <c r="K441" t="b">
        <f t="shared" si="13"/>
        <v>0</v>
      </c>
    </row>
    <row r="442" spans="1:11" x14ac:dyDescent="0.3">
      <c r="A442" s="36">
        <v>52282583060400</v>
      </c>
      <c r="B442" s="3" t="s">
        <v>3</v>
      </c>
      <c r="C442" s="3" t="s">
        <v>10</v>
      </c>
      <c r="D442" s="3">
        <v>43246</v>
      </c>
      <c r="E442" s="3" t="s">
        <v>69</v>
      </c>
      <c r="F442" s="3" t="s">
        <v>33</v>
      </c>
      <c r="G442" s="4">
        <v>13</v>
      </c>
      <c r="H442" s="5">
        <v>72.45</v>
      </c>
      <c r="I442" s="6" t="s">
        <v>4</v>
      </c>
      <c r="J442" t="b">
        <f t="shared" si="12"/>
        <v>0</v>
      </c>
      <c r="K442" t="b">
        <f t="shared" si="13"/>
        <v>1</v>
      </c>
    </row>
    <row r="443" spans="1:11" x14ac:dyDescent="0.3">
      <c r="A443" s="36">
        <v>54282564027400</v>
      </c>
      <c r="B443" s="3" t="s">
        <v>3</v>
      </c>
      <c r="C443" s="3" t="s">
        <v>11</v>
      </c>
      <c r="D443" s="3">
        <v>43246</v>
      </c>
      <c r="E443" s="3" t="s">
        <v>69</v>
      </c>
      <c r="F443" s="3" t="s">
        <v>33</v>
      </c>
      <c r="G443" s="4">
        <v>13</v>
      </c>
      <c r="H443" s="5">
        <v>88.21</v>
      </c>
      <c r="I443" s="6" t="s">
        <v>6</v>
      </c>
      <c r="J443" t="b">
        <f t="shared" si="12"/>
        <v>0</v>
      </c>
      <c r="K443" t="b">
        <f t="shared" si="13"/>
        <v>1</v>
      </c>
    </row>
    <row r="444" spans="1:11" x14ac:dyDescent="0.3">
      <c r="A444" s="36">
        <v>52282586178200</v>
      </c>
      <c r="B444" s="3" t="s">
        <v>3</v>
      </c>
      <c r="C444" s="3" t="s">
        <v>12</v>
      </c>
      <c r="D444" s="3">
        <v>43246</v>
      </c>
      <c r="E444" s="3" t="s">
        <v>69</v>
      </c>
      <c r="F444" s="3" t="s">
        <v>33</v>
      </c>
      <c r="G444" s="4">
        <v>13</v>
      </c>
      <c r="H444" s="5">
        <v>130.54</v>
      </c>
      <c r="I444" s="6" t="s">
        <v>7</v>
      </c>
      <c r="J444" t="b">
        <f t="shared" si="12"/>
        <v>1</v>
      </c>
      <c r="K444" t="b">
        <f t="shared" si="13"/>
        <v>0</v>
      </c>
    </row>
    <row r="445" spans="1:11" x14ac:dyDescent="0.3">
      <c r="A445" s="36">
        <v>52282583061600</v>
      </c>
      <c r="B445" s="3" t="s">
        <v>3</v>
      </c>
      <c r="C445" s="3" t="s">
        <v>10</v>
      </c>
      <c r="D445" s="3">
        <v>43246</v>
      </c>
      <c r="E445" s="3" t="s">
        <v>69</v>
      </c>
      <c r="F445" s="3" t="s">
        <v>33</v>
      </c>
      <c r="G445" s="4">
        <v>13</v>
      </c>
      <c r="H445" s="5">
        <v>72.45</v>
      </c>
      <c r="I445" s="6" t="s">
        <v>4</v>
      </c>
      <c r="J445" t="b">
        <f t="shared" si="12"/>
        <v>0</v>
      </c>
      <c r="K445" t="b">
        <f t="shared" si="13"/>
        <v>1</v>
      </c>
    </row>
    <row r="446" spans="1:11" x14ac:dyDescent="0.3">
      <c r="A446" s="36">
        <v>52282449383200</v>
      </c>
      <c r="B446" s="3" t="s">
        <v>1</v>
      </c>
      <c r="C446" s="3" t="s">
        <v>10</v>
      </c>
      <c r="D446" s="3">
        <v>43246.417361111111</v>
      </c>
      <c r="E446" s="3" t="s">
        <v>69</v>
      </c>
      <c r="F446" s="3" t="s">
        <v>33</v>
      </c>
      <c r="G446" s="4">
        <v>22</v>
      </c>
      <c r="H446" s="5">
        <v>72.45</v>
      </c>
      <c r="I446" s="6" t="s">
        <v>8</v>
      </c>
      <c r="J446" t="b">
        <f t="shared" si="12"/>
        <v>0</v>
      </c>
      <c r="K446" t="b">
        <f t="shared" si="13"/>
        <v>1</v>
      </c>
    </row>
    <row r="447" spans="1:11" x14ac:dyDescent="0.3">
      <c r="A447" s="36">
        <v>52282449354400</v>
      </c>
      <c r="B447" s="3" t="s">
        <v>1</v>
      </c>
      <c r="C447" s="3" t="s">
        <v>12</v>
      </c>
      <c r="D447" s="3">
        <v>43246.425694444442</v>
      </c>
      <c r="E447" s="3" t="s">
        <v>69</v>
      </c>
      <c r="F447" s="3" t="s">
        <v>33</v>
      </c>
      <c r="G447" s="4">
        <v>22</v>
      </c>
      <c r="H447" s="5">
        <v>66.099999999999994</v>
      </c>
      <c r="I447" s="6" t="s">
        <v>8</v>
      </c>
      <c r="J447" t="b">
        <f t="shared" si="12"/>
        <v>1</v>
      </c>
      <c r="K447" t="b">
        <f t="shared" si="13"/>
        <v>1</v>
      </c>
    </row>
    <row r="448" spans="1:11" x14ac:dyDescent="0.3">
      <c r="A448" s="36">
        <v>54282562806400</v>
      </c>
      <c r="B448" s="3" t="s">
        <v>1</v>
      </c>
      <c r="C448" s="3" t="s">
        <v>11</v>
      </c>
      <c r="D448" s="3">
        <v>43246.591666666667</v>
      </c>
      <c r="E448" s="3" t="s">
        <v>69</v>
      </c>
      <c r="F448" s="3" t="s">
        <v>33</v>
      </c>
      <c r="G448" s="4">
        <v>21</v>
      </c>
      <c r="H448" s="5">
        <v>116.52</v>
      </c>
      <c r="I448" s="6" t="s">
        <v>2</v>
      </c>
      <c r="J448" t="b">
        <f t="shared" si="12"/>
        <v>1</v>
      </c>
      <c r="K448" t="b">
        <f t="shared" si="13"/>
        <v>0</v>
      </c>
    </row>
    <row r="449" spans="1:11" x14ac:dyDescent="0.3">
      <c r="A449" s="36">
        <v>52282466867400</v>
      </c>
      <c r="B449" s="3" t="s">
        <v>1</v>
      </c>
      <c r="C449" s="3" t="s">
        <v>12</v>
      </c>
      <c r="D449" s="3">
        <v>43246.613888888889</v>
      </c>
      <c r="E449" s="3" t="s">
        <v>69</v>
      </c>
      <c r="F449" s="3" t="s">
        <v>33</v>
      </c>
      <c r="G449" s="4">
        <v>21</v>
      </c>
      <c r="H449" s="5">
        <v>144.9</v>
      </c>
      <c r="I449" s="6" t="s">
        <v>8</v>
      </c>
      <c r="J449" t="b">
        <f t="shared" si="12"/>
        <v>1</v>
      </c>
      <c r="K449" t="b">
        <f t="shared" si="13"/>
        <v>0</v>
      </c>
    </row>
    <row r="450" spans="1:11" x14ac:dyDescent="0.3">
      <c r="A450" s="36">
        <v>52282476271000</v>
      </c>
      <c r="B450" s="3" t="s">
        <v>1</v>
      </c>
      <c r="C450" s="3" t="s">
        <v>10</v>
      </c>
      <c r="D450" s="3">
        <v>43246.614583333336</v>
      </c>
      <c r="E450" s="3" t="s">
        <v>69</v>
      </c>
      <c r="F450" s="3" t="s">
        <v>33</v>
      </c>
      <c r="G450" s="4">
        <v>21</v>
      </c>
      <c r="H450" s="5">
        <v>72.45</v>
      </c>
      <c r="I450" s="6" t="s">
        <v>8</v>
      </c>
      <c r="J450" t="b">
        <f t="shared" si="12"/>
        <v>0</v>
      </c>
      <c r="K450" t="b">
        <f t="shared" si="13"/>
        <v>1</v>
      </c>
    </row>
    <row r="451" spans="1:11" x14ac:dyDescent="0.3">
      <c r="A451" s="36">
        <v>52282476523600</v>
      </c>
      <c r="B451" s="3" t="s">
        <v>1</v>
      </c>
      <c r="C451" s="3" t="s">
        <v>11</v>
      </c>
      <c r="D451" s="3">
        <v>43246.615972222222</v>
      </c>
      <c r="E451" s="3" t="s">
        <v>69</v>
      </c>
      <c r="F451" s="3" t="s">
        <v>33</v>
      </c>
      <c r="G451" s="4">
        <v>21</v>
      </c>
      <c r="H451" s="5">
        <v>72.45</v>
      </c>
      <c r="I451" s="6" t="s">
        <v>8</v>
      </c>
      <c r="J451" t="b">
        <f t="shared" ref="J451:J514" si="14">OR(H451&lt;70,H451&gt;100)</f>
        <v>0</v>
      </c>
      <c r="K451" t="b">
        <f t="shared" ref="K451:K514" si="15">AND($H451&lt;100,$H451&gt;50)</f>
        <v>1</v>
      </c>
    </row>
    <row r="452" spans="1:11" x14ac:dyDescent="0.3">
      <c r="A452" s="36">
        <v>52282601183200</v>
      </c>
      <c r="B452" s="3" t="s">
        <v>3</v>
      </c>
      <c r="C452" s="3" t="s">
        <v>10</v>
      </c>
      <c r="D452" s="3">
        <v>43247</v>
      </c>
      <c r="E452" s="3" t="s">
        <v>70</v>
      </c>
      <c r="F452" s="3" t="s">
        <v>33</v>
      </c>
      <c r="G452" s="4">
        <v>14</v>
      </c>
      <c r="H452" s="5">
        <v>70.069999999999993</v>
      </c>
      <c r="I452" s="6" t="s">
        <v>2</v>
      </c>
      <c r="J452" t="b">
        <f t="shared" si="14"/>
        <v>0</v>
      </c>
      <c r="K452" t="b">
        <f t="shared" si="15"/>
        <v>1</v>
      </c>
    </row>
    <row r="453" spans="1:11" x14ac:dyDescent="0.3">
      <c r="A453" s="36">
        <v>52282605045400</v>
      </c>
      <c r="B453" s="3" t="s">
        <v>3</v>
      </c>
      <c r="C453" s="3" t="s">
        <v>11</v>
      </c>
      <c r="D453" s="3">
        <v>43247</v>
      </c>
      <c r="E453" s="3" t="s">
        <v>70</v>
      </c>
      <c r="F453" s="3" t="s">
        <v>33</v>
      </c>
      <c r="G453" s="4">
        <v>14</v>
      </c>
      <c r="H453" s="5">
        <v>75</v>
      </c>
      <c r="I453" s="6" t="s">
        <v>7</v>
      </c>
      <c r="J453" t="b">
        <f t="shared" si="14"/>
        <v>0</v>
      </c>
      <c r="K453" t="b">
        <f t="shared" si="15"/>
        <v>1</v>
      </c>
    </row>
    <row r="454" spans="1:11" x14ac:dyDescent="0.3">
      <c r="A454" s="36">
        <v>52282476236000</v>
      </c>
      <c r="B454" s="3" t="s">
        <v>3</v>
      </c>
      <c r="C454" s="3" t="s">
        <v>11</v>
      </c>
      <c r="D454" s="3">
        <v>43247.383206018516</v>
      </c>
      <c r="E454" s="3" t="s">
        <v>70</v>
      </c>
      <c r="F454" s="3" t="s">
        <v>33</v>
      </c>
      <c r="G454" s="4">
        <v>22</v>
      </c>
      <c r="H454" s="5">
        <v>83.32</v>
      </c>
      <c r="I454" s="6" t="s">
        <v>8</v>
      </c>
      <c r="J454" t="b">
        <f t="shared" si="14"/>
        <v>0</v>
      </c>
      <c r="K454" t="b">
        <f t="shared" si="15"/>
        <v>1</v>
      </c>
    </row>
    <row r="455" spans="1:11" x14ac:dyDescent="0.3">
      <c r="A455" s="36">
        <v>54282424584000</v>
      </c>
      <c r="B455" s="3" t="s">
        <v>1</v>
      </c>
      <c r="C455" s="3" t="s">
        <v>12</v>
      </c>
      <c r="D455" s="3">
        <v>43247.593275462961</v>
      </c>
      <c r="E455" s="3" t="s">
        <v>70</v>
      </c>
      <c r="F455" s="3" t="s">
        <v>33</v>
      </c>
      <c r="G455" s="4">
        <v>22</v>
      </c>
      <c r="H455" s="5">
        <v>66.099999999999994</v>
      </c>
      <c r="I455" s="6" t="s">
        <v>6</v>
      </c>
      <c r="J455" t="b">
        <f t="shared" si="14"/>
        <v>1</v>
      </c>
      <c r="K455" t="b">
        <f t="shared" si="15"/>
        <v>1</v>
      </c>
    </row>
    <row r="456" spans="1:11" x14ac:dyDescent="0.3">
      <c r="A456" s="36">
        <v>54282685221200</v>
      </c>
      <c r="B456" s="3" t="s">
        <v>3</v>
      </c>
      <c r="C456" s="3" t="s">
        <v>12</v>
      </c>
      <c r="D456" s="3">
        <v>43248</v>
      </c>
      <c r="E456" s="3" t="s">
        <v>71</v>
      </c>
      <c r="F456" s="3" t="s">
        <v>33</v>
      </c>
      <c r="G456" s="4">
        <v>14</v>
      </c>
      <c r="H456" s="5">
        <v>70.069999999999993</v>
      </c>
      <c r="I456" s="6" t="s">
        <v>2</v>
      </c>
      <c r="J456" t="b">
        <f t="shared" si="14"/>
        <v>0</v>
      </c>
      <c r="K456" t="b">
        <f t="shared" si="15"/>
        <v>1</v>
      </c>
    </row>
    <row r="457" spans="1:11" x14ac:dyDescent="0.3">
      <c r="A457" s="36">
        <v>54282685472600</v>
      </c>
      <c r="B457" s="3" t="s">
        <v>3</v>
      </c>
      <c r="C457" s="3" t="s">
        <v>10</v>
      </c>
      <c r="D457" s="3">
        <v>43248</v>
      </c>
      <c r="E457" s="3" t="s">
        <v>71</v>
      </c>
      <c r="F457" s="3" t="s">
        <v>33</v>
      </c>
      <c r="G457" s="4">
        <v>14</v>
      </c>
      <c r="H457" s="5">
        <v>112.66</v>
      </c>
      <c r="I457" s="6" t="s">
        <v>2</v>
      </c>
      <c r="J457" t="b">
        <f t="shared" si="14"/>
        <v>1</v>
      </c>
      <c r="K457" t="b">
        <f t="shared" si="15"/>
        <v>0</v>
      </c>
    </row>
    <row r="458" spans="1:11" x14ac:dyDescent="0.3">
      <c r="A458" s="36">
        <v>52282643040400</v>
      </c>
      <c r="B458" s="3" t="s">
        <v>3</v>
      </c>
      <c r="C458" s="3" t="s">
        <v>10</v>
      </c>
      <c r="D458" s="3">
        <v>43248</v>
      </c>
      <c r="E458" s="3" t="s">
        <v>71</v>
      </c>
      <c r="F458" s="3" t="s">
        <v>33</v>
      </c>
      <c r="G458" s="4">
        <v>14</v>
      </c>
      <c r="H458" s="5">
        <v>66.099999999999994</v>
      </c>
      <c r="I458" s="6" t="s">
        <v>6</v>
      </c>
      <c r="J458" t="b">
        <f t="shared" si="14"/>
        <v>1</v>
      </c>
      <c r="K458" t="b">
        <f t="shared" si="15"/>
        <v>1</v>
      </c>
    </row>
    <row r="459" spans="1:11" x14ac:dyDescent="0.3">
      <c r="A459" s="36">
        <v>52282641557800</v>
      </c>
      <c r="B459" s="3" t="s">
        <v>3</v>
      </c>
      <c r="C459" s="3" t="s">
        <v>11</v>
      </c>
      <c r="D459" s="3">
        <v>43248</v>
      </c>
      <c r="E459" s="3" t="s">
        <v>71</v>
      </c>
      <c r="F459" s="3" t="s">
        <v>33</v>
      </c>
      <c r="G459" s="4">
        <v>14</v>
      </c>
      <c r="H459" s="5">
        <v>72.45</v>
      </c>
      <c r="I459" s="6" t="s">
        <v>6</v>
      </c>
      <c r="J459" t="b">
        <f t="shared" si="14"/>
        <v>0</v>
      </c>
      <c r="K459" t="b">
        <f t="shared" si="15"/>
        <v>1</v>
      </c>
    </row>
    <row r="460" spans="1:11" x14ac:dyDescent="0.3">
      <c r="A460" s="36">
        <v>52282665786000</v>
      </c>
      <c r="B460" s="3" t="s">
        <v>3</v>
      </c>
      <c r="C460" s="3" t="s">
        <v>12</v>
      </c>
      <c r="D460" s="3">
        <v>43248</v>
      </c>
      <c r="E460" s="3" t="s">
        <v>71</v>
      </c>
      <c r="F460" s="3" t="s">
        <v>33</v>
      </c>
      <c r="G460" s="4">
        <v>14</v>
      </c>
      <c r="H460" s="5">
        <v>286.14</v>
      </c>
      <c r="I460" s="6" t="s">
        <v>7</v>
      </c>
      <c r="J460" t="b">
        <f t="shared" si="14"/>
        <v>1</v>
      </c>
      <c r="K460" t="b">
        <f t="shared" si="15"/>
        <v>0</v>
      </c>
    </row>
    <row r="461" spans="1:11" x14ac:dyDescent="0.3">
      <c r="A461" s="36">
        <v>54282685495400</v>
      </c>
      <c r="B461" s="3" t="s">
        <v>3</v>
      </c>
      <c r="C461" s="3" t="s">
        <v>10</v>
      </c>
      <c r="D461" s="3">
        <v>43248</v>
      </c>
      <c r="E461" s="3" t="s">
        <v>71</v>
      </c>
      <c r="F461" s="3" t="s">
        <v>33</v>
      </c>
      <c r="G461" s="4">
        <v>14</v>
      </c>
      <c r="H461" s="5">
        <v>112.66</v>
      </c>
      <c r="I461" s="6" t="s">
        <v>2</v>
      </c>
      <c r="J461" t="b">
        <f t="shared" si="14"/>
        <v>1</v>
      </c>
      <c r="K461" t="b">
        <f t="shared" si="15"/>
        <v>0</v>
      </c>
    </row>
    <row r="462" spans="1:11" x14ac:dyDescent="0.3">
      <c r="A462" s="36">
        <v>52282687264800</v>
      </c>
      <c r="B462" s="3" t="s">
        <v>3</v>
      </c>
      <c r="C462" s="3" t="s">
        <v>11</v>
      </c>
      <c r="D462" s="3">
        <v>43248</v>
      </c>
      <c r="E462" s="3" t="s">
        <v>71</v>
      </c>
      <c r="F462" s="3" t="s">
        <v>33</v>
      </c>
      <c r="G462" s="4">
        <v>14</v>
      </c>
      <c r="H462" s="5">
        <v>70.069999999999993</v>
      </c>
      <c r="I462" s="6" t="s">
        <v>2</v>
      </c>
      <c r="J462" t="b">
        <f t="shared" si="14"/>
        <v>0</v>
      </c>
      <c r="K462" t="b">
        <f t="shared" si="15"/>
        <v>1</v>
      </c>
    </row>
    <row r="463" spans="1:11" x14ac:dyDescent="0.3">
      <c r="A463" s="36">
        <v>52282687284200</v>
      </c>
      <c r="B463" s="3" t="s">
        <v>3</v>
      </c>
      <c r="C463" s="3" t="s">
        <v>12</v>
      </c>
      <c r="D463" s="3">
        <v>43248</v>
      </c>
      <c r="E463" s="3" t="s">
        <v>71</v>
      </c>
      <c r="F463" s="3" t="s">
        <v>33</v>
      </c>
      <c r="G463" s="4">
        <v>14</v>
      </c>
      <c r="H463" s="5">
        <v>112.66</v>
      </c>
      <c r="I463" s="6" t="s">
        <v>2</v>
      </c>
      <c r="J463" t="b">
        <f t="shared" si="14"/>
        <v>1</v>
      </c>
      <c r="K463" t="b">
        <f t="shared" si="15"/>
        <v>0</v>
      </c>
    </row>
    <row r="464" spans="1:11" x14ac:dyDescent="0.3">
      <c r="A464" s="36">
        <v>52282670241800</v>
      </c>
      <c r="B464" s="3" t="s">
        <v>3</v>
      </c>
      <c r="C464" s="3" t="s">
        <v>10</v>
      </c>
      <c r="D464" s="3">
        <v>43248</v>
      </c>
      <c r="E464" s="3" t="s">
        <v>71</v>
      </c>
      <c r="F464" s="3" t="s">
        <v>33</v>
      </c>
      <c r="G464" s="4">
        <v>14</v>
      </c>
      <c r="H464" s="5">
        <v>72.45</v>
      </c>
      <c r="I464" s="6" t="s">
        <v>4</v>
      </c>
      <c r="J464" t="b">
        <f t="shared" si="14"/>
        <v>0</v>
      </c>
      <c r="K464" t="b">
        <f t="shared" si="15"/>
        <v>1</v>
      </c>
    </row>
    <row r="465" spans="1:11" x14ac:dyDescent="0.3">
      <c r="A465" s="36">
        <v>52282641590800</v>
      </c>
      <c r="B465" s="3" t="s">
        <v>3</v>
      </c>
      <c r="C465" s="3" t="s">
        <v>11</v>
      </c>
      <c r="D465" s="3">
        <v>43248</v>
      </c>
      <c r="E465" s="3" t="s">
        <v>71</v>
      </c>
      <c r="F465" s="3" t="s">
        <v>33</v>
      </c>
      <c r="G465" s="4">
        <v>14</v>
      </c>
      <c r="H465" s="5">
        <v>88.21</v>
      </c>
      <c r="I465" s="6" t="s">
        <v>6</v>
      </c>
      <c r="J465" t="b">
        <f t="shared" si="14"/>
        <v>0</v>
      </c>
      <c r="K465" t="b">
        <f t="shared" si="15"/>
        <v>1</v>
      </c>
    </row>
    <row r="466" spans="1:11" x14ac:dyDescent="0.3">
      <c r="A466" s="36">
        <v>52282669249800</v>
      </c>
      <c r="B466" s="3" t="s">
        <v>3</v>
      </c>
      <c r="C466" s="3" t="s">
        <v>12</v>
      </c>
      <c r="D466" s="3">
        <v>43248</v>
      </c>
      <c r="E466" s="3" t="s">
        <v>71</v>
      </c>
      <c r="F466" s="3" t="s">
        <v>33</v>
      </c>
      <c r="G466" s="4">
        <v>14</v>
      </c>
      <c r="H466" s="5">
        <v>72.45</v>
      </c>
      <c r="I466" s="6" t="s">
        <v>4</v>
      </c>
      <c r="J466" t="b">
        <f t="shared" si="14"/>
        <v>0</v>
      </c>
      <c r="K466" t="b">
        <f t="shared" si="15"/>
        <v>1</v>
      </c>
    </row>
    <row r="467" spans="1:11" x14ac:dyDescent="0.3">
      <c r="A467" s="36">
        <v>52282668449800</v>
      </c>
      <c r="B467" s="3" t="s">
        <v>3</v>
      </c>
      <c r="C467" s="3" t="s">
        <v>10</v>
      </c>
      <c r="D467" s="3">
        <v>43248</v>
      </c>
      <c r="E467" s="3" t="s">
        <v>71</v>
      </c>
      <c r="F467" s="3" t="s">
        <v>33</v>
      </c>
      <c r="G467" s="4">
        <v>14</v>
      </c>
      <c r="H467" s="5">
        <v>72.45</v>
      </c>
      <c r="I467" s="6" t="s">
        <v>4</v>
      </c>
      <c r="J467" t="b">
        <f t="shared" si="14"/>
        <v>0</v>
      </c>
      <c r="K467" t="b">
        <f t="shared" si="15"/>
        <v>1</v>
      </c>
    </row>
    <row r="468" spans="1:11" x14ac:dyDescent="0.3">
      <c r="A468" s="36">
        <v>52282687265800</v>
      </c>
      <c r="B468" s="3" t="s">
        <v>3</v>
      </c>
      <c r="C468" s="3" t="s">
        <v>11</v>
      </c>
      <c r="D468" s="3">
        <v>43248</v>
      </c>
      <c r="E468" s="3" t="s">
        <v>71</v>
      </c>
      <c r="F468" s="3" t="s">
        <v>33</v>
      </c>
      <c r="G468" s="4">
        <v>14</v>
      </c>
      <c r="H468" s="5">
        <v>112.66</v>
      </c>
      <c r="I468" s="6" t="s">
        <v>2</v>
      </c>
      <c r="J468" t="b">
        <f t="shared" si="14"/>
        <v>1</v>
      </c>
      <c r="K468" t="b">
        <f t="shared" si="15"/>
        <v>0</v>
      </c>
    </row>
    <row r="469" spans="1:11" x14ac:dyDescent="0.3">
      <c r="A469" s="36">
        <v>54282685300800</v>
      </c>
      <c r="B469" s="3" t="s">
        <v>3</v>
      </c>
      <c r="C469" s="3" t="s">
        <v>12</v>
      </c>
      <c r="D469" s="3">
        <v>43248</v>
      </c>
      <c r="E469" s="3" t="s">
        <v>71</v>
      </c>
      <c r="F469" s="3" t="s">
        <v>33</v>
      </c>
      <c r="G469" s="4">
        <v>14</v>
      </c>
      <c r="H469" s="5">
        <v>112.66</v>
      </c>
      <c r="I469" s="6" t="s">
        <v>2</v>
      </c>
      <c r="J469" t="b">
        <f t="shared" si="14"/>
        <v>1</v>
      </c>
      <c r="K469" t="b">
        <f t="shared" si="15"/>
        <v>0</v>
      </c>
    </row>
    <row r="470" spans="1:11" x14ac:dyDescent="0.3">
      <c r="A470" s="36">
        <v>52282687264200</v>
      </c>
      <c r="B470" s="3" t="s">
        <v>3</v>
      </c>
      <c r="C470" s="3" t="s">
        <v>10</v>
      </c>
      <c r="D470" s="3">
        <v>43248</v>
      </c>
      <c r="E470" s="3" t="s">
        <v>71</v>
      </c>
      <c r="F470" s="3" t="s">
        <v>33</v>
      </c>
      <c r="G470" s="4">
        <v>14</v>
      </c>
      <c r="H470" s="5">
        <v>76.8</v>
      </c>
      <c r="I470" s="6" t="s">
        <v>2</v>
      </c>
      <c r="J470" t="b">
        <f t="shared" si="14"/>
        <v>0</v>
      </c>
      <c r="K470" t="b">
        <f t="shared" si="15"/>
        <v>1</v>
      </c>
    </row>
    <row r="471" spans="1:11" x14ac:dyDescent="0.3">
      <c r="A471" s="36">
        <v>54282685300200</v>
      </c>
      <c r="B471" s="3" t="s">
        <v>3</v>
      </c>
      <c r="C471" s="3" t="s">
        <v>11</v>
      </c>
      <c r="D471" s="3">
        <v>43248</v>
      </c>
      <c r="E471" s="3" t="s">
        <v>71</v>
      </c>
      <c r="F471" s="3" t="s">
        <v>33</v>
      </c>
      <c r="G471" s="4">
        <v>14</v>
      </c>
      <c r="H471" s="5">
        <v>70.069999999999993</v>
      </c>
      <c r="I471" s="6" t="s">
        <v>2</v>
      </c>
      <c r="J471" t="b">
        <f t="shared" si="14"/>
        <v>0</v>
      </c>
      <c r="K471" t="b">
        <f t="shared" si="15"/>
        <v>1</v>
      </c>
    </row>
    <row r="472" spans="1:11" x14ac:dyDescent="0.3">
      <c r="A472" s="36">
        <v>54282685506800</v>
      </c>
      <c r="B472" s="3" t="s">
        <v>3</v>
      </c>
      <c r="C472" s="3" t="s">
        <v>12</v>
      </c>
      <c r="D472" s="3">
        <v>43248</v>
      </c>
      <c r="E472" s="3" t="s">
        <v>71</v>
      </c>
      <c r="F472" s="3" t="s">
        <v>33</v>
      </c>
      <c r="G472" s="4">
        <v>14</v>
      </c>
      <c r="H472" s="5">
        <v>70.069999999999993</v>
      </c>
      <c r="I472" s="6" t="s">
        <v>2</v>
      </c>
      <c r="J472" t="b">
        <f t="shared" si="14"/>
        <v>0</v>
      </c>
      <c r="K472" t="b">
        <f t="shared" si="15"/>
        <v>1</v>
      </c>
    </row>
    <row r="473" spans="1:11" x14ac:dyDescent="0.3">
      <c r="A473" s="36">
        <v>54282685649400</v>
      </c>
      <c r="B473" s="3" t="s">
        <v>3</v>
      </c>
      <c r="C473" s="3" t="s">
        <v>10</v>
      </c>
      <c r="D473" s="3">
        <v>43248</v>
      </c>
      <c r="E473" s="3" t="s">
        <v>71</v>
      </c>
      <c r="F473" s="3" t="s">
        <v>33</v>
      </c>
      <c r="G473" s="4">
        <v>14</v>
      </c>
      <c r="H473" s="5">
        <v>166.42</v>
      </c>
      <c r="I473" s="6" t="s">
        <v>2</v>
      </c>
      <c r="J473" t="b">
        <f t="shared" si="14"/>
        <v>1</v>
      </c>
      <c r="K473" t="b">
        <f t="shared" si="15"/>
        <v>0</v>
      </c>
    </row>
    <row r="474" spans="1:11" x14ac:dyDescent="0.3">
      <c r="A474" s="36">
        <v>54282685597400</v>
      </c>
      <c r="B474" s="3" t="s">
        <v>3</v>
      </c>
      <c r="C474" s="3" t="s">
        <v>11</v>
      </c>
      <c r="D474" s="3">
        <v>43248</v>
      </c>
      <c r="E474" s="3" t="s">
        <v>71</v>
      </c>
      <c r="F474" s="3" t="s">
        <v>33</v>
      </c>
      <c r="G474" s="4">
        <v>14</v>
      </c>
      <c r="H474" s="5">
        <v>112.66</v>
      </c>
      <c r="I474" s="6" t="s">
        <v>2</v>
      </c>
      <c r="J474" t="b">
        <f t="shared" si="14"/>
        <v>1</v>
      </c>
      <c r="K474" t="b">
        <f t="shared" si="15"/>
        <v>0</v>
      </c>
    </row>
    <row r="475" spans="1:11" x14ac:dyDescent="0.3">
      <c r="A475" s="36">
        <v>52282687269600</v>
      </c>
      <c r="B475" s="3" t="s">
        <v>3</v>
      </c>
      <c r="C475" s="3" t="s">
        <v>12</v>
      </c>
      <c r="D475" s="3">
        <v>43248</v>
      </c>
      <c r="E475" s="3" t="s">
        <v>71</v>
      </c>
      <c r="F475" s="3" t="s">
        <v>33</v>
      </c>
      <c r="G475" s="4">
        <v>14</v>
      </c>
      <c r="H475" s="5">
        <v>76.8</v>
      </c>
      <c r="I475" s="6" t="s">
        <v>2</v>
      </c>
      <c r="J475" t="b">
        <f t="shared" si="14"/>
        <v>0</v>
      </c>
      <c r="K475" t="b">
        <f t="shared" si="15"/>
        <v>1</v>
      </c>
    </row>
    <row r="476" spans="1:11" x14ac:dyDescent="0.3">
      <c r="A476" s="36">
        <v>52282687283600</v>
      </c>
      <c r="B476" s="3" t="s">
        <v>3</v>
      </c>
      <c r="C476" s="3" t="s">
        <v>10</v>
      </c>
      <c r="D476" s="3">
        <v>43248</v>
      </c>
      <c r="E476" s="3" t="s">
        <v>71</v>
      </c>
      <c r="F476" s="3" t="s">
        <v>33</v>
      </c>
      <c r="G476" s="4">
        <v>14</v>
      </c>
      <c r="H476" s="5">
        <v>112.66</v>
      </c>
      <c r="I476" s="6" t="s">
        <v>2</v>
      </c>
      <c r="J476" t="b">
        <f t="shared" si="14"/>
        <v>1</v>
      </c>
      <c r="K476" t="b">
        <f t="shared" si="15"/>
        <v>0</v>
      </c>
    </row>
    <row r="477" spans="1:11" x14ac:dyDescent="0.3">
      <c r="A477" s="36">
        <v>52282663119600</v>
      </c>
      <c r="B477" s="3" t="s">
        <v>3</v>
      </c>
      <c r="C477" s="3" t="s">
        <v>11</v>
      </c>
      <c r="D477" s="3">
        <v>43248</v>
      </c>
      <c r="E477" s="3" t="s">
        <v>71</v>
      </c>
      <c r="F477" s="3" t="s">
        <v>33</v>
      </c>
      <c r="G477" s="4">
        <v>14</v>
      </c>
      <c r="H477" s="5">
        <v>65</v>
      </c>
      <c r="I477" s="6" t="s">
        <v>4</v>
      </c>
      <c r="J477" t="b">
        <f t="shared" si="14"/>
        <v>1</v>
      </c>
      <c r="K477" t="b">
        <f t="shared" si="15"/>
        <v>1</v>
      </c>
    </row>
    <row r="478" spans="1:11" x14ac:dyDescent="0.3">
      <c r="A478" s="36">
        <v>52282642883000</v>
      </c>
      <c r="B478" s="3" t="s">
        <v>3</v>
      </c>
      <c r="C478" s="3" t="s">
        <v>12</v>
      </c>
      <c r="D478" s="3">
        <v>43248</v>
      </c>
      <c r="E478" s="3" t="s">
        <v>71</v>
      </c>
      <c r="F478" s="3" t="s">
        <v>33</v>
      </c>
      <c r="G478" s="4">
        <v>14</v>
      </c>
      <c r="H478" s="5">
        <v>88.21</v>
      </c>
      <c r="I478" s="6" t="s">
        <v>6</v>
      </c>
      <c r="J478" t="b">
        <f t="shared" si="14"/>
        <v>0</v>
      </c>
      <c r="K478" t="b">
        <f t="shared" si="15"/>
        <v>1</v>
      </c>
    </row>
    <row r="479" spans="1:11" x14ac:dyDescent="0.3">
      <c r="A479" s="36">
        <v>52282663141600</v>
      </c>
      <c r="B479" s="3" t="s">
        <v>3</v>
      </c>
      <c r="C479" s="3" t="s">
        <v>10</v>
      </c>
      <c r="D479" s="3">
        <v>43248</v>
      </c>
      <c r="E479" s="3" t="s">
        <v>71</v>
      </c>
      <c r="F479" s="3" t="s">
        <v>33</v>
      </c>
      <c r="G479" s="4">
        <v>14</v>
      </c>
      <c r="H479" s="5">
        <v>65</v>
      </c>
      <c r="I479" s="6" t="s">
        <v>4</v>
      </c>
      <c r="J479" t="b">
        <f t="shared" si="14"/>
        <v>1</v>
      </c>
      <c r="K479" t="b">
        <f t="shared" si="15"/>
        <v>1</v>
      </c>
    </row>
    <row r="480" spans="1:11" x14ac:dyDescent="0.3">
      <c r="A480" s="36">
        <v>54282685363600</v>
      </c>
      <c r="B480" s="3" t="s">
        <v>3</v>
      </c>
      <c r="C480" s="3" t="s">
        <v>11</v>
      </c>
      <c r="D480" s="3">
        <v>43248</v>
      </c>
      <c r="E480" s="3" t="s">
        <v>71</v>
      </c>
      <c r="F480" s="3" t="s">
        <v>33</v>
      </c>
      <c r="G480" s="4">
        <v>14</v>
      </c>
      <c r="H480" s="5">
        <v>70.069999999999993</v>
      </c>
      <c r="I480" s="6" t="s">
        <v>2</v>
      </c>
      <c r="J480" t="b">
        <f t="shared" si="14"/>
        <v>0</v>
      </c>
      <c r="K480" t="b">
        <f t="shared" si="15"/>
        <v>1</v>
      </c>
    </row>
    <row r="481" spans="1:11" x14ac:dyDescent="0.3">
      <c r="A481" s="36">
        <v>52282663120200</v>
      </c>
      <c r="B481" s="3" t="s">
        <v>3</v>
      </c>
      <c r="C481" s="3" t="s">
        <v>12</v>
      </c>
      <c r="D481" s="3">
        <v>43248</v>
      </c>
      <c r="E481" s="3" t="s">
        <v>71</v>
      </c>
      <c r="F481" s="3" t="s">
        <v>33</v>
      </c>
      <c r="G481" s="4">
        <v>14</v>
      </c>
      <c r="H481" s="5">
        <v>72.45</v>
      </c>
      <c r="I481" s="6" t="s">
        <v>4</v>
      </c>
      <c r="J481" t="b">
        <f t="shared" si="14"/>
        <v>0</v>
      </c>
      <c r="K481" t="b">
        <f t="shared" si="15"/>
        <v>1</v>
      </c>
    </row>
    <row r="482" spans="1:11" x14ac:dyDescent="0.3">
      <c r="A482" s="36">
        <v>52282687383400</v>
      </c>
      <c r="B482" s="3" t="s">
        <v>3</v>
      </c>
      <c r="C482" s="3" t="s">
        <v>10</v>
      </c>
      <c r="D482" s="3">
        <v>43248</v>
      </c>
      <c r="E482" s="3" t="s">
        <v>71</v>
      </c>
      <c r="F482" s="3" t="s">
        <v>33</v>
      </c>
      <c r="G482" s="4">
        <v>14</v>
      </c>
      <c r="H482" s="5">
        <v>70.069999999999993</v>
      </c>
      <c r="I482" s="6" t="s">
        <v>2</v>
      </c>
      <c r="J482" t="b">
        <f t="shared" si="14"/>
        <v>0</v>
      </c>
      <c r="K482" t="b">
        <f t="shared" si="15"/>
        <v>1</v>
      </c>
    </row>
    <row r="483" spans="1:11" x14ac:dyDescent="0.3">
      <c r="A483" s="36">
        <v>54282685508400</v>
      </c>
      <c r="B483" s="3" t="s">
        <v>3</v>
      </c>
      <c r="C483" s="3" t="s">
        <v>12</v>
      </c>
      <c r="D483" s="3">
        <v>43248</v>
      </c>
      <c r="E483" s="3" t="s">
        <v>71</v>
      </c>
      <c r="F483" s="3" t="s">
        <v>33</v>
      </c>
      <c r="G483" s="4">
        <v>14</v>
      </c>
      <c r="H483" s="5">
        <v>112.66</v>
      </c>
      <c r="I483" s="6" t="s">
        <v>2</v>
      </c>
      <c r="J483" t="b">
        <f t="shared" si="14"/>
        <v>1</v>
      </c>
      <c r="K483" t="b">
        <f t="shared" si="15"/>
        <v>0</v>
      </c>
    </row>
    <row r="484" spans="1:11" x14ac:dyDescent="0.3">
      <c r="A484" s="36">
        <v>52282687460800</v>
      </c>
      <c r="B484" s="3" t="s">
        <v>3</v>
      </c>
      <c r="C484" s="3" t="s">
        <v>10</v>
      </c>
      <c r="D484" s="3">
        <v>43248</v>
      </c>
      <c r="E484" s="3" t="s">
        <v>71</v>
      </c>
      <c r="F484" s="3" t="s">
        <v>33</v>
      </c>
      <c r="G484" s="4">
        <v>14</v>
      </c>
      <c r="H484" s="5">
        <v>189.54</v>
      </c>
      <c r="I484" s="6" t="s">
        <v>2</v>
      </c>
      <c r="J484" t="b">
        <f t="shared" si="14"/>
        <v>1</v>
      </c>
      <c r="K484" t="b">
        <f t="shared" si="15"/>
        <v>0</v>
      </c>
    </row>
    <row r="485" spans="1:11" x14ac:dyDescent="0.3">
      <c r="A485" s="36">
        <v>52282554622400</v>
      </c>
      <c r="B485" s="3" t="s">
        <v>3</v>
      </c>
      <c r="C485" s="3" t="s">
        <v>11</v>
      </c>
      <c r="D485" s="3">
        <v>43248</v>
      </c>
      <c r="E485" s="3" t="s">
        <v>71</v>
      </c>
      <c r="F485" s="3" t="s">
        <v>33</v>
      </c>
      <c r="G485" s="4">
        <v>19</v>
      </c>
      <c r="H485" s="5">
        <v>66.099999999999994</v>
      </c>
      <c r="I485" s="6" t="s">
        <v>6</v>
      </c>
      <c r="J485" t="b">
        <f t="shared" si="14"/>
        <v>1</v>
      </c>
      <c r="K485" t="b">
        <f t="shared" si="15"/>
        <v>1</v>
      </c>
    </row>
    <row r="486" spans="1:11" x14ac:dyDescent="0.3">
      <c r="A486" s="36">
        <v>52282554756400</v>
      </c>
      <c r="B486" s="3" t="s">
        <v>3</v>
      </c>
      <c r="C486" s="3" t="s">
        <v>12</v>
      </c>
      <c r="D486" s="3">
        <v>43248</v>
      </c>
      <c r="E486" s="3" t="s">
        <v>71</v>
      </c>
      <c r="F486" s="3" t="s">
        <v>33</v>
      </c>
      <c r="G486" s="4">
        <v>19</v>
      </c>
      <c r="H486" s="5">
        <v>66.099999999999994</v>
      </c>
      <c r="I486" s="6" t="s">
        <v>6</v>
      </c>
      <c r="J486" t="b">
        <f t="shared" si="14"/>
        <v>1</v>
      </c>
      <c r="K486" t="b">
        <f t="shared" si="15"/>
        <v>1</v>
      </c>
    </row>
    <row r="487" spans="1:11" x14ac:dyDescent="0.3">
      <c r="A487" s="36">
        <v>52282554406400</v>
      </c>
      <c r="B487" s="3" t="s">
        <v>3</v>
      </c>
      <c r="C487" s="3" t="s">
        <v>10</v>
      </c>
      <c r="D487" s="3">
        <v>43248</v>
      </c>
      <c r="E487" s="3" t="s">
        <v>71</v>
      </c>
      <c r="F487" s="3" t="s">
        <v>33</v>
      </c>
      <c r="G487" s="4">
        <v>19</v>
      </c>
      <c r="H487" s="5">
        <v>66.099999999999994</v>
      </c>
      <c r="I487" s="6" t="s">
        <v>6</v>
      </c>
      <c r="J487" t="b">
        <f t="shared" si="14"/>
        <v>1</v>
      </c>
      <c r="K487" t="b">
        <f t="shared" si="15"/>
        <v>1</v>
      </c>
    </row>
    <row r="488" spans="1:11" x14ac:dyDescent="0.3">
      <c r="A488" s="36">
        <v>52282588159000</v>
      </c>
      <c r="B488" s="3" t="s">
        <v>3</v>
      </c>
      <c r="C488" s="3" t="s">
        <v>11</v>
      </c>
      <c r="D488" s="3">
        <v>43248</v>
      </c>
      <c r="E488" s="3" t="s">
        <v>71</v>
      </c>
      <c r="F488" s="3" t="s">
        <v>33</v>
      </c>
      <c r="G488" s="4">
        <v>18</v>
      </c>
      <c r="H488" s="5">
        <v>109.92</v>
      </c>
      <c r="I488" s="6" t="s">
        <v>8</v>
      </c>
      <c r="J488" t="b">
        <f t="shared" si="14"/>
        <v>1</v>
      </c>
      <c r="K488" t="b">
        <f t="shared" si="15"/>
        <v>0</v>
      </c>
    </row>
    <row r="489" spans="1:11" x14ac:dyDescent="0.3">
      <c r="A489" s="36">
        <v>52282687287000</v>
      </c>
      <c r="B489" s="3" t="s">
        <v>3</v>
      </c>
      <c r="C489" s="3" t="s">
        <v>12</v>
      </c>
      <c r="D489" s="3">
        <v>43248</v>
      </c>
      <c r="E489" s="3" t="s">
        <v>71</v>
      </c>
      <c r="F489" s="3" t="s">
        <v>33</v>
      </c>
      <c r="G489" s="4">
        <v>14</v>
      </c>
      <c r="H489" s="5">
        <v>112.66</v>
      </c>
      <c r="I489" s="6" t="s">
        <v>2</v>
      </c>
      <c r="J489" t="b">
        <f t="shared" si="14"/>
        <v>1</v>
      </c>
      <c r="K489" t="b">
        <f t="shared" si="15"/>
        <v>0</v>
      </c>
    </row>
    <row r="490" spans="1:11" x14ac:dyDescent="0.3">
      <c r="A490" s="36">
        <v>52282687280200</v>
      </c>
      <c r="B490" s="3" t="s">
        <v>3</v>
      </c>
      <c r="C490" s="3" t="s">
        <v>10</v>
      </c>
      <c r="D490" s="3">
        <v>43248</v>
      </c>
      <c r="E490" s="3" t="s">
        <v>71</v>
      </c>
      <c r="F490" s="3" t="s">
        <v>33</v>
      </c>
      <c r="G490" s="4">
        <v>14</v>
      </c>
      <c r="H490" s="5">
        <v>379.08</v>
      </c>
      <c r="I490" s="6" t="s">
        <v>2</v>
      </c>
      <c r="J490" t="b">
        <f t="shared" si="14"/>
        <v>1</v>
      </c>
      <c r="K490" t="b">
        <f t="shared" si="15"/>
        <v>0</v>
      </c>
    </row>
    <row r="491" spans="1:11" x14ac:dyDescent="0.3">
      <c r="A491" s="36">
        <v>54282685220400</v>
      </c>
      <c r="B491" s="3" t="s">
        <v>3</v>
      </c>
      <c r="C491" s="3" t="s">
        <v>11</v>
      </c>
      <c r="D491" s="3">
        <v>43248</v>
      </c>
      <c r="E491" s="3" t="s">
        <v>71</v>
      </c>
      <c r="F491" s="3" t="s">
        <v>33</v>
      </c>
      <c r="G491" s="4">
        <v>14</v>
      </c>
      <c r="H491" s="5">
        <v>112.66</v>
      </c>
      <c r="I491" s="6" t="s">
        <v>2</v>
      </c>
      <c r="J491" t="b">
        <f t="shared" si="14"/>
        <v>1</v>
      </c>
      <c r="K491" t="b">
        <f t="shared" si="15"/>
        <v>0</v>
      </c>
    </row>
    <row r="492" spans="1:11" x14ac:dyDescent="0.3">
      <c r="A492" s="36">
        <v>52282687398400</v>
      </c>
      <c r="B492" s="3" t="s">
        <v>3</v>
      </c>
      <c r="C492" s="3" t="s">
        <v>12</v>
      </c>
      <c r="D492" s="3">
        <v>43248</v>
      </c>
      <c r="E492" s="3" t="s">
        <v>71</v>
      </c>
      <c r="F492" s="3" t="s">
        <v>33</v>
      </c>
      <c r="G492" s="4">
        <v>14</v>
      </c>
      <c r="H492" s="5">
        <v>118.82</v>
      </c>
      <c r="I492" s="6" t="s">
        <v>2</v>
      </c>
      <c r="J492" t="b">
        <f t="shared" si="14"/>
        <v>1</v>
      </c>
      <c r="K492" t="b">
        <f t="shared" si="15"/>
        <v>0</v>
      </c>
    </row>
    <row r="493" spans="1:11" x14ac:dyDescent="0.3">
      <c r="A493" s="36">
        <v>52282687280000</v>
      </c>
      <c r="B493" s="3" t="s">
        <v>3</v>
      </c>
      <c r="C493" s="3" t="s">
        <v>10</v>
      </c>
      <c r="D493" s="3">
        <v>43248</v>
      </c>
      <c r="E493" s="3" t="s">
        <v>71</v>
      </c>
      <c r="F493" s="3" t="s">
        <v>33</v>
      </c>
      <c r="G493" s="4">
        <v>14</v>
      </c>
      <c r="H493" s="5">
        <v>76.8</v>
      </c>
      <c r="I493" s="6" t="s">
        <v>2</v>
      </c>
      <c r="J493" t="b">
        <f t="shared" si="14"/>
        <v>0</v>
      </c>
      <c r="K493" t="b">
        <f t="shared" si="15"/>
        <v>1</v>
      </c>
    </row>
    <row r="494" spans="1:11" x14ac:dyDescent="0.3">
      <c r="A494" s="36">
        <v>52282687359400</v>
      </c>
      <c r="B494" s="3" t="s">
        <v>3</v>
      </c>
      <c r="C494" s="3" t="s">
        <v>11</v>
      </c>
      <c r="D494" s="3">
        <v>43248</v>
      </c>
      <c r="E494" s="3" t="s">
        <v>71</v>
      </c>
      <c r="F494" s="3" t="s">
        <v>33</v>
      </c>
      <c r="G494" s="4">
        <v>14</v>
      </c>
      <c r="H494" s="5">
        <v>112.66</v>
      </c>
      <c r="I494" s="6" t="s">
        <v>2</v>
      </c>
      <c r="J494" t="b">
        <f t="shared" si="14"/>
        <v>1</v>
      </c>
      <c r="K494" t="b">
        <f t="shared" si="15"/>
        <v>0</v>
      </c>
    </row>
    <row r="495" spans="1:11" x14ac:dyDescent="0.3">
      <c r="A495" s="36">
        <v>52282668895000</v>
      </c>
      <c r="B495" s="3" t="s">
        <v>3</v>
      </c>
      <c r="C495" s="3" t="s">
        <v>12</v>
      </c>
      <c r="D495" s="3">
        <v>43248</v>
      </c>
      <c r="E495" s="3" t="s">
        <v>71</v>
      </c>
      <c r="F495" s="3" t="s">
        <v>33</v>
      </c>
      <c r="G495" s="4">
        <v>14</v>
      </c>
      <c r="H495" s="5">
        <v>72.45</v>
      </c>
      <c r="I495" s="6" t="s">
        <v>4</v>
      </c>
      <c r="J495" t="b">
        <f t="shared" si="14"/>
        <v>0</v>
      </c>
      <c r="K495" t="b">
        <f t="shared" si="15"/>
        <v>1</v>
      </c>
    </row>
    <row r="496" spans="1:11" x14ac:dyDescent="0.3">
      <c r="A496" s="36">
        <v>52282687283400</v>
      </c>
      <c r="B496" s="3" t="s">
        <v>3</v>
      </c>
      <c r="C496" s="3" t="s">
        <v>10</v>
      </c>
      <c r="D496" s="3">
        <v>43248</v>
      </c>
      <c r="E496" s="3" t="s">
        <v>71</v>
      </c>
      <c r="F496" s="3" t="s">
        <v>33</v>
      </c>
      <c r="G496" s="4">
        <v>14</v>
      </c>
      <c r="H496" s="5">
        <v>112.66</v>
      </c>
      <c r="I496" s="6" t="s">
        <v>2</v>
      </c>
      <c r="J496" t="b">
        <f t="shared" si="14"/>
        <v>1</v>
      </c>
      <c r="K496" t="b">
        <f t="shared" si="15"/>
        <v>0</v>
      </c>
    </row>
    <row r="497" spans="1:11" x14ac:dyDescent="0.3">
      <c r="A497" s="36">
        <v>52282663144000</v>
      </c>
      <c r="B497" s="3" t="s">
        <v>3</v>
      </c>
      <c r="C497" s="3" t="s">
        <v>11</v>
      </c>
      <c r="D497" s="3">
        <v>43248</v>
      </c>
      <c r="E497" s="3" t="s">
        <v>71</v>
      </c>
      <c r="F497" s="3" t="s">
        <v>33</v>
      </c>
      <c r="G497" s="4">
        <v>14</v>
      </c>
      <c r="H497" s="5">
        <v>65</v>
      </c>
      <c r="I497" s="6" t="s">
        <v>4</v>
      </c>
      <c r="J497" t="b">
        <f t="shared" si="14"/>
        <v>1</v>
      </c>
      <c r="K497" t="b">
        <f t="shared" si="15"/>
        <v>1</v>
      </c>
    </row>
    <row r="498" spans="1:11" x14ac:dyDescent="0.3">
      <c r="A498" s="36">
        <v>52282641798400</v>
      </c>
      <c r="B498" s="3" t="s">
        <v>3</v>
      </c>
      <c r="C498" s="3" t="s">
        <v>12</v>
      </c>
      <c r="D498" s="3">
        <v>43248</v>
      </c>
      <c r="E498" s="3" t="s">
        <v>71</v>
      </c>
      <c r="F498" s="3" t="s">
        <v>33</v>
      </c>
      <c r="G498" s="4">
        <v>14</v>
      </c>
      <c r="H498" s="5">
        <v>66.099999999999994</v>
      </c>
      <c r="I498" s="6" t="s">
        <v>6</v>
      </c>
      <c r="J498" t="b">
        <f t="shared" si="14"/>
        <v>1</v>
      </c>
      <c r="K498" t="b">
        <f t="shared" si="15"/>
        <v>1</v>
      </c>
    </row>
    <row r="499" spans="1:11" x14ac:dyDescent="0.3">
      <c r="A499" s="36">
        <v>54282685508800</v>
      </c>
      <c r="B499" s="3" t="s">
        <v>3</v>
      </c>
      <c r="C499" s="3" t="s">
        <v>10</v>
      </c>
      <c r="D499" s="3">
        <v>43248</v>
      </c>
      <c r="E499" s="3" t="s">
        <v>71</v>
      </c>
      <c r="F499" s="3" t="s">
        <v>33</v>
      </c>
      <c r="G499" s="4">
        <v>14</v>
      </c>
      <c r="H499" s="5">
        <v>246.1</v>
      </c>
      <c r="I499" s="6" t="s">
        <v>2</v>
      </c>
      <c r="J499" t="b">
        <f t="shared" si="14"/>
        <v>1</v>
      </c>
      <c r="K499" t="b">
        <f t="shared" si="15"/>
        <v>0</v>
      </c>
    </row>
    <row r="500" spans="1:11" x14ac:dyDescent="0.3">
      <c r="A500" s="36">
        <v>54282685508800</v>
      </c>
      <c r="B500" s="3" t="s">
        <v>3</v>
      </c>
      <c r="C500" s="3" t="s">
        <v>11</v>
      </c>
      <c r="D500" s="3">
        <v>43248</v>
      </c>
      <c r="E500" s="3" t="s">
        <v>71</v>
      </c>
      <c r="F500" s="3" t="s">
        <v>33</v>
      </c>
      <c r="G500" s="4">
        <v>14</v>
      </c>
      <c r="H500" s="5">
        <v>246.1</v>
      </c>
      <c r="I500" s="6" t="s">
        <v>2</v>
      </c>
      <c r="J500" t="b">
        <f t="shared" si="14"/>
        <v>1</v>
      </c>
      <c r="K500" t="b">
        <f t="shared" si="15"/>
        <v>0</v>
      </c>
    </row>
    <row r="501" spans="1:11" x14ac:dyDescent="0.3">
      <c r="A501" s="36">
        <v>52282663119000</v>
      </c>
      <c r="B501" s="3" t="s">
        <v>3</v>
      </c>
      <c r="C501" s="3" t="s">
        <v>12</v>
      </c>
      <c r="D501" s="3">
        <v>43248</v>
      </c>
      <c r="E501" s="3" t="s">
        <v>71</v>
      </c>
      <c r="F501" s="3" t="s">
        <v>33</v>
      </c>
      <c r="G501" s="4">
        <v>14</v>
      </c>
      <c r="H501" s="5">
        <v>72.45</v>
      </c>
      <c r="I501" s="6" t="s">
        <v>4</v>
      </c>
      <c r="J501" t="b">
        <f t="shared" si="14"/>
        <v>0</v>
      </c>
      <c r="K501" t="b">
        <f t="shared" si="15"/>
        <v>1</v>
      </c>
    </row>
    <row r="502" spans="1:11" x14ac:dyDescent="0.3">
      <c r="A502" s="36">
        <v>52282669794000</v>
      </c>
      <c r="B502" s="3" t="s">
        <v>3</v>
      </c>
      <c r="C502" s="3" t="s">
        <v>10</v>
      </c>
      <c r="D502" s="3">
        <v>43248</v>
      </c>
      <c r="E502" s="3" t="s">
        <v>71</v>
      </c>
      <c r="F502" s="3" t="s">
        <v>33</v>
      </c>
      <c r="G502" s="4">
        <v>14</v>
      </c>
      <c r="H502" s="5">
        <v>72.45</v>
      </c>
      <c r="I502" s="6" t="s">
        <v>4</v>
      </c>
      <c r="J502" t="b">
        <f t="shared" si="14"/>
        <v>0</v>
      </c>
      <c r="K502" t="b">
        <f t="shared" si="15"/>
        <v>1</v>
      </c>
    </row>
    <row r="503" spans="1:11" x14ac:dyDescent="0.3">
      <c r="A503" s="36">
        <v>54266652290604</v>
      </c>
      <c r="B503" s="3" t="s">
        <v>3</v>
      </c>
      <c r="C503" s="3" t="s">
        <v>12</v>
      </c>
      <c r="D503" s="3">
        <v>43248.297800925924</v>
      </c>
      <c r="E503" s="3" t="s">
        <v>71</v>
      </c>
      <c r="F503" s="3" t="s">
        <v>33</v>
      </c>
      <c r="G503" s="4">
        <v>28</v>
      </c>
      <c r="H503" s="5">
        <v>182.27</v>
      </c>
      <c r="I503" s="6" t="s">
        <v>6</v>
      </c>
      <c r="J503" t="b">
        <f t="shared" si="14"/>
        <v>1</v>
      </c>
      <c r="K503" t="b">
        <f t="shared" si="15"/>
        <v>0</v>
      </c>
    </row>
    <row r="504" spans="1:11" x14ac:dyDescent="0.3">
      <c r="A504" s="36">
        <v>52265915396804</v>
      </c>
      <c r="B504" s="3" t="s">
        <v>1</v>
      </c>
      <c r="C504" s="3" t="s">
        <v>11</v>
      </c>
      <c r="D504" s="3">
        <v>43248.374710648146</v>
      </c>
      <c r="E504" s="3" t="s">
        <v>71</v>
      </c>
      <c r="F504" s="3" t="s">
        <v>33</v>
      </c>
      <c r="G504" s="4">
        <v>28</v>
      </c>
      <c r="H504" s="5">
        <v>66.099999999999994</v>
      </c>
      <c r="I504" s="6" t="s">
        <v>6</v>
      </c>
      <c r="J504" t="b">
        <f t="shared" si="14"/>
        <v>1</v>
      </c>
      <c r="K504" t="b">
        <f t="shared" si="15"/>
        <v>1</v>
      </c>
    </row>
    <row r="505" spans="1:11" x14ac:dyDescent="0.3">
      <c r="A505" s="36">
        <v>52265462852604</v>
      </c>
      <c r="B505" s="3" t="s">
        <v>3</v>
      </c>
      <c r="C505" s="3" t="s">
        <v>10</v>
      </c>
      <c r="D505" s="3">
        <v>43248.376967592594</v>
      </c>
      <c r="E505" s="3" t="s">
        <v>71</v>
      </c>
      <c r="F505" s="3" t="s">
        <v>33</v>
      </c>
      <c r="G505" s="4">
        <v>28</v>
      </c>
      <c r="H505" s="5">
        <v>79.63</v>
      </c>
      <c r="I505" s="6" t="s">
        <v>6</v>
      </c>
      <c r="J505" t="b">
        <f t="shared" si="14"/>
        <v>0</v>
      </c>
      <c r="K505" t="b">
        <f t="shared" si="15"/>
        <v>1</v>
      </c>
    </row>
    <row r="506" spans="1:11" x14ac:dyDescent="0.3">
      <c r="A506" s="36">
        <v>52282685842000</v>
      </c>
      <c r="B506" s="3" t="s">
        <v>3</v>
      </c>
      <c r="C506" s="3" t="s">
        <v>11</v>
      </c>
      <c r="D506" s="3">
        <v>43249</v>
      </c>
      <c r="E506" s="3" t="s">
        <v>72</v>
      </c>
      <c r="F506" s="3" t="s">
        <v>33</v>
      </c>
      <c r="G506" s="4">
        <v>14</v>
      </c>
      <c r="H506" s="5">
        <v>72.45</v>
      </c>
      <c r="I506" s="6" t="s">
        <v>4</v>
      </c>
      <c r="J506" t="b">
        <f t="shared" si="14"/>
        <v>0</v>
      </c>
      <c r="K506" t="b">
        <f t="shared" si="15"/>
        <v>1</v>
      </c>
    </row>
    <row r="507" spans="1:11" x14ac:dyDescent="0.3">
      <c r="A507" s="36">
        <v>52282675046200</v>
      </c>
      <c r="B507" s="3" t="s">
        <v>3</v>
      </c>
      <c r="C507" s="3" t="s">
        <v>12</v>
      </c>
      <c r="D507" s="3">
        <v>43249</v>
      </c>
      <c r="E507" s="3" t="s">
        <v>72</v>
      </c>
      <c r="F507" s="3" t="s">
        <v>33</v>
      </c>
      <c r="G507" s="4">
        <v>14</v>
      </c>
      <c r="H507" s="5">
        <v>88.21</v>
      </c>
      <c r="I507" s="6" t="s">
        <v>6</v>
      </c>
      <c r="J507" t="b">
        <f t="shared" si="14"/>
        <v>0</v>
      </c>
      <c r="K507" t="b">
        <f t="shared" si="15"/>
        <v>1</v>
      </c>
    </row>
    <row r="508" spans="1:11" x14ac:dyDescent="0.3">
      <c r="A508" s="36">
        <v>52282673712800</v>
      </c>
      <c r="B508" s="3" t="s">
        <v>3</v>
      </c>
      <c r="C508" s="3" t="s">
        <v>10</v>
      </c>
      <c r="D508" s="3">
        <v>43249</v>
      </c>
      <c r="E508" s="3" t="s">
        <v>72</v>
      </c>
      <c r="F508" s="3" t="s">
        <v>33</v>
      </c>
      <c r="G508" s="4">
        <v>14</v>
      </c>
      <c r="H508" s="5">
        <v>66.099999999999994</v>
      </c>
      <c r="I508" s="6" t="s">
        <v>6</v>
      </c>
      <c r="J508" t="b">
        <f t="shared" si="14"/>
        <v>1</v>
      </c>
      <c r="K508" t="b">
        <f t="shared" si="15"/>
        <v>1</v>
      </c>
    </row>
    <row r="509" spans="1:11" x14ac:dyDescent="0.3">
      <c r="A509" s="36">
        <v>54282564158200</v>
      </c>
      <c r="B509" s="3" t="s">
        <v>3</v>
      </c>
      <c r="C509" s="3" t="s">
        <v>11</v>
      </c>
      <c r="D509" s="3">
        <v>43250</v>
      </c>
      <c r="E509" s="3" t="s">
        <v>73</v>
      </c>
      <c r="F509" s="3" t="s">
        <v>33</v>
      </c>
      <c r="G509" s="4">
        <v>20</v>
      </c>
      <c r="H509" s="5">
        <v>66.099999999999994</v>
      </c>
      <c r="I509" s="6" t="s">
        <v>6</v>
      </c>
      <c r="J509" t="b">
        <f t="shared" si="14"/>
        <v>1</v>
      </c>
      <c r="K509" t="b">
        <f t="shared" si="15"/>
        <v>1</v>
      </c>
    </row>
    <row r="510" spans="1:11" x14ac:dyDescent="0.3">
      <c r="A510" s="36">
        <v>52282688106600</v>
      </c>
      <c r="B510" s="3" t="s">
        <v>3</v>
      </c>
      <c r="C510" s="3" t="s">
        <v>11</v>
      </c>
      <c r="D510" s="3">
        <v>43250</v>
      </c>
      <c r="E510" s="3" t="s">
        <v>73</v>
      </c>
      <c r="F510" s="3" t="s">
        <v>33</v>
      </c>
      <c r="G510" s="4">
        <v>14</v>
      </c>
      <c r="H510" s="5">
        <v>83.32</v>
      </c>
      <c r="I510" s="6" t="s">
        <v>7</v>
      </c>
      <c r="J510" t="b">
        <f t="shared" si="14"/>
        <v>0</v>
      </c>
      <c r="K510" t="b">
        <f t="shared" si="15"/>
        <v>1</v>
      </c>
    </row>
    <row r="511" spans="1:11" x14ac:dyDescent="0.3">
      <c r="A511" s="36">
        <v>52282705970600</v>
      </c>
      <c r="B511" s="3" t="s">
        <v>3</v>
      </c>
      <c r="C511" s="3" t="s">
        <v>12</v>
      </c>
      <c r="D511" s="3">
        <v>43250</v>
      </c>
      <c r="E511" s="3" t="s">
        <v>73</v>
      </c>
      <c r="F511" s="3" t="s">
        <v>33</v>
      </c>
      <c r="G511" s="4">
        <v>14</v>
      </c>
      <c r="H511" s="5">
        <v>83.32</v>
      </c>
      <c r="I511" s="6" t="s">
        <v>7</v>
      </c>
      <c r="J511" t="b">
        <f t="shared" si="14"/>
        <v>0</v>
      </c>
      <c r="K511" t="b">
        <f t="shared" si="15"/>
        <v>1</v>
      </c>
    </row>
    <row r="512" spans="1:11" x14ac:dyDescent="0.3">
      <c r="A512" s="36">
        <v>52282707091000</v>
      </c>
      <c r="B512" s="3" t="s">
        <v>3</v>
      </c>
      <c r="C512" s="3" t="s">
        <v>10</v>
      </c>
      <c r="D512" s="3">
        <v>43250</v>
      </c>
      <c r="E512" s="3" t="s">
        <v>73</v>
      </c>
      <c r="F512" s="3" t="s">
        <v>33</v>
      </c>
      <c r="G512" s="4">
        <v>14</v>
      </c>
      <c r="H512" s="5">
        <v>72.45</v>
      </c>
      <c r="I512" s="6" t="s">
        <v>4</v>
      </c>
      <c r="J512" t="b">
        <f t="shared" si="14"/>
        <v>0</v>
      </c>
      <c r="K512" t="b">
        <f t="shared" si="15"/>
        <v>1</v>
      </c>
    </row>
    <row r="513" spans="1:11" x14ac:dyDescent="0.3">
      <c r="A513" s="36">
        <v>52282712810200</v>
      </c>
      <c r="B513" s="3" t="s">
        <v>3</v>
      </c>
      <c r="C513" s="3" t="s">
        <v>11</v>
      </c>
      <c r="D513" s="3">
        <v>43250</v>
      </c>
      <c r="E513" s="3" t="s">
        <v>73</v>
      </c>
      <c r="F513" s="3" t="s">
        <v>33</v>
      </c>
      <c r="G513" s="4">
        <v>14</v>
      </c>
      <c r="H513" s="5">
        <v>76.8</v>
      </c>
      <c r="I513" s="6" t="s">
        <v>2</v>
      </c>
      <c r="J513" t="b">
        <f t="shared" si="14"/>
        <v>0</v>
      </c>
      <c r="K513" t="b">
        <f t="shared" si="15"/>
        <v>1</v>
      </c>
    </row>
    <row r="514" spans="1:11" x14ac:dyDescent="0.3">
      <c r="A514" s="36">
        <v>52282705375000</v>
      </c>
      <c r="B514" s="3" t="s">
        <v>3</v>
      </c>
      <c r="C514" s="3" t="s">
        <v>12</v>
      </c>
      <c r="D514" s="3">
        <v>43250</v>
      </c>
      <c r="E514" s="3" t="s">
        <v>73</v>
      </c>
      <c r="F514" s="3" t="s">
        <v>33</v>
      </c>
      <c r="G514" s="4">
        <v>14</v>
      </c>
      <c r="H514" s="5">
        <v>101.44</v>
      </c>
      <c r="I514" s="6" t="s">
        <v>7</v>
      </c>
      <c r="J514" t="b">
        <f t="shared" si="14"/>
        <v>1</v>
      </c>
      <c r="K514" t="b">
        <f t="shared" si="15"/>
        <v>0</v>
      </c>
    </row>
    <row r="515" spans="1:11" x14ac:dyDescent="0.3">
      <c r="A515" s="36">
        <v>52282706314600</v>
      </c>
      <c r="B515" s="3" t="s">
        <v>3</v>
      </c>
      <c r="C515" s="3" t="s">
        <v>10</v>
      </c>
      <c r="D515" s="3">
        <v>43250</v>
      </c>
      <c r="E515" s="3" t="s">
        <v>73</v>
      </c>
      <c r="F515" s="3" t="s">
        <v>33</v>
      </c>
      <c r="G515" s="4">
        <v>14</v>
      </c>
      <c r="H515" s="5">
        <v>72.45</v>
      </c>
      <c r="I515" s="6" t="s">
        <v>4</v>
      </c>
      <c r="J515" t="b">
        <f t="shared" ref="J515:J538" si="16">OR(H515&lt;70,H515&gt;100)</f>
        <v>0</v>
      </c>
      <c r="K515" t="b">
        <f t="shared" ref="K515:K538" si="17">AND($H515&lt;100,$H515&gt;50)</f>
        <v>1</v>
      </c>
    </row>
    <row r="516" spans="1:11" x14ac:dyDescent="0.3">
      <c r="A516" s="36">
        <v>52282705898800</v>
      </c>
      <c r="B516" s="3" t="s">
        <v>3</v>
      </c>
      <c r="C516" s="3" t="s">
        <v>11</v>
      </c>
      <c r="D516" s="3">
        <v>43250</v>
      </c>
      <c r="E516" s="3" t="s">
        <v>73</v>
      </c>
      <c r="F516" s="3" t="s">
        <v>33</v>
      </c>
      <c r="G516" s="4">
        <v>14</v>
      </c>
      <c r="H516" s="5">
        <v>72.45</v>
      </c>
      <c r="I516" s="6" t="s">
        <v>4</v>
      </c>
      <c r="J516" t="b">
        <f t="shared" si="16"/>
        <v>0</v>
      </c>
      <c r="K516" t="b">
        <f t="shared" si="17"/>
        <v>1</v>
      </c>
    </row>
    <row r="517" spans="1:11" x14ac:dyDescent="0.3">
      <c r="A517" s="36">
        <v>52282713164200</v>
      </c>
      <c r="B517" s="3" t="s">
        <v>3</v>
      </c>
      <c r="C517" s="3" t="s">
        <v>12</v>
      </c>
      <c r="D517" s="3">
        <v>43250</v>
      </c>
      <c r="E517" s="3" t="s">
        <v>73</v>
      </c>
      <c r="F517" s="3" t="s">
        <v>33</v>
      </c>
      <c r="G517" s="4">
        <v>14</v>
      </c>
      <c r="H517" s="5">
        <v>70.069999999999993</v>
      </c>
      <c r="I517" s="6" t="s">
        <v>2</v>
      </c>
      <c r="J517" t="b">
        <f t="shared" si="16"/>
        <v>0</v>
      </c>
      <c r="K517" t="b">
        <f t="shared" si="17"/>
        <v>1</v>
      </c>
    </row>
    <row r="518" spans="1:11" x14ac:dyDescent="0.3">
      <c r="A518" s="36">
        <v>52282712758400</v>
      </c>
      <c r="B518" s="3" t="s">
        <v>3</v>
      </c>
      <c r="C518" s="3" t="s">
        <v>10</v>
      </c>
      <c r="D518" s="3">
        <v>43250</v>
      </c>
      <c r="E518" s="3" t="s">
        <v>73</v>
      </c>
      <c r="F518" s="3" t="s">
        <v>33</v>
      </c>
      <c r="G518" s="4">
        <v>14</v>
      </c>
      <c r="H518" s="5">
        <v>79.67</v>
      </c>
      <c r="I518" s="6" t="s">
        <v>2</v>
      </c>
      <c r="J518" t="b">
        <f t="shared" si="16"/>
        <v>0</v>
      </c>
      <c r="K518" t="b">
        <f t="shared" si="17"/>
        <v>1</v>
      </c>
    </row>
    <row r="519" spans="1:11" x14ac:dyDescent="0.3">
      <c r="A519" s="36">
        <v>52282712759200</v>
      </c>
      <c r="B519" s="3" t="s">
        <v>3</v>
      </c>
      <c r="C519" s="3" t="s">
        <v>11</v>
      </c>
      <c r="D519" s="3">
        <v>43250</v>
      </c>
      <c r="E519" s="3" t="s">
        <v>73</v>
      </c>
      <c r="F519" s="3" t="s">
        <v>33</v>
      </c>
      <c r="G519" s="4">
        <v>14</v>
      </c>
      <c r="H519" s="5">
        <v>76.8</v>
      </c>
      <c r="I519" s="6" t="s">
        <v>2</v>
      </c>
      <c r="J519" t="b">
        <f t="shared" si="16"/>
        <v>0</v>
      </c>
      <c r="K519" t="b">
        <f t="shared" si="17"/>
        <v>1</v>
      </c>
    </row>
    <row r="520" spans="1:11" x14ac:dyDescent="0.3">
      <c r="A520" s="36">
        <v>52282705971000</v>
      </c>
      <c r="B520" s="3" t="s">
        <v>3</v>
      </c>
      <c r="C520" s="3" t="s">
        <v>12</v>
      </c>
      <c r="D520" s="3">
        <v>43250</v>
      </c>
      <c r="E520" s="3" t="s">
        <v>73</v>
      </c>
      <c r="F520" s="3" t="s">
        <v>33</v>
      </c>
      <c r="G520" s="4">
        <v>14</v>
      </c>
      <c r="H520" s="5">
        <v>83.32</v>
      </c>
      <c r="I520" s="6" t="s">
        <v>7</v>
      </c>
      <c r="J520" t="b">
        <f t="shared" si="16"/>
        <v>0</v>
      </c>
      <c r="K520" t="b">
        <f t="shared" si="17"/>
        <v>1</v>
      </c>
    </row>
    <row r="521" spans="1:11" x14ac:dyDescent="0.3">
      <c r="A521" s="36">
        <v>52282694258800</v>
      </c>
      <c r="B521" s="3" t="s">
        <v>3</v>
      </c>
      <c r="C521" s="3" t="s">
        <v>10</v>
      </c>
      <c r="D521" s="3">
        <v>43250</v>
      </c>
      <c r="E521" s="3" t="s">
        <v>73</v>
      </c>
      <c r="F521" s="3" t="s">
        <v>33</v>
      </c>
      <c r="G521" s="4">
        <v>14</v>
      </c>
      <c r="H521" s="5">
        <v>66.099999999999994</v>
      </c>
      <c r="I521" s="6" t="s">
        <v>6</v>
      </c>
      <c r="J521" t="b">
        <f t="shared" si="16"/>
        <v>1</v>
      </c>
      <c r="K521" t="b">
        <f t="shared" si="17"/>
        <v>1</v>
      </c>
    </row>
    <row r="522" spans="1:11" x14ac:dyDescent="0.3">
      <c r="A522" s="36">
        <v>54282687857000</v>
      </c>
      <c r="B522" s="3" t="s">
        <v>3</v>
      </c>
      <c r="C522" s="3" t="s">
        <v>11</v>
      </c>
      <c r="D522" s="3">
        <v>43250</v>
      </c>
      <c r="E522" s="3" t="s">
        <v>73</v>
      </c>
      <c r="F522" s="3" t="s">
        <v>33</v>
      </c>
      <c r="G522" s="4">
        <v>14</v>
      </c>
      <c r="H522" s="5">
        <v>185.01</v>
      </c>
      <c r="I522" s="6" t="s">
        <v>7</v>
      </c>
      <c r="J522" t="b">
        <f t="shared" si="16"/>
        <v>1</v>
      </c>
      <c r="K522" t="b">
        <f t="shared" si="17"/>
        <v>0</v>
      </c>
    </row>
    <row r="523" spans="1:11" x14ac:dyDescent="0.3">
      <c r="A523" s="36">
        <v>52282705970800</v>
      </c>
      <c r="B523" s="3" t="s">
        <v>3</v>
      </c>
      <c r="C523" s="3" t="s">
        <v>12</v>
      </c>
      <c r="D523" s="3">
        <v>43250</v>
      </c>
      <c r="E523" s="3" t="s">
        <v>73</v>
      </c>
      <c r="F523" s="3" t="s">
        <v>33</v>
      </c>
      <c r="G523" s="4">
        <v>14</v>
      </c>
      <c r="H523" s="5">
        <v>83.32</v>
      </c>
      <c r="I523" s="6" t="s">
        <v>7</v>
      </c>
      <c r="J523" t="b">
        <f t="shared" si="16"/>
        <v>0</v>
      </c>
      <c r="K523" t="b">
        <f t="shared" si="17"/>
        <v>1</v>
      </c>
    </row>
    <row r="524" spans="1:11" x14ac:dyDescent="0.3">
      <c r="A524" s="36">
        <v>54282687855600</v>
      </c>
      <c r="B524" s="3" t="s">
        <v>3</v>
      </c>
      <c r="C524" s="3" t="s">
        <v>10</v>
      </c>
      <c r="D524" s="3">
        <v>43250</v>
      </c>
      <c r="E524" s="3" t="s">
        <v>73</v>
      </c>
      <c r="F524" s="3" t="s">
        <v>33</v>
      </c>
      <c r="G524" s="4">
        <v>14</v>
      </c>
      <c r="H524" s="5">
        <v>122.22</v>
      </c>
      <c r="I524" s="6" t="s">
        <v>7</v>
      </c>
      <c r="J524" t="b">
        <f t="shared" si="16"/>
        <v>1</v>
      </c>
      <c r="K524" t="b">
        <f t="shared" si="17"/>
        <v>0</v>
      </c>
    </row>
    <row r="525" spans="1:11" x14ac:dyDescent="0.3">
      <c r="A525" s="36">
        <v>52282707090200</v>
      </c>
      <c r="B525" s="3" t="s">
        <v>3</v>
      </c>
      <c r="C525" s="3" t="s">
        <v>11</v>
      </c>
      <c r="D525" s="3">
        <v>43250</v>
      </c>
      <c r="E525" s="3" t="s">
        <v>73</v>
      </c>
      <c r="F525" s="3" t="s">
        <v>33</v>
      </c>
      <c r="G525" s="4">
        <v>14</v>
      </c>
      <c r="H525" s="5">
        <v>72.45</v>
      </c>
      <c r="I525" s="6" t="s">
        <v>4</v>
      </c>
      <c r="J525" t="b">
        <f t="shared" si="16"/>
        <v>0</v>
      </c>
      <c r="K525" t="b">
        <f t="shared" si="17"/>
        <v>1</v>
      </c>
    </row>
    <row r="526" spans="1:11" x14ac:dyDescent="0.3">
      <c r="A526" s="36">
        <v>52282705795800</v>
      </c>
      <c r="B526" s="3" t="s">
        <v>3</v>
      </c>
      <c r="C526" s="3" t="s">
        <v>12</v>
      </c>
      <c r="D526" s="3">
        <v>43250</v>
      </c>
      <c r="E526" s="3" t="s">
        <v>73</v>
      </c>
      <c r="F526" s="3" t="s">
        <v>33</v>
      </c>
      <c r="G526" s="4">
        <v>14</v>
      </c>
      <c r="H526" s="5">
        <v>72.45</v>
      </c>
      <c r="I526" s="6" t="s">
        <v>4</v>
      </c>
      <c r="J526" t="b">
        <f t="shared" si="16"/>
        <v>0</v>
      </c>
      <c r="K526" t="b">
        <f t="shared" si="17"/>
        <v>1</v>
      </c>
    </row>
    <row r="527" spans="1:11" x14ac:dyDescent="0.3">
      <c r="A527" s="36">
        <v>52282694069400</v>
      </c>
      <c r="B527" s="3" t="s">
        <v>3</v>
      </c>
      <c r="C527" s="3" t="s">
        <v>10</v>
      </c>
      <c r="D527" s="3">
        <v>43250</v>
      </c>
      <c r="E527" s="3" t="s">
        <v>73</v>
      </c>
      <c r="F527" s="3" t="s">
        <v>33</v>
      </c>
      <c r="G527" s="4">
        <v>14</v>
      </c>
      <c r="H527" s="5">
        <v>66.099999999999994</v>
      </c>
      <c r="I527" s="6" t="s">
        <v>6</v>
      </c>
      <c r="J527" t="b">
        <f t="shared" si="16"/>
        <v>1</v>
      </c>
      <c r="K527" t="b">
        <f t="shared" si="17"/>
        <v>1</v>
      </c>
    </row>
    <row r="528" spans="1:11" x14ac:dyDescent="0.3">
      <c r="A528" s="36">
        <v>52282705924800</v>
      </c>
      <c r="B528" s="3" t="s">
        <v>3</v>
      </c>
      <c r="C528" s="3" t="s">
        <v>11</v>
      </c>
      <c r="D528" s="3">
        <v>43250</v>
      </c>
      <c r="E528" s="3" t="s">
        <v>73</v>
      </c>
      <c r="F528" s="3" t="s">
        <v>33</v>
      </c>
      <c r="G528" s="4">
        <v>14</v>
      </c>
      <c r="H528" s="5">
        <v>83.32</v>
      </c>
      <c r="I528" s="6" t="s">
        <v>7</v>
      </c>
      <c r="J528" t="b">
        <f t="shared" si="16"/>
        <v>0</v>
      </c>
      <c r="K528" t="b">
        <f t="shared" si="17"/>
        <v>1</v>
      </c>
    </row>
    <row r="529" spans="1:15" x14ac:dyDescent="0.3">
      <c r="A529" s="36">
        <v>52282705859800</v>
      </c>
      <c r="B529" s="3" t="s">
        <v>3</v>
      </c>
      <c r="C529" s="3" t="s">
        <v>12</v>
      </c>
      <c r="D529" s="3">
        <v>43250</v>
      </c>
      <c r="E529" s="3" t="s">
        <v>73</v>
      </c>
      <c r="F529" s="3" t="s">
        <v>33</v>
      </c>
      <c r="G529" s="4">
        <v>14</v>
      </c>
      <c r="H529" s="5">
        <v>73</v>
      </c>
      <c r="I529" s="6" t="s">
        <v>4</v>
      </c>
      <c r="J529" t="b">
        <f t="shared" si="16"/>
        <v>0</v>
      </c>
      <c r="K529" t="b">
        <f t="shared" si="17"/>
        <v>1</v>
      </c>
    </row>
    <row r="530" spans="1:15" x14ac:dyDescent="0.3">
      <c r="A530" s="36">
        <v>52282694265600</v>
      </c>
      <c r="B530" s="3" t="s">
        <v>3</v>
      </c>
      <c r="C530" s="3" t="s">
        <v>10</v>
      </c>
      <c r="D530" s="3">
        <v>43250</v>
      </c>
      <c r="E530" s="3" t="s">
        <v>73</v>
      </c>
      <c r="F530" s="3" t="s">
        <v>33</v>
      </c>
      <c r="G530" s="4">
        <v>14</v>
      </c>
      <c r="H530" s="5">
        <v>79.63</v>
      </c>
      <c r="I530" s="6" t="s">
        <v>6</v>
      </c>
      <c r="J530" t="b">
        <f t="shared" si="16"/>
        <v>0</v>
      </c>
      <c r="K530" t="b">
        <f t="shared" si="17"/>
        <v>1</v>
      </c>
    </row>
    <row r="531" spans="1:15" x14ac:dyDescent="0.3">
      <c r="A531" s="36">
        <v>52282712758800</v>
      </c>
      <c r="B531" s="3" t="s">
        <v>3</v>
      </c>
      <c r="C531" s="3" t="s">
        <v>11</v>
      </c>
      <c r="D531" s="3">
        <v>43250</v>
      </c>
      <c r="E531" s="3" t="s">
        <v>73</v>
      </c>
      <c r="F531" s="3" t="s">
        <v>33</v>
      </c>
      <c r="G531" s="4">
        <v>14</v>
      </c>
      <c r="H531" s="5">
        <v>70.069999999999993</v>
      </c>
      <c r="I531" s="6" t="s">
        <v>2</v>
      </c>
      <c r="J531" t="b">
        <f t="shared" si="16"/>
        <v>0</v>
      </c>
      <c r="K531" t="b">
        <f t="shared" si="17"/>
        <v>1</v>
      </c>
    </row>
    <row r="532" spans="1:15" x14ac:dyDescent="0.3">
      <c r="A532" s="36">
        <v>52282705925200</v>
      </c>
      <c r="B532" s="3" t="s">
        <v>3</v>
      </c>
      <c r="C532" s="3" t="s">
        <v>12</v>
      </c>
      <c r="D532" s="3">
        <v>43250</v>
      </c>
      <c r="E532" s="3" t="s">
        <v>73</v>
      </c>
      <c r="F532" s="3" t="s">
        <v>33</v>
      </c>
      <c r="G532" s="4">
        <v>14</v>
      </c>
      <c r="H532" s="5">
        <v>101.44</v>
      </c>
      <c r="I532" s="6" t="s">
        <v>7</v>
      </c>
      <c r="J532" t="b">
        <f t="shared" si="16"/>
        <v>1</v>
      </c>
      <c r="K532" t="b">
        <f t="shared" si="17"/>
        <v>0</v>
      </c>
    </row>
    <row r="533" spans="1:15" x14ac:dyDescent="0.3">
      <c r="A533" s="36">
        <v>54282563097200</v>
      </c>
      <c r="B533" s="3" t="s">
        <v>3</v>
      </c>
      <c r="C533" s="3" t="s">
        <v>11</v>
      </c>
      <c r="D533" s="3">
        <v>43251.530740740738</v>
      </c>
      <c r="E533" s="3" t="s">
        <v>67</v>
      </c>
      <c r="F533" s="3" t="s">
        <v>33</v>
      </c>
      <c r="G533" s="4">
        <v>20</v>
      </c>
      <c r="H533" s="5">
        <v>113.48</v>
      </c>
      <c r="I533" s="6" t="s">
        <v>6</v>
      </c>
      <c r="J533" t="b">
        <f t="shared" si="16"/>
        <v>1</v>
      </c>
      <c r="K533" t="b">
        <f t="shared" si="17"/>
        <v>0</v>
      </c>
    </row>
    <row r="534" spans="1:15" x14ac:dyDescent="0.3">
      <c r="A534" s="36">
        <v>54282564027200</v>
      </c>
      <c r="B534" s="3" t="s">
        <v>1</v>
      </c>
      <c r="C534" s="3" t="s">
        <v>12</v>
      </c>
      <c r="D534" s="3">
        <v>43251.539224537039</v>
      </c>
      <c r="E534" s="3" t="s">
        <v>67</v>
      </c>
      <c r="F534" s="3" t="s">
        <v>33</v>
      </c>
      <c r="G534" s="4">
        <v>20</v>
      </c>
      <c r="H534" s="5">
        <v>66.099999999999994</v>
      </c>
      <c r="I534" s="6" t="s">
        <v>6</v>
      </c>
      <c r="J534" t="b">
        <f t="shared" si="16"/>
        <v>1</v>
      </c>
      <c r="K534" t="b">
        <f t="shared" si="17"/>
        <v>1</v>
      </c>
    </row>
    <row r="535" spans="1:15" x14ac:dyDescent="0.3">
      <c r="A535" s="36">
        <v>52282687358800</v>
      </c>
      <c r="B535" s="3" t="s">
        <v>1</v>
      </c>
      <c r="C535" s="3" t="s">
        <v>11</v>
      </c>
      <c r="D535" s="3">
        <v>43251.549699074072</v>
      </c>
      <c r="E535" s="3" t="s">
        <v>67</v>
      </c>
      <c r="F535" s="3" t="s">
        <v>33</v>
      </c>
      <c r="G535" s="4">
        <v>16</v>
      </c>
      <c r="H535" s="5">
        <v>144.9</v>
      </c>
      <c r="I535" s="6" t="s">
        <v>8</v>
      </c>
      <c r="J535" t="b">
        <f t="shared" si="16"/>
        <v>1</v>
      </c>
      <c r="K535" t="b">
        <f t="shared" si="17"/>
        <v>0</v>
      </c>
    </row>
    <row r="536" spans="1:15" x14ac:dyDescent="0.3">
      <c r="A536" s="36">
        <v>54282564156400</v>
      </c>
      <c r="B536" s="3" t="s">
        <v>3</v>
      </c>
      <c r="C536" s="3" t="s">
        <v>10</v>
      </c>
      <c r="D536" s="3">
        <v>43251.582708333335</v>
      </c>
      <c r="E536" s="3" t="s">
        <v>67</v>
      </c>
      <c r="F536" s="3" t="s">
        <v>33</v>
      </c>
      <c r="G536" s="4">
        <v>20</v>
      </c>
      <c r="H536" s="5">
        <v>66.099999999999994</v>
      </c>
      <c r="I536" s="6" t="s">
        <v>6</v>
      </c>
      <c r="J536" t="b">
        <f t="shared" si="16"/>
        <v>1</v>
      </c>
      <c r="K536" t="b">
        <f t="shared" si="17"/>
        <v>1</v>
      </c>
    </row>
    <row r="537" spans="1:15" x14ac:dyDescent="0.3">
      <c r="A537" s="36">
        <v>54282685219800</v>
      </c>
      <c r="B537" s="3" t="s">
        <v>1</v>
      </c>
      <c r="C537" s="3" t="s">
        <v>10</v>
      </c>
      <c r="D537" s="3">
        <v>43251.642118055555</v>
      </c>
      <c r="E537" s="3" t="s">
        <v>67</v>
      </c>
      <c r="F537" s="3" t="s">
        <v>33</v>
      </c>
      <c r="G537" s="4">
        <v>16</v>
      </c>
      <c r="H537" s="5">
        <v>72.45</v>
      </c>
      <c r="I537" s="6" t="s">
        <v>8</v>
      </c>
      <c r="J537" t="b">
        <f t="shared" si="16"/>
        <v>0</v>
      </c>
      <c r="K537" t="b">
        <f t="shared" si="17"/>
        <v>1</v>
      </c>
    </row>
    <row r="538" spans="1:15" x14ac:dyDescent="0.3">
      <c r="A538" s="36">
        <v>52282687330200</v>
      </c>
      <c r="B538" s="3" t="s">
        <v>1</v>
      </c>
      <c r="C538" s="3" t="s">
        <v>11</v>
      </c>
      <c r="D538" s="3">
        <v>43251.644120370373</v>
      </c>
      <c r="E538" s="3" t="s">
        <v>67</v>
      </c>
      <c r="F538" s="3" t="s">
        <v>33</v>
      </c>
      <c r="G538" s="4">
        <v>16</v>
      </c>
      <c r="H538" s="5">
        <v>70.069999999999993</v>
      </c>
      <c r="I538" s="6" t="s">
        <v>2</v>
      </c>
      <c r="J538" t="b">
        <f t="shared" si="16"/>
        <v>0</v>
      </c>
      <c r="K538" t="b">
        <f t="shared" si="17"/>
        <v>1</v>
      </c>
    </row>
    <row r="539" spans="1:15" x14ac:dyDescent="0.3">
      <c r="A539" s="38" t="s">
        <v>42</v>
      </c>
      <c r="B539" s="39"/>
      <c r="C539" s="39"/>
      <c r="D539" s="39"/>
      <c r="E539" s="39"/>
      <c r="F539" s="39"/>
      <c r="G539" s="39"/>
      <c r="H539" s="39"/>
      <c r="I539" s="40"/>
      <c r="O539">
        <f>SUBTOTAL(103,Table3[Column6])</f>
        <v>1</v>
      </c>
    </row>
  </sheetData>
  <phoneticPr fontId="9" type="noConversion"/>
  <conditionalFormatting sqref="A540:A1048576 A1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3"/>
  <sheetViews>
    <sheetView topLeftCell="F1" workbookViewId="0">
      <selection activeCell="I4" sqref="I4"/>
    </sheetView>
  </sheetViews>
  <sheetFormatPr defaultRowHeight="14.4" x14ac:dyDescent="0.3"/>
  <cols>
    <col min="1" max="1" width="15.109375" bestFit="1" customWidth="1"/>
    <col min="2" max="2" width="11.6640625" bestFit="1" customWidth="1"/>
    <col min="3" max="3" width="9.5546875" bestFit="1" customWidth="1"/>
    <col min="4" max="4" width="9.6640625" bestFit="1" customWidth="1"/>
    <col min="5" max="5" width="5.109375" bestFit="1" customWidth="1"/>
    <col min="6" max="6" width="8.6640625" bestFit="1" customWidth="1"/>
    <col min="7" max="7" width="24.88671875" bestFit="1" customWidth="1"/>
    <col min="8" max="8" width="10.109375" bestFit="1" customWidth="1"/>
    <col min="9" max="9" width="9.77734375" customWidth="1"/>
    <col min="10" max="10" width="34.109375" bestFit="1" customWidth="1"/>
    <col min="11" max="12" width="8.44140625" customWidth="1"/>
    <col min="13" max="13" width="10.109375" bestFit="1" customWidth="1"/>
    <col min="14" max="14" width="8.33203125" customWidth="1"/>
    <col min="15" max="15" width="11.88671875" customWidth="1"/>
    <col min="16" max="16" width="8.5546875" customWidth="1"/>
    <col min="17" max="17" width="8.33203125" customWidth="1"/>
    <col min="18" max="18" width="8.5546875" customWidth="1"/>
  </cols>
  <sheetData>
    <row r="1" spans="1:18" ht="72" x14ac:dyDescent="0.3">
      <c r="A1" s="7" t="s">
        <v>48</v>
      </c>
      <c r="B1" s="7" t="s">
        <v>0</v>
      </c>
      <c r="C1" s="7" t="s">
        <v>9</v>
      </c>
      <c r="D1" s="7" t="s">
        <v>15</v>
      </c>
      <c r="E1" s="7" t="s">
        <v>35</v>
      </c>
      <c r="F1" s="7" t="s">
        <v>34</v>
      </c>
      <c r="G1" s="7" t="s">
        <v>16</v>
      </c>
      <c r="H1" s="7" t="s">
        <v>13</v>
      </c>
      <c r="I1" s="7" t="s">
        <v>41</v>
      </c>
      <c r="J1" s="7" t="s">
        <v>14</v>
      </c>
      <c r="K1" s="32" t="s">
        <v>56</v>
      </c>
      <c r="L1" s="32" t="s">
        <v>57</v>
      </c>
      <c r="M1" s="7" t="s">
        <v>58</v>
      </c>
      <c r="N1" s="7" t="s">
        <v>59</v>
      </c>
      <c r="O1" s="7" t="s">
        <v>60</v>
      </c>
      <c r="P1" s="7" t="s">
        <v>61</v>
      </c>
      <c r="Q1" s="7" t="s">
        <v>62</v>
      </c>
      <c r="R1" s="7" t="s">
        <v>63</v>
      </c>
    </row>
    <row r="2" spans="1:18" x14ac:dyDescent="0.3">
      <c r="A2" s="2">
        <v>52282148659800</v>
      </c>
      <c r="B2" s="3" t="s">
        <v>1</v>
      </c>
      <c r="C2" s="3" t="s">
        <v>10</v>
      </c>
      <c r="D2" s="3">
        <v>43223</v>
      </c>
      <c r="E2" s="3" t="str">
        <f t="shared" ref="E2:E65" si="0">TEXT(D2,"DDD")</f>
        <v>Thu</v>
      </c>
      <c r="F2" s="3" t="s">
        <v>36</v>
      </c>
      <c r="G2" s="4">
        <v>16</v>
      </c>
      <c r="H2" s="5">
        <v>93.59</v>
      </c>
      <c r="I2" s="5" t="str">
        <f>IF(G2&gt;30,"&gt;30",IF(G2&gt;14,"15-30",IF(G2&gt;7,"8-15","0-7")))</f>
        <v>15-30</v>
      </c>
      <c r="J2" s="6" t="s">
        <v>2</v>
      </c>
      <c r="K2" t="b">
        <f>OR(H2&lt;70,H2&gt;100)</f>
        <v>0</v>
      </c>
      <c r="L2" t="b">
        <f>AND($H2&lt;100,$H2&gt;50)</f>
        <v>1</v>
      </c>
      <c r="M2" s="33">
        <f>SUM(H2:H538)</f>
        <v>67156.519999999902</v>
      </c>
      <c r="N2" s="1">
        <f>AVERAGE(G2:G538)</f>
        <v>16.625698324022345</v>
      </c>
      <c r="O2" s="34">
        <f>((COUNTIF(G2:G538,"13")/COUNT(G2:G538)))</f>
        <v>3.7243947858473E-2</v>
      </c>
      <c r="P2">
        <v>18</v>
      </c>
      <c r="Q2">
        <v>20</v>
      </c>
      <c r="R2">
        <f>COUNTIF(G2:G538,"13")</f>
        <v>20</v>
      </c>
    </row>
    <row r="3" spans="1:18" x14ac:dyDescent="0.3">
      <c r="A3" s="2">
        <v>52266904253604</v>
      </c>
      <c r="B3" s="3" t="s">
        <v>5</v>
      </c>
      <c r="C3" s="3" t="s">
        <v>10</v>
      </c>
      <c r="D3" s="3">
        <v>43223</v>
      </c>
      <c r="E3" s="3" t="str">
        <f t="shared" si="0"/>
        <v>Thu</v>
      </c>
      <c r="F3" s="3" t="s">
        <v>36</v>
      </c>
      <c r="G3" s="4">
        <v>15</v>
      </c>
      <c r="H3" s="5">
        <v>66.099999999999994</v>
      </c>
      <c r="I3" s="5" t="str">
        <f t="shared" ref="I3:I66" si="1">IF(G3&gt;30,"&gt;30",IF(G3&gt;14,"15-30",IF(G3&gt;7,"8-15","0-7")))</f>
        <v>15-30</v>
      </c>
      <c r="J3" s="6" t="s">
        <v>6</v>
      </c>
      <c r="K3" t="b">
        <f t="shared" ref="K3:K66" si="2">OR(H3&lt;70,H3&gt;100)</f>
        <v>1</v>
      </c>
      <c r="L3" t="b">
        <f t="shared" ref="L3:L66" si="3">AND($H3&lt;100,$H3&gt;50)</f>
        <v>1</v>
      </c>
    </row>
    <row r="4" spans="1:18" x14ac:dyDescent="0.3">
      <c r="A4" s="2">
        <v>52282167534600</v>
      </c>
      <c r="B4" s="3" t="s">
        <v>1</v>
      </c>
      <c r="C4" s="3" t="s">
        <v>12</v>
      </c>
      <c r="D4" s="3">
        <v>43223</v>
      </c>
      <c r="E4" s="3" t="str">
        <f t="shared" si="0"/>
        <v>Thu</v>
      </c>
      <c r="F4" s="3" t="s">
        <v>36</v>
      </c>
      <c r="G4" s="4">
        <v>14</v>
      </c>
      <c r="H4" s="5">
        <v>70.069999999999993</v>
      </c>
      <c r="I4" s="5" t="str">
        <f t="shared" si="1"/>
        <v>8-15</v>
      </c>
      <c r="J4" s="6" t="s">
        <v>2</v>
      </c>
      <c r="K4" t="b">
        <f t="shared" si="2"/>
        <v>0</v>
      </c>
      <c r="L4" t="b">
        <f t="shared" si="3"/>
        <v>1</v>
      </c>
    </row>
    <row r="5" spans="1:18" x14ac:dyDescent="0.3">
      <c r="A5" s="2">
        <v>52282167482800</v>
      </c>
      <c r="B5" s="3" t="s">
        <v>1</v>
      </c>
      <c r="C5" s="3" t="s">
        <v>11</v>
      </c>
      <c r="D5" s="3">
        <v>43223</v>
      </c>
      <c r="E5" s="3" t="str">
        <f t="shared" si="0"/>
        <v>Thu</v>
      </c>
      <c r="F5" s="3" t="s">
        <v>36</v>
      </c>
      <c r="G5" s="4">
        <v>14</v>
      </c>
      <c r="H5" s="5">
        <v>70.069999999999993</v>
      </c>
      <c r="I5" s="5" t="str">
        <f t="shared" si="1"/>
        <v>8-15</v>
      </c>
      <c r="J5" s="6" t="s">
        <v>2</v>
      </c>
      <c r="K5" t="b">
        <f t="shared" si="2"/>
        <v>0</v>
      </c>
      <c r="L5" t="b">
        <f t="shared" si="3"/>
        <v>1</v>
      </c>
    </row>
    <row r="6" spans="1:18" x14ac:dyDescent="0.3">
      <c r="A6" s="2">
        <v>52282167108800</v>
      </c>
      <c r="B6" s="3" t="s">
        <v>1</v>
      </c>
      <c r="C6" s="3" t="s">
        <v>12</v>
      </c>
      <c r="D6" s="3">
        <v>43223</v>
      </c>
      <c r="E6" s="3" t="str">
        <f t="shared" si="0"/>
        <v>Thu</v>
      </c>
      <c r="F6" s="3" t="s">
        <v>36</v>
      </c>
      <c r="G6" s="4">
        <v>14</v>
      </c>
      <c r="H6" s="5">
        <v>86.21</v>
      </c>
      <c r="I6" s="5" t="str">
        <f t="shared" si="1"/>
        <v>8-15</v>
      </c>
      <c r="J6" s="6" t="s">
        <v>2</v>
      </c>
      <c r="K6" t="b">
        <f t="shared" si="2"/>
        <v>0</v>
      </c>
      <c r="L6" t="b">
        <f t="shared" si="3"/>
        <v>1</v>
      </c>
    </row>
    <row r="7" spans="1:18" x14ac:dyDescent="0.3">
      <c r="A7" s="2">
        <v>52282009163400</v>
      </c>
      <c r="B7" s="3" t="s">
        <v>3</v>
      </c>
      <c r="C7" s="3" t="s">
        <v>12</v>
      </c>
      <c r="D7" s="3">
        <v>43223</v>
      </c>
      <c r="E7" s="3" t="str">
        <f t="shared" si="0"/>
        <v>Thu</v>
      </c>
      <c r="F7" s="3" t="s">
        <v>36</v>
      </c>
      <c r="G7" s="4">
        <v>21</v>
      </c>
      <c r="H7" s="5">
        <v>1709.3</v>
      </c>
      <c r="I7" s="5" t="str">
        <f t="shared" si="1"/>
        <v>15-30</v>
      </c>
      <c r="J7" s="6" t="s">
        <v>8</v>
      </c>
      <c r="K7" t="b">
        <f t="shared" si="2"/>
        <v>1</v>
      </c>
      <c r="L7" t="b">
        <f t="shared" si="3"/>
        <v>0</v>
      </c>
    </row>
    <row r="8" spans="1:18" x14ac:dyDescent="0.3">
      <c r="A8" s="2">
        <v>52282009163400</v>
      </c>
      <c r="B8" s="3" t="s">
        <v>3</v>
      </c>
      <c r="C8" s="3" t="s">
        <v>10</v>
      </c>
      <c r="D8" s="3">
        <v>43223</v>
      </c>
      <c r="E8" s="3" t="str">
        <f t="shared" si="0"/>
        <v>Thu</v>
      </c>
      <c r="F8" s="3" t="s">
        <v>36</v>
      </c>
      <c r="G8" s="4">
        <v>21</v>
      </c>
      <c r="H8" s="5">
        <v>1709.3</v>
      </c>
      <c r="I8" s="5" t="str">
        <f t="shared" si="1"/>
        <v>15-30</v>
      </c>
      <c r="J8" s="6" t="s">
        <v>8</v>
      </c>
      <c r="K8" t="b">
        <f t="shared" si="2"/>
        <v>1</v>
      </c>
      <c r="L8" t="b">
        <f t="shared" si="3"/>
        <v>0</v>
      </c>
    </row>
    <row r="9" spans="1:18" x14ac:dyDescent="0.3">
      <c r="A9" s="2">
        <v>56282102703600</v>
      </c>
      <c r="B9" s="3" t="s">
        <v>5</v>
      </c>
      <c r="C9" s="3" t="s">
        <v>10</v>
      </c>
      <c r="D9" s="3">
        <v>43223</v>
      </c>
      <c r="E9" s="3" t="str">
        <f t="shared" si="0"/>
        <v>Thu</v>
      </c>
      <c r="F9" s="3" t="s">
        <v>36</v>
      </c>
      <c r="G9" s="4">
        <v>21</v>
      </c>
      <c r="H9" s="5">
        <v>384.17</v>
      </c>
      <c r="I9" s="5" t="str">
        <f t="shared" si="1"/>
        <v>15-30</v>
      </c>
      <c r="J9" s="6" t="s">
        <v>2</v>
      </c>
      <c r="K9" t="b">
        <f t="shared" si="2"/>
        <v>1</v>
      </c>
      <c r="L9" t="b">
        <f t="shared" si="3"/>
        <v>0</v>
      </c>
    </row>
    <row r="10" spans="1:18" x14ac:dyDescent="0.3">
      <c r="A10" s="2">
        <v>54282146511800</v>
      </c>
      <c r="B10" s="3" t="s">
        <v>1</v>
      </c>
      <c r="C10" s="3" t="s">
        <v>10</v>
      </c>
      <c r="D10" s="3">
        <v>43224</v>
      </c>
      <c r="E10" s="3" t="str">
        <f t="shared" si="0"/>
        <v>Fri</v>
      </c>
      <c r="F10" s="3" t="s">
        <v>36</v>
      </c>
      <c r="G10" s="4">
        <v>16</v>
      </c>
      <c r="H10" s="5">
        <v>116.52</v>
      </c>
      <c r="I10" s="5" t="str">
        <f t="shared" si="1"/>
        <v>15-30</v>
      </c>
      <c r="J10" s="6" t="s">
        <v>2</v>
      </c>
      <c r="K10" t="b">
        <f t="shared" si="2"/>
        <v>1</v>
      </c>
      <c r="L10" t="b">
        <f t="shared" si="3"/>
        <v>0</v>
      </c>
    </row>
    <row r="11" spans="1:18" x14ac:dyDescent="0.3">
      <c r="A11" s="2">
        <v>52282148662000</v>
      </c>
      <c r="B11" s="3" t="s">
        <v>3</v>
      </c>
      <c r="C11" s="3" t="s">
        <v>11</v>
      </c>
      <c r="D11" s="3">
        <v>43224</v>
      </c>
      <c r="E11" s="3" t="str">
        <f t="shared" si="0"/>
        <v>Fri</v>
      </c>
      <c r="F11" s="3" t="s">
        <v>36</v>
      </c>
      <c r="G11" s="4">
        <v>16</v>
      </c>
      <c r="H11" s="5">
        <v>116.52</v>
      </c>
      <c r="I11" s="5" t="str">
        <f t="shared" si="1"/>
        <v>15-30</v>
      </c>
      <c r="J11" s="6" t="s">
        <v>2</v>
      </c>
      <c r="K11" t="b">
        <f t="shared" si="2"/>
        <v>1</v>
      </c>
      <c r="L11" t="b">
        <f t="shared" si="3"/>
        <v>0</v>
      </c>
    </row>
    <row r="12" spans="1:18" x14ac:dyDescent="0.3">
      <c r="A12" s="2">
        <v>52282148305400</v>
      </c>
      <c r="B12" s="3" t="s">
        <v>1</v>
      </c>
      <c r="C12" s="3" t="s">
        <v>10</v>
      </c>
      <c r="D12" s="3">
        <v>43224</v>
      </c>
      <c r="E12" s="3" t="str">
        <f t="shared" si="0"/>
        <v>Fri</v>
      </c>
      <c r="F12" s="3" t="s">
        <v>36</v>
      </c>
      <c r="G12" s="4">
        <v>16</v>
      </c>
      <c r="H12" s="5">
        <v>252.93</v>
      </c>
      <c r="I12" s="5" t="str">
        <f t="shared" si="1"/>
        <v>15-30</v>
      </c>
      <c r="J12" s="6" t="s">
        <v>2</v>
      </c>
      <c r="K12" t="b">
        <f t="shared" si="2"/>
        <v>1</v>
      </c>
      <c r="L12" t="b">
        <f t="shared" si="3"/>
        <v>0</v>
      </c>
    </row>
    <row r="13" spans="1:18" x14ac:dyDescent="0.3">
      <c r="A13" s="2">
        <v>52281997839800</v>
      </c>
      <c r="B13" s="3" t="s">
        <v>3</v>
      </c>
      <c r="C13" s="3" t="s">
        <v>10</v>
      </c>
      <c r="D13" s="3">
        <v>43225</v>
      </c>
      <c r="E13" s="3" t="str">
        <f t="shared" si="0"/>
        <v>Sat</v>
      </c>
      <c r="F13" s="3" t="s">
        <v>36</v>
      </c>
      <c r="G13" s="4">
        <v>23</v>
      </c>
      <c r="H13" s="5">
        <v>72.45</v>
      </c>
      <c r="I13" s="5" t="str">
        <f t="shared" si="1"/>
        <v>15-30</v>
      </c>
      <c r="J13" s="6" t="s">
        <v>6</v>
      </c>
      <c r="K13" t="b">
        <f t="shared" si="2"/>
        <v>0</v>
      </c>
      <c r="L13" t="b">
        <f t="shared" si="3"/>
        <v>1</v>
      </c>
    </row>
    <row r="14" spans="1:18" x14ac:dyDescent="0.3">
      <c r="A14" s="2">
        <v>54281992169800</v>
      </c>
      <c r="B14" s="3" t="s">
        <v>3</v>
      </c>
      <c r="C14" s="3" t="s">
        <v>11</v>
      </c>
      <c r="D14" s="3">
        <v>43225</v>
      </c>
      <c r="E14" s="3" t="str">
        <f t="shared" si="0"/>
        <v>Sat</v>
      </c>
      <c r="F14" s="3" t="s">
        <v>36</v>
      </c>
      <c r="G14" s="4">
        <v>23</v>
      </c>
      <c r="H14" s="5">
        <v>112.66</v>
      </c>
      <c r="I14" s="5" t="str">
        <f t="shared" si="1"/>
        <v>15-30</v>
      </c>
      <c r="J14" s="6" t="s">
        <v>2</v>
      </c>
      <c r="K14" t="b">
        <f t="shared" si="2"/>
        <v>1</v>
      </c>
      <c r="L14" t="b">
        <f t="shared" si="3"/>
        <v>0</v>
      </c>
    </row>
    <row r="15" spans="1:18" x14ac:dyDescent="0.3">
      <c r="A15" s="2">
        <v>54281993068200</v>
      </c>
      <c r="B15" s="3" t="s">
        <v>3</v>
      </c>
      <c r="C15" s="3" t="s">
        <v>12</v>
      </c>
      <c r="D15" s="3">
        <v>43225</v>
      </c>
      <c r="E15" s="3" t="str">
        <f t="shared" si="0"/>
        <v>Sat</v>
      </c>
      <c r="F15" s="3" t="s">
        <v>36</v>
      </c>
      <c r="G15" s="4">
        <v>23</v>
      </c>
      <c r="H15" s="5">
        <v>112.66</v>
      </c>
      <c r="I15" s="5" t="str">
        <f t="shared" si="1"/>
        <v>15-30</v>
      </c>
      <c r="J15" s="6" t="s">
        <v>2</v>
      </c>
      <c r="K15" t="b">
        <f t="shared" si="2"/>
        <v>1</v>
      </c>
      <c r="L15" t="b">
        <f t="shared" si="3"/>
        <v>0</v>
      </c>
    </row>
    <row r="16" spans="1:18" x14ac:dyDescent="0.3">
      <c r="A16" s="2">
        <v>52282000697800</v>
      </c>
      <c r="B16" s="3" t="s">
        <v>3</v>
      </c>
      <c r="C16" s="3" t="s">
        <v>10</v>
      </c>
      <c r="D16" s="3">
        <v>43225</v>
      </c>
      <c r="E16" s="3" t="str">
        <f t="shared" si="0"/>
        <v>Sat</v>
      </c>
      <c r="F16" s="3" t="s">
        <v>36</v>
      </c>
      <c r="G16" s="4">
        <v>23</v>
      </c>
      <c r="H16" s="5">
        <v>112.66</v>
      </c>
      <c r="I16" s="5" t="str">
        <f t="shared" si="1"/>
        <v>15-30</v>
      </c>
      <c r="J16" s="6" t="s">
        <v>2</v>
      </c>
      <c r="K16" t="b">
        <f t="shared" si="2"/>
        <v>1</v>
      </c>
      <c r="L16" t="b">
        <f t="shared" si="3"/>
        <v>0</v>
      </c>
    </row>
    <row r="17" spans="1:12" x14ac:dyDescent="0.3">
      <c r="A17" s="2">
        <v>52282088979400</v>
      </c>
      <c r="B17" s="3" t="s">
        <v>3</v>
      </c>
      <c r="C17" s="3" t="s">
        <v>11</v>
      </c>
      <c r="D17" s="3">
        <v>43225</v>
      </c>
      <c r="E17" s="3" t="str">
        <f t="shared" si="0"/>
        <v>Sat</v>
      </c>
      <c r="F17" s="3" t="s">
        <v>36</v>
      </c>
      <c r="G17" s="4">
        <v>18</v>
      </c>
      <c r="H17" s="5">
        <v>182.27</v>
      </c>
      <c r="I17" s="5" t="str">
        <f t="shared" si="1"/>
        <v>15-30</v>
      </c>
      <c r="J17" s="6" t="s">
        <v>6</v>
      </c>
      <c r="K17" t="b">
        <f t="shared" si="2"/>
        <v>1</v>
      </c>
      <c r="L17" t="b">
        <f t="shared" si="3"/>
        <v>0</v>
      </c>
    </row>
    <row r="18" spans="1:12" x14ac:dyDescent="0.3">
      <c r="A18" s="2">
        <v>54282104854600</v>
      </c>
      <c r="B18" s="3" t="s">
        <v>3</v>
      </c>
      <c r="C18" s="3" t="s">
        <v>12</v>
      </c>
      <c r="D18" s="3">
        <v>43225</v>
      </c>
      <c r="E18" s="3" t="str">
        <f t="shared" si="0"/>
        <v>Sat</v>
      </c>
      <c r="F18" s="3" t="s">
        <v>36</v>
      </c>
      <c r="G18" s="4">
        <v>17</v>
      </c>
      <c r="H18" s="5">
        <v>66.099999999999994</v>
      </c>
      <c r="I18" s="5" t="str">
        <f t="shared" si="1"/>
        <v>15-30</v>
      </c>
      <c r="J18" s="6" t="s">
        <v>6</v>
      </c>
      <c r="K18" t="b">
        <f t="shared" si="2"/>
        <v>1</v>
      </c>
      <c r="L18" t="b">
        <f t="shared" si="3"/>
        <v>1</v>
      </c>
    </row>
    <row r="19" spans="1:12" x14ac:dyDescent="0.3">
      <c r="A19" s="2">
        <v>54282103690600</v>
      </c>
      <c r="B19" s="3" t="s">
        <v>3</v>
      </c>
      <c r="C19" s="3" t="s">
        <v>10</v>
      </c>
      <c r="D19" s="3">
        <v>43225</v>
      </c>
      <c r="E19" s="3" t="str">
        <f t="shared" si="0"/>
        <v>Sat</v>
      </c>
      <c r="F19" s="3" t="s">
        <v>36</v>
      </c>
      <c r="G19" s="4">
        <v>17</v>
      </c>
      <c r="H19" s="5">
        <v>66.099999999999994</v>
      </c>
      <c r="I19" s="5" t="str">
        <f t="shared" si="1"/>
        <v>15-30</v>
      </c>
      <c r="J19" s="6" t="s">
        <v>6</v>
      </c>
      <c r="K19" t="b">
        <f t="shared" si="2"/>
        <v>1</v>
      </c>
      <c r="L19" t="b">
        <f t="shared" si="3"/>
        <v>1</v>
      </c>
    </row>
    <row r="20" spans="1:12" x14ac:dyDescent="0.3">
      <c r="A20" s="2">
        <v>52282124531600</v>
      </c>
      <c r="B20" s="3" t="s">
        <v>3</v>
      </c>
      <c r="C20" s="3" t="s">
        <v>11</v>
      </c>
      <c r="D20" s="3">
        <v>43225</v>
      </c>
      <c r="E20" s="3" t="str">
        <f t="shared" si="0"/>
        <v>Sat</v>
      </c>
      <c r="F20" s="3" t="s">
        <v>36</v>
      </c>
      <c r="G20" s="4">
        <v>17</v>
      </c>
      <c r="H20" s="5">
        <v>73</v>
      </c>
      <c r="I20" s="5" t="str">
        <f t="shared" si="1"/>
        <v>15-30</v>
      </c>
      <c r="J20" s="6" t="s">
        <v>4</v>
      </c>
      <c r="K20" t="b">
        <f t="shared" si="2"/>
        <v>0</v>
      </c>
      <c r="L20" t="b">
        <f t="shared" si="3"/>
        <v>1</v>
      </c>
    </row>
    <row r="21" spans="1:12" x14ac:dyDescent="0.3">
      <c r="A21" s="2">
        <v>54282104645600</v>
      </c>
      <c r="B21" s="3" t="s">
        <v>3</v>
      </c>
      <c r="C21" s="3" t="s">
        <v>12</v>
      </c>
      <c r="D21" s="3">
        <v>43225</v>
      </c>
      <c r="E21" s="3" t="str">
        <f t="shared" si="0"/>
        <v>Sat</v>
      </c>
      <c r="F21" s="3" t="s">
        <v>36</v>
      </c>
      <c r="G21" s="4">
        <v>17</v>
      </c>
      <c r="H21" s="5">
        <v>113.48</v>
      </c>
      <c r="I21" s="5" t="str">
        <f t="shared" si="1"/>
        <v>15-30</v>
      </c>
      <c r="J21" s="6" t="s">
        <v>6</v>
      </c>
      <c r="K21" t="b">
        <f t="shared" si="2"/>
        <v>1</v>
      </c>
      <c r="L21" t="b">
        <f t="shared" si="3"/>
        <v>0</v>
      </c>
    </row>
    <row r="22" spans="1:12" x14ac:dyDescent="0.3">
      <c r="A22" s="2">
        <v>54282103745800</v>
      </c>
      <c r="B22" s="3" t="s">
        <v>3</v>
      </c>
      <c r="C22" s="3" t="s">
        <v>10</v>
      </c>
      <c r="D22" s="3">
        <v>43225</v>
      </c>
      <c r="E22" s="3" t="str">
        <f t="shared" si="0"/>
        <v>Sat</v>
      </c>
      <c r="F22" s="3" t="s">
        <v>36</v>
      </c>
      <c r="G22" s="4">
        <v>17</v>
      </c>
      <c r="H22" s="5">
        <v>66.099999999999994</v>
      </c>
      <c r="I22" s="5" t="str">
        <f t="shared" si="1"/>
        <v>15-30</v>
      </c>
      <c r="J22" s="6" t="s">
        <v>6</v>
      </c>
      <c r="K22" t="b">
        <f t="shared" si="2"/>
        <v>1</v>
      </c>
      <c r="L22" t="b">
        <f t="shared" si="3"/>
        <v>1</v>
      </c>
    </row>
    <row r="23" spans="1:12" x14ac:dyDescent="0.3">
      <c r="A23" s="2">
        <v>54282103690400</v>
      </c>
      <c r="B23" s="3" t="s">
        <v>3</v>
      </c>
      <c r="C23" s="3" t="s">
        <v>11</v>
      </c>
      <c r="D23" s="3">
        <v>43225</v>
      </c>
      <c r="E23" s="3" t="str">
        <f t="shared" si="0"/>
        <v>Sat</v>
      </c>
      <c r="F23" s="3" t="s">
        <v>36</v>
      </c>
      <c r="G23" s="4">
        <v>17</v>
      </c>
      <c r="H23" s="5">
        <v>72.45</v>
      </c>
      <c r="I23" s="5" t="str">
        <f t="shared" si="1"/>
        <v>15-30</v>
      </c>
      <c r="J23" s="6" t="s">
        <v>6</v>
      </c>
      <c r="K23" t="b">
        <f t="shared" si="2"/>
        <v>0</v>
      </c>
      <c r="L23" t="b">
        <f t="shared" si="3"/>
        <v>1</v>
      </c>
    </row>
    <row r="24" spans="1:12" x14ac:dyDescent="0.3">
      <c r="A24" s="2">
        <v>54282104956200</v>
      </c>
      <c r="B24" s="3" t="s">
        <v>3</v>
      </c>
      <c r="C24" s="3" t="s">
        <v>12</v>
      </c>
      <c r="D24" s="3">
        <v>43225</v>
      </c>
      <c r="E24" s="3" t="str">
        <f t="shared" si="0"/>
        <v>Sat</v>
      </c>
      <c r="F24" s="3" t="s">
        <v>36</v>
      </c>
      <c r="G24" s="4">
        <v>17</v>
      </c>
      <c r="H24" s="5">
        <v>66.099999999999994</v>
      </c>
      <c r="I24" s="5" t="str">
        <f t="shared" si="1"/>
        <v>15-30</v>
      </c>
      <c r="J24" s="6" t="s">
        <v>6</v>
      </c>
      <c r="K24" t="b">
        <f t="shared" si="2"/>
        <v>1</v>
      </c>
      <c r="L24" t="b">
        <f t="shared" si="3"/>
        <v>1</v>
      </c>
    </row>
    <row r="25" spans="1:12" x14ac:dyDescent="0.3">
      <c r="A25" s="2">
        <v>54282103745200</v>
      </c>
      <c r="B25" s="3" t="s">
        <v>3</v>
      </c>
      <c r="C25" s="3" t="s">
        <v>10</v>
      </c>
      <c r="D25" s="3">
        <v>43225</v>
      </c>
      <c r="E25" s="3" t="str">
        <f t="shared" si="0"/>
        <v>Sat</v>
      </c>
      <c r="F25" s="3" t="s">
        <v>36</v>
      </c>
      <c r="G25" s="4">
        <v>17</v>
      </c>
      <c r="H25" s="5">
        <v>66.099999999999994</v>
      </c>
      <c r="I25" s="5" t="str">
        <f t="shared" si="1"/>
        <v>15-30</v>
      </c>
      <c r="J25" s="6" t="s">
        <v>6</v>
      </c>
      <c r="K25" t="b">
        <f t="shared" si="2"/>
        <v>1</v>
      </c>
      <c r="L25" t="b">
        <f t="shared" si="3"/>
        <v>1</v>
      </c>
    </row>
    <row r="26" spans="1:12" x14ac:dyDescent="0.3">
      <c r="A26" s="2">
        <v>54282104645200</v>
      </c>
      <c r="B26" s="3" t="s">
        <v>3</v>
      </c>
      <c r="C26" s="3" t="s">
        <v>11</v>
      </c>
      <c r="D26" s="3">
        <v>43225</v>
      </c>
      <c r="E26" s="3" t="str">
        <f t="shared" si="0"/>
        <v>Sat</v>
      </c>
      <c r="F26" s="3" t="s">
        <v>36</v>
      </c>
      <c r="G26" s="4">
        <v>17</v>
      </c>
      <c r="H26" s="5">
        <v>66.099999999999994</v>
      </c>
      <c r="I26" s="5" t="str">
        <f t="shared" si="1"/>
        <v>15-30</v>
      </c>
      <c r="J26" s="6" t="s">
        <v>6</v>
      </c>
      <c r="K26" t="b">
        <f t="shared" si="2"/>
        <v>1</v>
      </c>
      <c r="L26" t="b">
        <f t="shared" si="3"/>
        <v>1</v>
      </c>
    </row>
    <row r="27" spans="1:12" x14ac:dyDescent="0.3">
      <c r="A27" s="2">
        <v>54282121176600</v>
      </c>
      <c r="B27" s="3" t="s">
        <v>3</v>
      </c>
      <c r="C27" s="3" t="s">
        <v>12</v>
      </c>
      <c r="D27" s="3">
        <v>43225</v>
      </c>
      <c r="E27" s="3" t="str">
        <f t="shared" si="0"/>
        <v>Sat</v>
      </c>
      <c r="F27" s="3" t="s">
        <v>36</v>
      </c>
      <c r="G27" s="4">
        <v>16</v>
      </c>
      <c r="H27" s="5">
        <v>66.099999999999994</v>
      </c>
      <c r="I27" s="5" t="str">
        <f t="shared" si="1"/>
        <v>15-30</v>
      </c>
      <c r="J27" s="6" t="s">
        <v>6</v>
      </c>
      <c r="K27" t="b">
        <f t="shared" si="2"/>
        <v>1</v>
      </c>
      <c r="L27" t="b">
        <f t="shared" si="3"/>
        <v>1</v>
      </c>
    </row>
    <row r="28" spans="1:12" x14ac:dyDescent="0.3">
      <c r="A28" s="2">
        <v>52282137483200</v>
      </c>
      <c r="B28" s="3" t="s">
        <v>3</v>
      </c>
      <c r="C28" s="3" t="s">
        <v>10</v>
      </c>
      <c r="D28" s="3">
        <v>43225</v>
      </c>
      <c r="E28" s="3" t="str">
        <f t="shared" si="0"/>
        <v>Sat</v>
      </c>
      <c r="F28" s="3" t="s">
        <v>36</v>
      </c>
      <c r="G28" s="4">
        <v>16</v>
      </c>
      <c r="H28" s="5">
        <v>192.77</v>
      </c>
      <c r="I28" s="5" t="str">
        <f t="shared" si="1"/>
        <v>15-30</v>
      </c>
      <c r="J28" s="6" t="s">
        <v>6</v>
      </c>
      <c r="K28" t="b">
        <f t="shared" si="2"/>
        <v>1</v>
      </c>
      <c r="L28" t="b">
        <f t="shared" si="3"/>
        <v>0</v>
      </c>
    </row>
    <row r="29" spans="1:12" x14ac:dyDescent="0.3">
      <c r="A29" s="2">
        <v>54282120639400</v>
      </c>
      <c r="B29" s="3" t="s">
        <v>3</v>
      </c>
      <c r="C29" s="3" t="s">
        <v>11</v>
      </c>
      <c r="D29" s="3">
        <v>43225</v>
      </c>
      <c r="E29" s="3" t="str">
        <f t="shared" si="0"/>
        <v>Sat</v>
      </c>
      <c r="F29" s="3" t="s">
        <v>36</v>
      </c>
      <c r="G29" s="4">
        <v>16</v>
      </c>
      <c r="H29" s="5">
        <v>72.45</v>
      </c>
      <c r="I29" s="5" t="str">
        <f t="shared" si="1"/>
        <v>15-30</v>
      </c>
      <c r="J29" s="6" t="s">
        <v>6</v>
      </c>
      <c r="K29" t="b">
        <f t="shared" si="2"/>
        <v>0</v>
      </c>
      <c r="L29" t="b">
        <f t="shared" si="3"/>
        <v>1</v>
      </c>
    </row>
    <row r="30" spans="1:12" x14ac:dyDescent="0.3">
      <c r="A30" s="2">
        <v>54282121286400</v>
      </c>
      <c r="B30" s="3" t="s">
        <v>3</v>
      </c>
      <c r="C30" s="3" t="s">
        <v>12</v>
      </c>
      <c r="D30" s="3">
        <v>43225</v>
      </c>
      <c r="E30" s="3" t="str">
        <f t="shared" si="0"/>
        <v>Sat</v>
      </c>
      <c r="F30" s="3" t="s">
        <v>36</v>
      </c>
      <c r="G30" s="4">
        <v>16</v>
      </c>
      <c r="H30" s="5">
        <v>66.099999999999994</v>
      </c>
      <c r="I30" s="5" t="str">
        <f t="shared" si="1"/>
        <v>15-30</v>
      </c>
      <c r="J30" s="6" t="s">
        <v>6</v>
      </c>
      <c r="K30" t="b">
        <f t="shared" si="2"/>
        <v>1</v>
      </c>
      <c r="L30" t="b">
        <f t="shared" si="3"/>
        <v>1</v>
      </c>
    </row>
    <row r="31" spans="1:12" x14ac:dyDescent="0.3">
      <c r="A31" s="2">
        <v>54282141072600</v>
      </c>
      <c r="B31" s="3" t="s">
        <v>3</v>
      </c>
      <c r="C31" s="3" t="s">
        <v>10</v>
      </c>
      <c r="D31" s="3">
        <v>43225</v>
      </c>
      <c r="E31" s="3" t="str">
        <f t="shared" si="0"/>
        <v>Sat</v>
      </c>
      <c r="F31" s="3" t="s">
        <v>36</v>
      </c>
      <c r="G31" s="4">
        <v>15</v>
      </c>
      <c r="H31" s="5">
        <v>70.069999999999993</v>
      </c>
      <c r="I31" s="5" t="str">
        <f t="shared" si="1"/>
        <v>15-30</v>
      </c>
      <c r="J31" s="6" t="s">
        <v>2</v>
      </c>
      <c r="K31" t="b">
        <f t="shared" si="2"/>
        <v>0</v>
      </c>
      <c r="L31" t="b">
        <f t="shared" si="3"/>
        <v>1</v>
      </c>
    </row>
    <row r="32" spans="1:12" x14ac:dyDescent="0.3">
      <c r="A32" s="2">
        <v>52282155359800</v>
      </c>
      <c r="B32" s="3" t="s">
        <v>3</v>
      </c>
      <c r="C32" s="3" t="s">
        <v>12</v>
      </c>
      <c r="D32" s="3">
        <v>43225</v>
      </c>
      <c r="E32" s="3" t="str">
        <f t="shared" si="0"/>
        <v>Sat</v>
      </c>
      <c r="F32" s="3" t="s">
        <v>36</v>
      </c>
      <c r="G32" s="4">
        <v>15</v>
      </c>
      <c r="H32" s="5">
        <v>66.099999999999994</v>
      </c>
      <c r="I32" s="5" t="str">
        <f t="shared" si="1"/>
        <v>15-30</v>
      </c>
      <c r="J32" s="6" t="s">
        <v>6</v>
      </c>
      <c r="K32" t="b">
        <f t="shared" si="2"/>
        <v>1</v>
      </c>
      <c r="L32" t="b">
        <f t="shared" si="3"/>
        <v>1</v>
      </c>
    </row>
    <row r="33" spans="1:12" x14ac:dyDescent="0.3">
      <c r="A33" s="2">
        <v>52282164100200</v>
      </c>
      <c r="B33" s="3" t="s">
        <v>3</v>
      </c>
      <c r="C33" s="3" t="s">
        <v>10</v>
      </c>
      <c r="D33" s="3">
        <v>43225</v>
      </c>
      <c r="E33" s="3" t="str">
        <f t="shared" si="0"/>
        <v>Sat</v>
      </c>
      <c r="F33" s="3" t="s">
        <v>36</v>
      </c>
      <c r="G33" s="4">
        <v>15</v>
      </c>
      <c r="H33" s="5">
        <v>72.45</v>
      </c>
      <c r="I33" s="5" t="str">
        <f t="shared" si="1"/>
        <v>15-30</v>
      </c>
      <c r="J33" s="6" t="s">
        <v>7</v>
      </c>
      <c r="K33" t="b">
        <f t="shared" si="2"/>
        <v>0</v>
      </c>
      <c r="L33" t="b">
        <f t="shared" si="3"/>
        <v>1</v>
      </c>
    </row>
    <row r="34" spans="1:12" x14ac:dyDescent="0.3">
      <c r="A34" s="2">
        <v>54282140940400</v>
      </c>
      <c r="B34" s="3" t="s">
        <v>3</v>
      </c>
      <c r="C34" s="3" t="s">
        <v>11</v>
      </c>
      <c r="D34" s="3">
        <v>43225</v>
      </c>
      <c r="E34" s="3" t="str">
        <f t="shared" si="0"/>
        <v>Sat</v>
      </c>
      <c r="F34" s="3" t="s">
        <v>36</v>
      </c>
      <c r="G34" s="4">
        <v>15</v>
      </c>
      <c r="H34" s="5">
        <v>70.069999999999993</v>
      </c>
      <c r="I34" s="5" t="str">
        <f t="shared" si="1"/>
        <v>15-30</v>
      </c>
      <c r="J34" s="6" t="s">
        <v>2</v>
      </c>
      <c r="K34" t="b">
        <f t="shared" si="2"/>
        <v>0</v>
      </c>
      <c r="L34" t="b">
        <f t="shared" si="3"/>
        <v>1</v>
      </c>
    </row>
    <row r="35" spans="1:12" x14ac:dyDescent="0.3">
      <c r="A35" s="2">
        <v>54282140939600</v>
      </c>
      <c r="B35" s="3" t="s">
        <v>3</v>
      </c>
      <c r="C35" s="3" t="s">
        <v>12</v>
      </c>
      <c r="D35" s="3">
        <v>43225</v>
      </c>
      <c r="E35" s="3" t="str">
        <f t="shared" si="0"/>
        <v>Sat</v>
      </c>
      <c r="F35" s="3" t="s">
        <v>36</v>
      </c>
      <c r="G35" s="4">
        <v>15</v>
      </c>
      <c r="H35" s="5">
        <v>70.069999999999993</v>
      </c>
      <c r="I35" s="5" t="str">
        <f t="shared" si="1"/>
        <v>15-30</v>
      </c>
      <c r="J35" s="6" t="s">
        <v>2</v>
      </c>
      <c r="K35" t="b">
        <f t="shared" si="2"/>
        <v>0</v>
      </c>
      <c r="L35" t="b">
        <f t="shared" si="3"/>
        <v>1</v>
      </c>
    </row>
    <row r="36" spans="1:12" x14ac:dyDescent="0.3">
      <c r="A36" s="2">
        <v>54282140888800</v>
      </c>
      <c r="B36" s="3" t="s">
        <v>3</v>
      </c>
      <c r="C36" s="3" t="s">
        <v>10</v>
      </c>
      <c r="D36" s="3">
        <v>43225</v>
      </c>
      <c r="E36" s="3" t="str">
        <f t="shared" si="0"/>
        <v>Sat</v>
      </c>
      <c r="F36" s="3" t="s">
        <v>36</v>
      </c>
      <c r="G36" s="4">
        <v>15</v>
      </c>
      <c r="H36" s="5">
        <v>118.82</v>
      </c>
      <c r="I36" s="5" t="str">
        <f t="shared" si="1"/>
        <v>15-30</v>
      </c>
      <c r="J36" s="6" t="s">
        <v>2</v>
      </c>
      <c r="K36" t="b">
        <f t="shared" si="2"/>
        <v>1</v>
      </c>
      <c r="L36" t="b">
        <f t="shared" si="3"/>
        <v>0</v>
      </c>
    </row>
    <row r="37" spans="1:12" x14ac:dyDescent="0.3">
      <c r="A37" s="2">
        <v>54282140965400</v>
      </c>
      <c r="B37" s="3" t="s">
        <v>3</v>
      </c>
      <c r="C37" s="3" t="s">
        <v>11</v>
      </c>
      <c r="D37" s="3">
        <v>43225</v>
      </c>
      <c r="E37" s="3" t="str">
        <f t="shared" si="0"/>
        <v>Sat</v>
      </c>
      <c r="F37" s="3" t="s">
        <v>36</v>
      </c>
      <c r="G37" s="4">
        <v>15</v>
      </c>
      <c r="H37" s="5">
        <v>123.05</v>
      </c>
      <c r="I37" s="5" t="str">
        <f t="shared" si="1"/>
        <v>15-30</v>
      </c>
      <c r="J37" s="6" t="s">
        <v>2</v>
      </c>
      <c r="K37" t="b">
        <f t="shared" si="2"/>
        <v>1</v>
      </c>
      <c r="L37" t="b">
        <f t="shared" si="3"/>
        <v>0</v>
      </c>
    </row>
    <row r="38" spans="1:12" x14ac:dyDescent="0.3">
      <c r="A38" s="2">
        <v>54282140938600</v>
      </c>
      <c r="B38" s="3" t="s">
        <v>3</v>
      </c>
      <c r="C38" s="3" t="s">
        <v>12</v>
      </c>
      <c r="D38" s="3">
        <v>43225</v>
      </c>
      <c r="E38" s="3" t="str">
        <f t="shared" si="0"/>
        <v>Sat</v>
      </c>
      <c r="F38" s="3" t="s">
        <v>36</v>
      </c>
      <c r="G38" s="4">
        <v>15</v>
      </c>
      <c r="H38" s="5">
        <v>379.08</v>
      </c>
      <c r="I38" s="5" t="str">
        <f t="shared" si="1"/>
        <v>15-30</v>
      </c>
      <c r="J38" s="6" t="s">
        <v>2</v>
      </c>
      <c r="K38" t="b">
        <f t="shared" si="2"/>
        <v>1</v>
      </c>
      <c r="L38" t="b">
        <f t="shared" si="3"/>
        <v>0</v>
      </c>
    </row>
    <row r="39" spans="1:12" x14ac:dyDescent="0.3">
      <c r="A39" s="2">
        <v>54282140938600</v>
      </c>
      <c r="B39" s="3" t="s">
        <v>3</v>
      </c>
      <c r="C39" s="3" t="s">
        <v>10</v>
      </c>
      <c r="D39" s="3">
        <v>43225</v>
      </c>
      <c r="E39" s="3" t="str">
        <f t="shared" si="0"/>
        <v>Sat</v>
      </c>
      <c r="F39" s="3" t="s">
        <v>36</v>
      </c>
      <c r="G39" s="4">
        <v>15</v>
      </c>
      <c r="H39" s="5">
        <v>379.08</v>
      </c>
      <c r="I39" s="5" t="str">
        <f t="shared" si="1"/>
        <v>15-30</v>
      </c>
      <c r="J39" s="6" t="s">
        <v>2</v>
      </c>
      <c r="K39" t="b">
        <f t="shared" si="2"/>
        <v>1</v>
      </c>
      <c r="L39" t="b">
        <f t="shared" si="3"/>
        <v>0</v>
      </c>
    </row>
    <row r="40" spans="1:12" x14ac:dyDescent="0.3">
      <c r="A40" s="2">
        <v>54282140943400</v>
      </c>
      <c r="B40" s="3" t="s">
        <v>3</v>
      </c>
      <c r="C40" s="3" t="s">
        <v>11</v>
      </c>
      <c r="D40" s="3">
        <v>43225</v>
      </c>
      <c r="E40" s="3" t="str">
        <f t="shared" si="0"/>
        <v>Sat</v>
      </c>
      <c r="F40" s="3" t="s">
        <v>36</v>
      </c>
      <c r="G40" s="4">
        <v>15</v>
      </c>
      <c r="H40" s="5">
        <v>93.59</v>
      </c>
      <c r="I40" s="5" t="str">
        <f t="shared" si="1"/>
        <v>15-30</v>
      </c>
      <c r="J40" s="6" t="s">
        <v>2</v>
      </c>
      <c r="K40" t="b">
        <f t="shared" si="2"/>
        <v>0</v>
      </c>
      <c r="L40" t="b">
        <f t="shared" si="3"/>
        <v>1</v>
      </c>
    </row>
    <row r="41" spans="1:12" x14ac:dyDescent="0.3">
      <c r="A41" s="2">
        <v>52282162899600</v>
      </c>
      <c r="B41" s="3" t="s">
        <v>3</v>
      </c>
      <c r="C41" s="3" t="s">
        <v>12</v>
      </c>
      <c r="D41" s="3">
        <v>43225</v>
      </c>
      <c r="E41" s="3" t="str">
        <f t="shared" si="0"/>
        <v>Sat</v>
      </c>
      <c r="F41" s="3" t="s">
        <v>36</v>
      </c>
      <c r="G41" s="4">
        <v>15</v>
      </c>
      <c r="H41" s="5">
        <v>91.45</v>
      </c>
      <c r="I41" s="5" t="str">
        <f t="shared" si="1"/>
        <v>15-30</v>
      </c>
      <c r="J41" s="6" t="s">
        <v>4</v>
      </c>
      <c r="K41" t="b">
        <f t="shared" si="2"/>
        <v>0</v>
      </c>
      <c r="L41" t="b">
        <f t="shared" si="3"/>
        <v>1</v>
      </c>
    </row>
    <row r="42" spans="1:12" x14ac:dyDescent="0.3">
      <c r="A42" s="2">
        <v>52282162899600</v>
      </c>
      <c r="B42" s="3" t="s">
        <v>3</v>
      </c>
      <c r="C42" s="3" t="s">
        <v>10</v>
      </c>
      <c r="D42" s="3">
        <v>43225</v>
      </c>
      <c r="E42" s="3" t="str">
        <f t="shared" si="0"/>
        <v>Sat</v>
      </c>
      <c r="F42" s="3" t="s">
        <v>36</v>
      </c>
      <c r="G42" s="4">
        <v>15</v>
      </c>
      <c r="H42" s="5">
        <v>91.45</v>
      </c>
      <c r="I42" s="5" t="str">
        <f t="shared" si="1"/>
        <v>15-30</v>
      </c>
      <c r="J42" s="6" t="s">
        <v>4</v>
      </c>
      <c r="K42" t="b">
        <f t="shared" si="2"/>
        <v>0</v>
      </c>
      <c r="L42" t="b">
        <f t="shared" si="3"/>
        <v>1</v>
      </c>
    </row>
    <row r="43" spans="1:12" x14ac:dyDescent="0.3">
      <c r="A43" s="2">
        <v>52282160093200</v>
      </c>
      <c r="B43" s="3" t="s">
        <v>3</v>
      </c>
      <c r="C43" s="3" t="s">
        <v>11</v>
      </c>
      <c r="D43" s="3">
        <v>43225</v>
      </c>
      <c r="E43" s="3" t="str">
        <f t="shared" si="0"/>
        <v>Sat</v>
      </c>
      <c r="F43" s="3" t="s">
        <v>36</v>
      </c>
      <c r="G43" s="4">
        <v>15</v>
      </c>
      <c r="H43" s="5">
        <v>166.42</v>
      </c>
      <c r="I43" s="5" t="str">
        <f t="shared" si="1"/>
        <v>15-30</v>
      </c>
      <c r="J43" s="6" t="s">
        <v>2</v>
      </c>
      <c r="K43" t="b">
        <f t="shared" si="2"/>
        <v>1</v>
      </c>
      <c r="L43" t="b">
        <f t="shared" si="3"/>
        <v>0</v>
      </c>
    </row>
    <row r="44" spans="1:12" x14ac:dyDescent="0.3">
      <c r="A44" s="2">
        <v>52282160093200</v>
      </c>
      <c r="B44" s="3" t="s">
        <v>3</v>
      </c>
      <c r="C44" s="3" t="s">
        <v>12</v>
      </c>
      <c r="D44" s="3">
        <v>43225</v>
      </c>
      <c r="E44" s="3" t="str">
        <f t="shared" si="0"/>
        <v>Sat</v>
      </c>
      <c r="F44" s="3" t="s">
        <v>36</v>
      </c>
      <c r="G44" s="4">
        <v>15</v>
      </c>
      <c r="H44" s="5">
        <v>166.42</v>
      </c>
      <c r="I44" s="5" t="str">
        <f t="shared" si="1"/>
        <v>15-30</v>
      </c>
      <c r="J44" s="6" t="s">
        <v>2</v>
      </c>
      <c r="K44" t="b">
        <f t="shared" si="2"/>
        <v>1</v>
      </c>
      <c r="L44" t="b">
        <f t="shared" si="3"/>
        <v>0</v>
      </c>
    </row>
    <row r="45" spans="1:12" x14ac:dyDescent="0.3">
      <c r="A45" s="2">
        <v>52282184246400</v>
      </c>
      <c r="B45" s="3" t="s">
        <v>3</v>
      </c>
      <c r="C45" s="3" t="s">
        <v>10</v>
      </c>
      <c r="D45" s="3">
        <v>43225</v>
      </c>
      <c r="E45" s="3" t="str">
        <f t="shared" si="0"/>
        <v>Sat</v>
      </c>
      <c r="F45" s="3" t="s">
        <v>36</v>
      </c>
      <c r="G45" s="4">
        <v>14</v>
      </c>
      <c r="H45" s="5">
        <v>66.099999999999994</v>
      </c>
      <c r="I45" s="5" t="str">
        <f t="shared" si="1"/>
        <v>8-15</v>
      </c>
      <c r="J45" s="6" t="s">
        <v>7</v>
      </c>
      <c r="K45" t="b">
        <f t="shared" si="2"/>
        <v>1</v>
      </c>
      <c r="L45" t="b">
        <f t="shared" si="3"/>
        <v>1</v>
      </c>
    </row>
    <row r="46" spans="1:12" x14ac:dyDescent="0.3">
      <c r="A46" s="2">
        <v>52282184247400</v>
      </c>
      <c r="B46" s="3" t="s">
        <v>3</v>
      </c>
      <c r="C46" s="3" t="s">
        <v>11</v>
      </c>
      <c r="D46" s="3">
        <v>43225</v>
      </c>
      <c r="E46" s="3" t="str">
        <f t="shared" si="0"/>
        <v>Sat</v>
      </c>
      <c r="F46" s="3" t="s">
        <v>36</v>
      </c>
      <c r="G46" s="4">
        <v>14</v>
      </c>
      <c r="H46" s="5">
        <v>160.88</v>
      </c>
      <c r="I46" s="5" t="str">
        <f t="shared" si="1"/>
        <v>8-15</v>
      </c>
      <c r="J46" s="6" t="s">
        <v>7</v>
      </c>
      <c r="K46" t="b">
        <f t="shared" si="2"/>
        <v>1</v>
      </c>
      <c r="L46" t="b">
        <f t="shared" si="3"/>
        <v>0</v>
      </c>
    </row>
    <row r="47" spans="1:12" x14ac:dyDescent="0.3">
      <c r="A47" s="2">
        <v>52282177002600</v>
      </c>
      <c r="B47" s="3" t="s">
        <v>3</v>
      </c>
      <c r="C47" s="3" t="s">
        <v>12</v>
      </c>
      <c r="D47" s="3">
        <v>43225</v>
      </c>
      <c r="E47" s="3" t="str">
        <f t="shared" si="0"/>
        <v>Sat</v>
      </c>
      <c r="F47" s="3" t="s">
        <v>36</v>
      </c>
      <c r="G47" s="4">
        <v>14</v>
      </c>
      <c r="H47" s="5">
        <v>66.099999999999994</v>
      </c>
      <c r="I47" s="5" t="str">
        <f t="shared" si="1"/>
        <v>8-15</v>
      </c>
      <c r="J47" s="6" t="s">
        <v>6</v>
      </c>
      <c r="K47" t="b">
        <f t="shared" si="2"/>
        <v>1</v>
      </c>
      <c r="L47" t="b">
        <f t="shared" si="3"/>
        <v>1</v>
      </c>
    </row>
    <row r="48" spans="1:12" x14ac:dyDescent="0.3">
      <c r="A48" s="2">
        <v>52282177003000</v>
      </c>
      <c r="B48" s="3" t="s">
        <v>3</v>
      </c>
      <c r="C48" s="3" t="s">
        <v>10</v>
      </c>
      <c r="D48" s="3">
        <v>43225</v>
      </c>
      <c r="E48" s="3" t="str">
        <f t="shared" si="0"/>
        <v>Sat</v>
      </c>
      <c r="F48" s="3" t="s">
        <v>36</v>
      </c>
      <c r="G48" s="4">
        <v>14</v>
      </c>
      <c r="H48" s="5">
        <v>88.21</v>
      </c>
      <c r="I48" s="5" t="str">
        <f t="shared" si="1"/>
        <v>8-15</v>
      </c>
      <c r="J48" s="6" t="s">
        <v>6</v>
      </c>
      <c r="K48" t="b">
        <f t="shared" si="2"/>
        <v>0</v>
      </c>
      <c r="L48" t="b">
        <f t="shared" si="3"/>
        <v>1</v>
      </c>
    </row>
    <row r="49" spans="1:12" x14ac:dyDescent="0.3">
      <c r="A49" s="2">
        <v>52282097306200</v>
      </c>
      <c r="B49" s="3" t="s">
        <v>3</v>
      </c>
      <c r="C49" s="3" t="s">
        <v>11</v>
      </c>
      <c r="D49" s="3">
        <v>43225</v>
      </c>
      <c r="E49" s="3" t="str">
        <f t="shared" si="0"/>
        <v>Sat</v>
      </c>
      <c r="F49" s="3" t="s">
        <v>36</v>
      </c>
      <c r="G49" s="4">
        <v>18</v>
      </c>
      <c r="H49" s="5">
        <v>97.86</v>
      </c>
      <c r="I49" s="5" t="str">
        <f t="shared" si="1"/>
        <v>15-30</v>
      </c>
      <c r="J49" s="6" t="s">
        <v>6</v>
      </c>
      <c r="K49" t="b">
        <f t="shared" si="2"/>
        <v>0</v>
      </c>
      <c r="L49" t="b">
        <f t="shared" si="3"/>
        <v>1</v>
      </c>
    </row>
    <row r="50" spans="1:12" x14ac:dyDescent="0.3">
      <c r="A50" s="2">
        <v>52282101297000</v>
      </c>
      <c r="B50" s="3" t="s">
        <v>3</v>
      </c>
      <c r="C50" s="3" t="s">
        <v>12</v>
      </c>
      <c r="D50" s="3">
        <v>43225</v>
      </c>
      <c r="E50" s="3" t="str">
        <f t="shared" si="0"/>
        <v>Sat</v>
      </c>
      <c r="F50" s="3" t="s">
        <v>36</v>
      </c>
      <c r="G50" s="4">
        <v>18</v>
      </c>
      <c r="H50" s="5">
        <v>66.099999999999994</v>
      </c>
      <c r="I50" s="5" t="str">
        <f t="shared" si="1"/>
        <v>15-30</v>
      </c>
      <c r="J50" s="6" t="s">
        <v>6</v>
      </c>
      <c r="K50" t="b">
        <f t="shared" si="2"/>
        <v>1</v>
      </c>
      <c r="L50" t="b">
        <f t="shared" si="3"/>
        <v>1</v>
      </c>
    </row>
    <row r="51" spans="1:12" x14ac:dyDescent="0.3">
      <c r="A51" s="2">
        <v>52282167086400</v>
      </c>
      <c r="B51" s="3" t="s">
        <v>1</v>
      </c>
      <c r="C51" s="3" t="s">
        <v>11</v>
      </c>
      <c r="D51" s="3">
        <v>43226</v>
      </c>
      <c r="E51" s="3" t="str">
        <f t="shared" si="0"/>
        <v>Sun</v>
      </c>
      <c r="F51" s="3" t="s">
        <v>36</v>
      </c>
      <c r="G51" s="4">
        <v>16</v>
      </c>
      <c r="H51" s="5">
        <v>70.069999999999993</v>
      </c>
      <c r="I51" s="5" t="str">
        <f t="shared" si="1"/>
        <v>15-30</v>
      </c>
      <c r="J51" s="6" t="s">
        <v>2</v>
      </c>
      <c r="K51" t="b">
        <f t="shared" si="2"/>
        <v>0</v>
      </c>
      <c r="L51" t="b">
        <f t="shared" si="3"/>
        <v>1</v>
      </c>
    </row>
    <row r="52" spans="1:12" x14ac:dyDescent="0.3">
      <c r="A52" s="2">
        <v>54281982081200</v>
      </c>
      <c r="B52" s="3" t="s">
        <v>3</v>
      </c>
      <c r="C52" s="3" t="s">
        <v>12</v>
      </c>
      <c r="D52" s="3">
        <v>43226</v>
      </c>
      <c r="E52" s="3" t="str">
        <f t="shared" si="0"/>
        <v>Sun</v>
      </c>
      <c r="F52" s="3" t="s">
        <v>36</v>
      </c>
      <c r="G52" s="4">
        <v>23</v>
      </c>
      <c r="H52" s="5">
        <v>112.66</v>
      </c>
      <c r="I52" s="5" t="str">
        <f t="shared" si="1"/>
        <v>15-30</v>
      </c>
      <c r="J52" s="6" t="s">
        <v>2</v>
      </c>
      <c r="K52" t="b">
        <f t="shared" si="2"/>
        <v>1</v>
      </c>
      <c r="L52" t="b">
        <f t="shared" si="3"/>
        <v>0</v>
      </c>
    </row>
    <row r="53" spans="1:12" x14ac:dyDescent="0.3">
      <c r="A53" s="2">
        <v>54281992171800</v>
      </c>
      <c r="B53" s="3" t="s">
        <v>3</v>
      </c>
      <c r="C53" s="3" t="s">
        <v>10</v>
      </c>
      <c r="D53" s="3">
        <v>43226</v>
      </c>
      <c r="E53" s="3" t="str">
        <f t="shared" si="0"/>
        <v>Sun</v>
      </c>
      <c r="F53" s="3" t="s">
        <v>36</v>
      </c>
      <c r="G53" s="4">
        <v>23</v>
      </c>
      <c r="H53" s="5">
        <v>112.66</v>
      </c>
      <c r="I53" s="5" t="str">
        <f t="shared" si="1"/>
        <v>15-30</v>
      </c>
      <c r="J53" s="6" t="s">
        <v>2</v>
      </c>
      <c r="K53" t="b">
        <f t="shared" si="2"/>
        <v>1</v>
      </c>
      <c r="L53" t="b">
        <f t="shared" si="3"/>
        <v>0</v>
      </c>
    </row>
    <row r="54" spans="1:12" x14ac:dyDescent="0.3">
      <c r="A54" s="2">
        <v>52282000748800</v>
      </c>
      <c r="B54" s="3" t="s">
        <v>3</v>
      </c>
      <c r="C54" s="3" t="s">
        <v>11</v>
      </c>
      <c r="D54" s="3">
        <v>43226</v>
      </c>
      <c r="E54" s="3" t="str">
        <f t="shared" si="0"/>
        <v>Sun</v>
      </c>
      <c r="F54" s="3" t="s">
        <v>36</v>
      </c>
      <c r="G54" s="4">
        <v>23</v>
      </c>
      <c r="H54" s="5">
        <v>112.66</v>
      </c>
      <c r="I54" s="5" t="str">
        <f t="shared" si="1"/>
        <v>15-30</v>
      </c>
      <c r="J54" s="6" t="s">
        <v>2</v>
      </c>
      <c r="K54" t="b">
        <f t="shared" si="2"/>
        <v>1</v>
      </c>
      <c r="L54" t="b">
        <f t="shared" si="3"/>
        <v>0</v>
      </c>
    </row>
    <row r="55" spans="1:12" x14ac:dyDescent="0.3">
      <c r="A55" s="2">
        <v>52282017753600</v>
      </c>
      <c r="B55" s="3" t="s">
        <v>3</v>
      </c>
      <c r="C55" s="3" t="s">
        <v>12</v>
      </c>
      <c r="D55" s="3">
        <v>43226</v>
      </c>
      <c r="E55" s="3" t="str">
        <f t="shared" si="0"/>
        <v>Sun</v>
      </c>
      <c r="F55" s="3" t="s">
        <v>36</v>
      </c>
      <c r="G55" s="4">
        <v>22</v>
      </c>
      <c r="H55" s="5">
        <v>66.099999999999994</v>
      </c>
      <c r="I55" s="5" t="str">
        <f t="shared" si="1"/>
        <v>15-30</v>
      </c>
      <c r="J55" s="6" t="s">
        <v>6</v>
      </c>
      <c r="K55" t="b">
        <f t="shared" si="2"/>
        <v>1</v>
      </c>
      <c r="L55" t="b">
        <f t="shared" si="3"/>
        <v>1</v>
      </c>
    </row>
    <row r="56" spans="1:12" x14ac:dyDescent="0.3">
      <c r="A56" s="2">
        <v>52282101389000</v>
      </c>
      <c r="B56" s="3" t="s">
        <v>3</v>
      </c>
      <c r="C56" s="3" t="s">
        <v>10</v>
      </c>
      <c r="D56" s="3">
        <v>43227</v>
      </c>
      <c r="E56" s="3" t="str">
        <f t="shared" si="0"/>
        <v>Mon</v>
      </c>
      <c r="F56" s="3" t="s">
        <v>36</v>
      </c>
      <c r="G56" s="4">
        <v>21</v>
      </c>
      <c r="H56" s="5">
        <v>66.099999999999994</v>
      </c>
      <c r="I56" s="5" t="str">
        <f t="shared" si="1"/>
        <v>15-30</v>
      </c>
      <c r="J56" s="6" t="s">
        <v>6</v>
      </c>
      <c r="K56" t="b">
        <f t="shared" si="2"/>
        <v>1</v>
      </c>
      <c r="L56" t="b">
        <f t="shared" si="3"/>
        <v>1</v>
      </c>
    </row>
    <row r="57" spans="1:12" x14ac:dyDescent="0.3">
      <c r="A57" s="2">
        <v>52282155358800</v>
      </c>
      <c r="B57" s="3" t="s">
        <v>3</v>
      </c>
      <c r="C57" s="3" t="s">
        <v>11</v>
      </c>
      <c r="D57" s="3">
        <v>43227</v>
      </c>
      <c r="E57" s="3" t="str">
        <f t="shared" si="0"/>
        <v>Mon</v>
      </c>
      <c r="F57" s="3" t="s">
        <v>36</v>
      </c>
      <c r="G57" s="4">
        <v>18</v>
      </c>
      <c r="H57" s="5">
        <v>66.099999999999994</v>
      </c>
      <c r="I57" s="5" t="str">
        <f t="shared" si="1"/>
        <v>15-30</v>
      </c>
      <c r="J57" s="6" t="s">
        <v>6</v>
      </c>
      <c r="K57" t="b">
        <f t="shared" si="2"/>
        <v>1</v>
      </c>
      <c r="L57" t="b">
        <f t="shared" si="3"/>
        <v>1</v>
      </c>
    </row>
    <row r="58" spans="1:12" x14ac:dyDescent="0.3">
      <c r="A58" s="2">
        <v>52282097608000</v>
      </c>
      <c r="B58" s="3" t="s">
        <v>3</v>
      </c>
      <c r="C58" s="3" t="s">
        <v>12</v>
      </c>
      <c r="D58" s="3">
        <v>43227</v>
      </c>
      <c r="E58" s="3" t="str">
        <f t="shared" si="0"/>
        <v>Mon</v>
      </c>
      <c r="F58" s="3" t="s">
        <v>36</v>
      </c>
      <c r="G58" s="4">
        <v>21</v>
      </c>
      <c r="H58" s="5">
        <v>123.03</v>
      </c>
      <c r="I58" s="5" t="str">
        <f t="shared" si="1"/>
        <v>15-30</v>
      </c>
      <c r="J58" s="6" t="s">
        <v>6</v>
      </c>
      <c r="K58" t="b">
        <f t="shared" si="2"/>
        <v>1</v>
      </c>
      <c r="L58" t="b">
        <f t="shared" si="3"/>
        <v>0</v>
      </c>
    </row>
    <row r="59" spans="1:12" x14ac:dyDescent="0.3">
      <c r="A59" s="2">
        <v>52282097608000</v>
      </c>
      <c r="B59" s="3" t="s">
        <v>3</v>
      </c>
      <c r="C59" s="3" t="s">
        <v>10</v>
      </c>
      <c r="D59" s="3">
        <v>43227</v>
      </c>
      <c r="E59" s="3" t="str">
        <f t="shared" si="0"/>
        <v>Mon</v>
      </c>
      <c r="F59" s="3" t="s">
        <v>36</v>
      </c>
      <c r="G59" s="4">
        <v>21</v>
      </c>
      <c r="H59" s="5">
        <v>123.03</v>
      </c>
      <c r="I59" s="5" t="str">
        <f t="shared" si="1"/>
        <v>15-30</v>
      </c>
      <c r="J59" s="6" t="s">
        <v>6</v>
      </c>
      <c r="K59" t="b">
        <f t="shared" si="2"/>
        <v>1</v>
      </c>
      <c r="L59" t="b">
        <f t="shared" si="3"/>
        <v>0</v>
      </c>
    </row>
    <row r="60" spans="1:12" x14ac:dyDescent="0.3">
      <c r="A60" s="2">
        <v>52282097608000</v>
      </c>
      <c r="B60" s="3" t="s">
        <v>3</v>
      </c>
      <c r="C60" s="3" t="s">
        <v>11</v>
      </c>
      <c r="D60" s="3">
        <v>43227</v>
      </c>
      <c r="E60" s="3" t="str">
        <f t="shared" si="0"/>
        <v>Mon</v>
      </c>
      <c r="F60" s="3" t="s">
        <v>36</v>
      </c>
      <c r="G60" s="4">
        <v>21</v>
      </c>
      <c r="H60" s="5">
        <v>123.03</v>
      </c>
      <c r="I60" s="5" t="str">
        <f t="shared" si="1"/>
        <v>15-30</v>
      </c>
      <c r="J60" s="6" t="s">
        <v>6</v>
      </c>
      <c r="K60" t="b">
        <f t="shared" si="2"/>
        <v>1</v>
      </c>
      <c r="L60" t="b">
        <f t="shared" si="3"/>
        <v>0</v>
      </c>
    </row>
    <row r="61" spans="1:12" x14ac:dyDescent="0.3">
      <c r="A61" s="2">
        <v>52282154806200</v>
      </c>
      <c r="B61" s="3" t="s">
        <v>3</v>
      </c>
      <c r="C61" s="3" t="s">
        <v>12</v>
      </c>
      <c r="D61" s="3">
        <v>43227</v>
      </c>
      <c r="E61" s="3" t="str">
        <f t="shared" si="0"/>
        <v>Mon</v>
      </c>
      <c r="F61" s="3" t="s">
        <v>36</v>
      </c>
      <c r="G61" s="4">
        <v>18</v>
      </c>
      <c r="H61" s="5">
        <v>197.56</v>
      </c>
      <c r="I61" s="5" t="str">
        <f t="shared" si="1"/>
        <v>15-30</v>
      </c>
      <c r="J61" s="6" t="s">
        <v>6</v>
      </c>
      <c r="K61" t="b">
        <f t="shared" si="2"/>
        <v>1</v>
      </c>
      <c r="L61" t="b">
        <f t="shared" si="3"/>
        <v>0</v>
      </c>
    </row>
    <row r="62" spans="1:12" x14ac:dyDescent="0.3">
      <c r="A62" s="2">
        <v>52282154806200</v>
      </c>
      <c r="B62" s="3" t="s">
        <v>3</v>
      </c>
      <c r="C62" s="3" t="s">
        <v>10</v>
      </c>
      <c r="D62" s="3">
        <v>43227</v>
      </c>
      <c r="E62" s="3" t="str">
        <f t="shared" si="0"/>
        <v>Mon</v>
      </c>
      <c r="F62" s="3" t="s">
        <v>36</v>
      </c>
      <c r="G62" s="4">
        <v>18</v>
      </c>
      <c r="H62" s="5">
        <v>197.56</v>
      </c>
      <c r="I62" s="5" t="str">
        <f t="shared" si="1"/>
        <v>15-30</v>
      </c>
      <c r="J62" s="6" t="s">
        <v>6</v>
      </c>
      <c r="K62" t="b">
        <f t="shared" si="2"/>
        <v>1</v>
      </c>
      <c r="L62" t="b">
        <f t="shared" si="3"/>
        <v>0</v>
      </c>
    </row>
    <row r="63" spans="1:12" x14ac:dyDescent="0.3">
      <c r="A63" s="2">
        <v>52282154806200</v>
      </c>
      <c r="B63" s="3" t="s">
        <v>3</v>
      </c>
      <c r="C63" s="3" t="s">
        <v>11</v>
      </c>
      <c r="D63" s="3">
        <v>43227</v>
      </c>
      <c r="E63" s="3" t="str">
        <f t="shared" si="0"/>
        <v>Mon</v>
      </c>
      <c r="F63" s="3" t="s">
        <v>36</v>
      </c>
      <c r="G63" s="4">
        <v>18</v>
      </c>
      <c r="H63" s="5">
        <v>197.56</v>
      </c>
      <c r="I63" s="5" t="str">
        <f t="shared" si="1"/>
        <v>15-30</v>
      </c>
      <c r="J63" s="6" t="s">
        <v>6</v>
      </c>
      <c r="K63" t="b">
        <f t="shared" si="2"/>
        <v>1</v>
      </c>
      <c r="L63" t="b">
        <f t="shared" si="3"/>
        <v>0</v>
      </c>
    </row>
    <row r="64" spans="1:12" x14ac:dyDescent="0.3">
      <c r="A64" s="2">
        <v>52282176018800</v>
      </c>
      <c r="B64" s="3" t="s">
        <v>3</v>
      </c>
      <c r="C64" s="3" t="s">
        <v>12</v>
      </c>
      <c r="D64" s="3">
        <v>43227</v>
      </c>
      <c r="E64" s="3" t="str">
        <f t="shared" si="0"/>
        <v>Mon</v>
      </c>
      <c r="F64" s="3" t="s">
        <v>36</v>
      </c>
      <c r="G64" s="4">
        <v>17</v>
      </c>
      <c r="H64" s="5">
        <v>182.27</v>
      </c>
      <c r="I64" s="5" t="str">
        <f t="shared" si="1"/>
        <v>15-30</v>
      </c>
      <c r="J64" s="6" t="s">
        <v>6</v>
      </c>
      <c r="K64" t="b">
        <f t="shared" si="2"/>
        <v>1</v>
      </c>
      <c r="L64" t="b">
        <f t="shared" si="3"/>
        <v>0</v>
      </c>
    </row>
    <row r="65" spans="1:12" x14ac:dyDescent="0.3">
      <c r="A65" s="2">
        <v>52282176018800</v>
      </c>
      <c r="B65" s="3" t="s">
        <v>3</v>
      </c>
      <c r="C65" s="3" t="s">
        <v>10</v>
      </c>
      <c r="D65" s="3">
        <v>43227</v>
      </c>
      <c r="E65" s="3" t="str">
        <f t="shared" si="0"/>
        <v>Mon</v>
      </c>
      <c r="F65" s="3" t="s">
        <v>36</v>
      </c>
      <c r="G65" s="4">
        <v>17</v>
      </c>
      <c r="H65" s="5">
        <v>182.27</v>
      </c>
      <c r="I65" s="5" t="str">
        <f t="shared" si="1"/>
        <v>15-30</v>
      </c>
      <c r="J65" s="6" t="s">
        <v>6</v>
      </c>
      <c r="K65" t="b">
        <f t="shared" si="2"/>
        <v>1</v>
      </c>
      <c r="L65" t="b">
        <f t="shared" si="3"/>
        <v>0</v>
      </c>
    </row>
    <row r="66" spans="1:12" x14ac:dyDescent="0.3">
      <c r="A66" s="2">
        <v>52282248020200</v>
      </c>
      <c r="B66" s="3" t="s">
        <v>3</v>
      </c>
      <c r="C66" s="3" t="s">
        <v>10</v>
      </c>
      <c r="D66" s="3">
        <v>43227</v>
      </c>
      <c r="E66" s="3" t="str">
        <f t="shared" ref="E66:E129" si="4">TEXT(D66,"DDD")</f>
        <v>Mon</v>
      </c>
      <c r="F66" s="3" t="s">
        <v>36</v>
      </c>
      <c r="G66" s="4">
        <v>14</v>
      </c>
      <c r="H66" s="5">
        <v>72.45</v>
      </c>
      <c r="I66" s="5" t="str">
        <f t="shared" si="1"/>
        <v>8-15</v>
      </c>
      <c r="J66" s="6" t="s">
        <v>4</v>
      </c>
      <c r="K66" t="b">
        <f t="shared" si="2"/>
        <v>0</v>
      </c>
      <c r="L66" t="b">
        <f t="shared" si="3"/>
        <v>1</v>
      </c>
    </row>
    <row r="67" spans="1:12" x14ac:dyDescent="0.3">
      <c r="A67" s="2">
        <v>52282241637400</v>
      </c>
      <c r="B67" s="3" t="s">
        <v>3</v>
      </c>
      <c r="C67" s="3" t="s">
        <v>11</v>
      </c>
      <c r="D67" s="3">
        <v>43227</v>
      </c>
      <c r="E67" s="3" t="str">
        <f t="shared" si="4"/>
        <v>Mon</v>
      </c>
      <c r="F67" s="3" t="s">
        <v>36</v>
      </c>
      <c r="G67" s="4">
        <v>14</v>
      </c>
      <c r="H67" s="5">
        <v>72.45</v>
      </c>
      <c r="I67" s="5" t="str">
        <f t="shared" ref="I67:I130" si="5">IF(G67&gt;30,"&gt;30",IF(G67&gt;14,"15-30",IF(G67&gt;7,"8-15","0-7")))</f>
        <v>8-15</v>
      </c>
      <c r="J67" s="6" t="s">
        <v>4</v>
      </c>
      <c r="K67" t="b">
        <f t="shared" ref="K67:K130" si="6">OR(H67&lt;70,H67&gt;100)</f>
        <v>0</v>
      </c>
      <c r="L67" t="b">
        <f t="shared" ref="L67:L130" si="7">AND($H67&lt;100,$H67&gt;50)</f>
        <v>1</v>
      </c>
    </row>
    <row r="68" spans="1:12" x14ac:dyDescent="0.3">
      <c r="A68" s="2">
        <v>52282248310200</v>
      </c>
      <c r="B68" s="3" t="s">
        <v>3</v>
      </c>
      <c r="C68" s="3" t="s">
        <v>12</v>
      </c>
      <c r="D68" s="3">
        <v>43227</v>
      </c>
      <c r="E68" s="3" t="str">
        <f t="shared" si="4"/>
        <v>Mon</v>
      </c>
      <c r="F68" s="3" t="s">
        <v>36</v>
      </c>
      <c r="G68" s="4">
        <v>14</v>
      </c>
      <c r="H68" s="5">
        <v>72.45</v>
      </c>
      <c r="I68" s="5" t="str">
        <f t="shared" si="5"/>
        <v>8-15</v>
      </c>
      <c r="J68" s="6" t="s">
        <v>4</v>
      </c>
      <c r="K68" t="b">
        <f t="shared" si="6"/>
        <v>0</v>
      </c>
      <c r="L68" t="b">
        <f t="shared" si="7"/>
        <v>1</v>
      </c>
    </row>
    <row r="69" spans="1:12" x14ac:dyDescent="0.3">
      <c r="A69" s="2">
        <v>52282240457600</v>
      </c>
      <c r="B69" s="3" t="s">
        <v>3</v>
      </c>
      <c r="C69" s="3" t="s">
        <v>10</v>
      </c>
      <c r="D69" s="3">
        <v>43227</v>
      </c>
      <c r="E69" s="3" t="str">
        <f t="shared" si="4"/>
        <v>Mon</v>
      </c>
      <c r="F69" s="3" t="s">
        <v>36</v>
      </c>
      <c r="G69" s="4">
        <v>14</v>
      </c>
      <c r="H69" s="5">
        <v>72.45</v>
      </c>
      <c r="I69" s="5" t="str">
        <f t="shared" si="5"/>
        <v>8-15</v>
      </c>
      <c r="J69" s="6" t="s">
        <v>4</v>
      </c>
      <c r="K69" t="b">
        <f t="shared" si="6"/>
        <v>0</v>
      </c>
      <c r="L69" t="b">
        <f t="shared" si="7"/>
        <v>1</v>
      </c>
    </row>
    <row r="70" spans="1:12" x14ac:dyDescent="0.3">
      <c r="A70" s="2">
        <v>54282146387200</v>
      </c>
      <c r="B70" s="3" t="s">
        <v>1</v>
      </c>
      <c r="C70" s="3" t="s">
        <v>11</v>
      </c>
      <c r="D70" s="3">
        <v>43227</v>
      </c>
      <c r="E70" s="3" t="str">
        <f t="shared" si="4"/>
        <v>Mon</v>
      </c>
      <c r="F70" s="3" t="s">
        <v>36</v>
      </c>
      <c r="G70" s="4">
        <v>21</v>
      </c>
      <c r="H70" s="5">
        <v>95.62</v>
      </c>
      <c r="I70" s="5" t="str">
        <f t="shared" si="5"/>
        <v>15-30</v>
      </c>
      <c r="J70" s="6" t="s">
        <v>8</v>
      </c>
      <c r="K70" t="b">
        <f t="shared" si="6"/>
        <v>0</v>
      </c>
      <c r="L70" t="b">
        <f t="shared" si="7"/>
        <v>1</v>
      </c>
    </row>
    <row r="71" spans="1:12" x14ac:dyDescent="0.3">
      <c r="A71" s="2">
        <v>52282248084800</v>
      </c>
      <c r="B71" s="3" t="s">
        <v>3</v>
      </c>
      <c r="C71" s="3" t="s">
        <v>12</v>
      </c>
      <c r="D71" s="3">
        <v>43227</v>
      </c>
      <c r="E71" s="3" t="str">
        <f t="shared" si="4"/>
        <v>Mon</v>
      </c>
      <c r="F71" s="3" t="s">
        <v>36</v>
      </c>
      <c r="G71" s="4">
        <v>14</v>
      </c>
      <c r="H71" s="5">
        <v>73</v>
      </c>
      <c r="I71" s="5" t="str">
        <f t="shared" si="5"/>
        <v>8-15</v>
      </c>
      <c r="J71" s="6" t="s">
        <v>4</v>
      </c>
      <c r="K71" t="b">
        <f t="shared" si="6"/>
        <v>0</v>
      </c>
      <c r="L71" t="b">
        <f t="shared" si="7"/>
        <v>1</v>
      </c>
    </row>
    <row r="72" spans="1:12" x14ac:dyDescent="0.3">
      <c r="A72" s="2">
        <v>52282248022400</v>
      </c>
      <c r="B72" s="3" t="s">
        <v>3</v>
      </c>
      <c r="C72" s="3" t="s">
        <v>10</v>
      </c>
      <c r="D72" s="3">
        <v>43227</v>
      </c>
      <c r="E72" s="3" t="str">
        <f t="shared" si="4"/>
        <v>Mon</v>
      </c>
      <c r="F72" s="3" t="s">
        <v>36</v>
      </c>
      <c r="G72" s="4">
        <v>14</v>
      </c>
      <c r="H72" s="5">
        <v>72.45</v>
      </c>
      <c r="I72" s="5" t="str">
        <f t="shared" si="5"/>
        <v>8-15</v>
      </c>
      <c r="J72" s="6" t="s">
        <v>4</v>
      </c>
      <c r="K72" t="b">
        <f t="shared" si="6"/>
        <v>0</v>
      </c>
      <c r="L72" t="b">
        <f t="shared" si="7"/>
        <v>1</v>
      </c>
    </row>
    <row r="73" spans="1:12" x14ac:dyDescent="0.3">
      <c r="A73" s="2">
        <v>52282248066200</v>
      </c>
      <c r="B73" s="3" t="s">
        <v>3</v>
      </c>
      <c r="C73" s="3" t="s">
        <v>11</v>
      </c>
      <c r="D73" s="3">
        <v>43227</v>
      </c>
      <c r="E73" s="3" t="str">
        <f t="shared" si="4"/>
        <v>Mon</v>
      </c>
      <c r="F73" s="3" t="s">
        <v>36</v>
      </c>
      <c r="G73" s="4">
        <v>14</v>
      </c>
      <c r="H73" s="5">
        <v>72.45</v>
      </c>
      <c r="I73" s="5" t="str">
        <f t="shared" si="5"/>
        <v>8-15</v>
      </c>
      <c r="J73" s="6" t="s">
        <v>4</v>
      </c>
      <c r="K73" t="b">
        <f t="shared" si="6"/>
        <v>0</v>
      </c>
      <c r="L73" t="b">
        <f t="shared" si="7"/>
        <v>1</v>
      </c>
    </row>
    <row r="74" spans="1:12" x14ac:dyDescent="0.3">
      <c r="A74" s="2">
        <v>52282244848400</v>
      </c>
      <c r="B74" s="3" t="s">
        <v>3</v>
      </c>
      <c r="C74" s="3" t="s">
        <v>12</v>
      </c>
      <c r="D74" s="3">
        <v>43227</v>
      </c>
      <c r="E74" s="3" t="str">
        <f t="shared" si="4"/>
        <v>Mon</v>
      </c>
      <c r="F74" s="3" t="s">
        <v>36</v>
      </c>
      <c r="G74" s="4">
        <v>14</v>
      </c>
      <c r="H74" s="5">
        <v>72.45</v>
      </c>
      <c r="I74" s="5" t="str">
        <f t="shared" si="5"/>
        <v>8-15</v>
      </c>
      <c r="J74" s="6" t="s">
        <v>4</v>
      </c>
      <c r="K74" t="b">
        <f t="shared" si="6"/>
        <v>0</v>
      </c>
      <c r="L74" t="b">
        <f t="shared" si="7"/>
        <v>1</v>
      </c>
    </row>
    <row r="75" spans="1:12" x14ac:dyDescent="0.3">
      <c r="A75" s="2">
        <v>52282241577200</v>
      </c>
      <c r="B75" s="3" t="s">
        <v>3</v>
      </c>
      <c r="C75" s="3" t="s">
        <v>10</v>
      </c>
      <c r="D75" s="3">
        <v>43227</v>
      </c>
      <c r="E75" s="3" t="str">
        <f t="shared" si="4"/>
        <v>Mon</v>
      </c>
      <c r="F75" s="3" t="s">
        <v>36</v>
      </c>
      <c r="G75" s="4">
        <v>14</v>
      </c>
      <c r="H75" s="5">
        <v>72.45</v>
      </c>
      <c r="I75" s="5" t="str">
        <f t="shared" si="5"/>
        <v>8-15</v>
      </c>
      <c r="J75" s="6" t="s">
        <v>4</v>
      </c>
      <c r="K75" t="b">
        <f t="shared" si="6"/>
        <v>0</v>
      </c>
      <c r="L75" t="b">
        <f t="shared" si="7"/>
        <v>1</v>
      </c>
    </row>
    <row r="76" spans="1:12" x14ac:dyDescent="0.3">
      <c r="A76" s="2">
        <v>52282230130200</v>
      </c>
      <c r="B76" s="3" t="s">
        <v>3</v>
      </c>
      <c r="C76" s="3" t="s">
        <v>11</v>
      </c>
      <c r="D76" s="3">
        <v>43227</v>
      </c>
      <c r="E76" s="3" t="str">
        <f t="shared" si="4"/>
        <v>Mon</v>
      </c>
      <c r="F76" s="3" t="s">
        <v>36</v>
      </c>
      <c r="G76" s="4">
        <v>14</v>
      </c>
      <c r="H76" s="5">
        <v>66.099999999999994</v>
      </c>
      <c r="I76" s="5" t="str">
        <f t="shared" si="5"/>
        <v>8-15</v>
      </c>
      <c r="J76" s="6" t="s">
        <v>6</v>
      </c>
      <c r="K76" t="b">
        <f t="shared" si="6"/>
        <v>1</v>
      </c>
      <c r="L76" t="b">
        <f t="shared" si="7"/>
        <v>1</v>
      </c>
    </row>
    <row r="77" spans="1:12" x14ac:dyDescent="0.3">
      <c r="A77" s="2">
        <v>52282241637000</v>
      </c>
      <c r="B77" s="3" t="s">
        <v>3</v>
      </c>
      <c r="C77" s="3" t="s">
        <v>12</v>
      </c>
      <c r="D77" s="3">
        <v>43227</v>
      </c>
      <c r="E77" s="3" t="str">
        <f t="shared" si="4"/>
        <v>Mon</v>
      </c>
      <c r="F77" s="3" t="s">
        <v>36</v>
      </c>
      <c r="G77" s="4">
        <v>14</v>
      </c>
      <c r="H77" s="5">
        <v>72.45</v>
      </c>
      <c r="I77" s="5" t="str">
        <f t="shared" si="5"/>
        <v>8-15</v>
      </c>
      <c r="J77" s="6" t="s">
        <v>4</v>
      </c>
      <c r="K77" t="b">
        <f t="shared" si="6"/>
        <v>0</v>
      </c>
      <c r="L77" t="b">
        <f t="shared" si="7"/>
        <v>1</v>
      </c>
    </row>
    <row r="78" spans="1:12" x14ac:dyDescent="0.3">
      <c r="A78" s="2">
        <v>52282266818600</v>
      </c>
      <c r="B78" s="3" t="s">
        <v>3</v>
      </c>
      <c r="C78" s="3" t="s">
        <v>11</v>
      </c>
      <c r="D78" s="3">
        <v>43228</v>
      </c>
      <c r="E78" s="3" t="str">
        <f t="shared" si="4"/>
        <v>Tue</v>
      </c>
      <c r="F78" s="3" t="s">
        <v>36</v>
      </c>
      <c r="G78" s="4">
        <v>14</v>
      </c>
      <c r="H78" s="5">
        <v>160.88</v>
      </c>
      <c r="I78" s="5" t="str">
        <f t="shared" si="5"/>
        <v>8-15</v>
      </c>
      <c r="J78" s="6" t="s">
        <v>7</v>
      </c>
      <c r="K78" t="b">
        <f t="shared" si="6"/>
        <v>1</v>
      </c>
      <c r="L78" t="b">
        <f t="shared" si="7"/>
        <v>0</v>
      </c>
    </row>
    <row r="79" spans="1:12" x14ac:dyDescent="0.3">
      <c r="A79" s="2">
        <v>52282268730200</v>
      </c>
      <c r="B79" s="3" t="s">
        <v>3</v>
      </c>
      <c r="C79" s="3" t="s">
        <v>12</v>
      </c>
      <c r="D79" s="3">
        <v>43228</v>
      </c>
      <c r="E79" s="3" t="str">
        <f t="shared" si="4"/>
        <v>Tue</v>
      </c>
      <c r="F79" s="3" t="s">
        <v>36</v>
      </c>
      <c r="G79" s="4">
        <v>14</v>
      </c>
      <c r="H79" s="5">
        <v>72.45</v>
      </c>
      <c r="I79" s="5" t="str">
        <f t="shared" si="5"/>
        <v>8-15</v>
      </c>
      <c r="J79" s="6" t="s">
        <v>4</v>
      </c>
      <c r="K79" t="b">
        <f t="shared" si="6"/>
        <v>0</v>
      </c>
      <c r="L79" t="b">
        <f t="shared" si="7"/>
        <v>1</v>
      </c>
    </row>
    <row r="80" spans="1:12" x14ac:dyDescent="0.3">
      <c r="A80" s="2">
        <v>52282264332000</v>
      </c>
      <c r="B80" s="3" t="s">
        <v>3</v>
      </c>
      <c r="C80" s="3" t="s">
        <v>10</v>
      </c>
      <c r="D80" s="3">
        <v>43228</v>
      </c>
      <c r="E80" s="3" t="str">
        <f t="shared" si="4"/>
        <v>Tue</v>
      </c>
      <c r="F80" s="3" t="s">
        <v>36</v>
      </c>
      <c r="G80" s="4">
        <v>14</v>
      </c>
      <c r="H80" s="5">
        <v>72.45</v>
      </c>
      <c r="I80" s="5" t="str">
        <f t="shared" si="5"/>
        <v>8-15</v>
      </c>
      <c r="J80" s="6" t="s">
        <v>4</v>
      </c>
      <c r="K80" t="b">
        <f t="shared" si="6"/>
        <v>0</v>
      </c>
      <c r="L80" t="b">
        <f t="shared" si="7"/>
        <v>1</v>
      </c>
    </row>
    <row r="81" spans="1:12" x14ac:dyDescent="0.3">
      <c r="A81" s="2">
        <v>52282264578400</v>
      </c>
      <c r="B81" s="3" t="s">
        <v>3</v>
      </c>
      <c r="C81" s="3" t="s">
        <v>11</v>
      </c>
      <c r="D81" s="3">
        <v>43228</v>
      </c>
      <c r="E81" s="3" t="str">
        <f t="shared" si="4"/>
        <v>Tue</v>
      </c>
      <c r="F81" s="3" t="s">
        <v>36</v>
      </c>
      <c r="G81" s="4">
        <v>14</v>
      </c>
      <c r="H81" s="5">
        <v>66.099999999999994</v>
      </c>
      <c r="I81" s="5" t="str">
        <f t="shared" si="5"/>
        <v>8-15</v>
      </c>
      <c r="J81" s="6" t="s">
        <v>7</v>
      </c>
      <c r="K81" t="b">
        <f t="shared" si="6"/>
        <v>1</v>
      </c>
      <c r="L81" t="b">
        <f t="shared" si="7"/>
        <v>1</v>
      </c>
    </row>
    <row r="82" spans="1:12" x14ac:dyDescent="0.3">
      <c r="A82" s="2">
        <v>52282267112400</v>
      </c>
      <c r="B82" s="3" t="s">
        <v>3</v>
      </c>
      <c r="C82" s="3" t="s">
        <v>12</v>
      </c>
      <c r="D82" s="3">
        <v>43228</v>
      </c>
      <c r="E82" s="3" t="str">
        <f t="shared" si="4"/>
        <v>Tue</v>
      </c>
      <c r="F82" s="3" t="s">
        <v>36</v>
      </c>
      <c r="G82" s="4">
        <v>14</v>
      </c>
      <c r="H82" s="5">
        <v>72.45</v>
      </c>
      <c r="I82" s="5" t="str">
        <f t="shared" si="5"/>
        <v>8-15</v>
      </c>
      <c r="J82" s="6" t="s">
        <v>4</v>
      </c>
      <c r="K82" t="b">
        <f t="shared" si="6"/>
        <v>0</v>
      </c>
      <c r="L82" t="b">
        <f t="shared" si="7"/>
        <v>1</v>
      </c>
    </row>
    <row r="83" spans="1:12" x14ac:dyDescent="0.3">
      <c r="A83" s="2">
        <v>52282264283200</v>
      </c>
      <c r="B83" s="3" t="s">
        <v>3</v>
      </c>
      <c r="C83" s="3" t="s">
        <v>10</v>
      </c>
      <c r="D83" s="3">
        <v>43228</v>
      </c>
      <c r="E83" s="3" t="str">
        <f t="shared" si="4"/>
        <v>Tue</v>
      </c>
      <c r="F83" s="3" t="s">
        <v>36</v>
      </c>
      <c r="G83" s="4">
        <v>14</v>
      </c>
      <c r="H83" s="5">
        <v>72.45</v>
      </c>
      <c r="I83" s="5" t="str">
        <f t="shared" si="5"/>
        <v>8-15</v>
      </c>
      <c r="J83" s="6" t="s">
        <v>4</v>
      </c>
      <c r="K83" t="b">
        <f t="shared" si="6"/>
        <v>0</v>
      </c>
      <c r="L83" t="b">
        <f t="shared" si="7"/>
        <v>1</v>
      </c>
    </row>
    <row r="84" spans="1:12" x14ac:dyDescent="0.3">
      <c r="A84" s="2">
        <v>52280715705604</v>
      </c>
      <c r="B84" s="3" t="s">
        <v>1</v>
      </c>
      <c r="C84" s="3" t="s">
        <v>10</v>
      </c>
      <c r="D84" s="3">
        <v>43228</v>
      </c>
      <c r="E84" s="3" t="str">
        <f t="shared" si="4"/>
        <v>Tue</v>
      </c>
      <c r="F84" s="3" t="s">
        <v>36</v>
      </c>
      <c r="G84" s="4">
        <v>22</v>
      </c>
      <c r="H84" s="5">
        <v>113.48</v>
      </c>
      <c r="I84" s="5" t="str">
        <f t="shared" si="5"/>
        <v>15-30</v>
      </c>
      <c r="J84" s="6" t="s">
        <v>6</v>
      </c>
      <c r="K84" t="b">
        <f t="shared" si="6"/>
        <v>1</v>
      </c>
      <c r="L84" t="b">
        <f t="shared" si="7"/>
        <v>0</v>
      </c>
    </row>
    <row r="85" spans="1:12" x14ac:dyDescent="0.3">
      <c r="A85" s="2">
        <v>52282129864600</v>
      </c>
      <c r="B85" s="3" t="s">
        <v>1</v>
      </c>
      <c r="C85" s="3" t="s">
        <v>11</v>
      </c>
      <c r="D85" s="3">
        <v>43228</v>
      </c>
      <c r="E85" s="3" t="str">
        <f t="shared" si="4"/>
        <v>Tue</v>
      </c>
      <c r="F85" s="3" t="s">
        <v>36</v>
      </c>
      <c r="G85" s="4">
        <v>22</v>
      </c>
      <c r="H85" s="5">
        <v>186.85</v>
      </c>
      <c r="I85" s="5" t="str">
        <f t="shared" si="5"/>
        <v>15-30</v>
      </c>
      <c r="J85" s="6" t="s">
        <v>2</v>
      </c>
      <c r="K85" t="b">
        <f t="shared" si="6"/>
        <v>1</v>
      </c>
      <c r="L85" t="b">
        <f t="shared" si="7"/>
        <v>0</v>
      </c>
    </row>
    <row r="86" spans="1:12" x14ac:dyDescent="0.3">
      <c r="A86" s="2">
        <v>52282148661800</v>
      </c>
      <c r="B86" s="3" t="s">
        <v>1</v>
      </c>
      <c r="C86" s="3" t="s">
        <v>12</v>
      </c>
      <c r="D86" s="3">
        <v>43228</v>
      </c>
      <c r="E86" s="3" t="str">
        <f t="shared" si="4"/>
        <v>Tue</v>
      </c>
      <c r="F86" s="3" t="s">
        <v>36</v>
      </c>
      <c r="G86" s="4">
        <v>22</v>
      </c>
      <c r="H86" s="5">
        <v>76.8</v>
      </c>
      <c r="I86" s="5" t="str">
        <f t="shared" si="5"/>
        <v>15-30</v>
      </c>
      <c r="J86" s="6" t="s">
        <v>2</v>
      </c>
      <c r="K86" t="b">
        <f t="shared" si="6"/>
        <v>0</v>
      </c>
      <c r="L86" t="b">
        <f t="shared" si="7"/>
        <v>1</v>
      </c>
    </row>
    <row r="87" spans="1:12" x14ac:dyDescent="0.3">
      <c r="A87" s="2">
        <v>52282283617800</v>
      </c>
      <c r="B87" s="3" t="s">
        <v>3</v>
      </c>
      <c r="C87" s="3" t="s">
        <v>11</v>
      </c>
      <c r="D87" s="3">
        <v>43229</v>
      </c>
      <c r="E87" s="3" t="str">
        <f t="shared" si="4"/>
        <v>Wed</v>
      </c>
      <c r="F87" s="3" t="s">
        <v>36</v>
      </c>
      <c r="G87" s="4">
        <v>14</v>
      </c>
      <c r="H87" s="5">
        <v>72.45</v>
      </c>
      <c r="I87" s="5" t="str">
        <f t="shared" si="5"/>
        <v>8-15</v>
      </c>
      <c r="J87" s="6" t="s">
        <v>4</v>
      </c>
      <c r="K87" t="b">
        <f t="shared" si="6"/>
        <v>0</v>
      </c>
      <c r="L87" t="b">
        <f t="shared" si="7"/>
        <v>1</v>
      </c>
    </row>
    <row r="88" spans="1:12" x14ac:dyDescent="0.3">
      <c r="A88" s="2">
        <v>52282290094000</v>
      </c>
      <c r="B88" s="3" t="s">
        <v>3</v>
      </c>
      <c r="C88" s="3" t="s">
        <v>12</v>
      </c>
      <c r="D88" s="3">
        <v>43229</v>
      </c>
      <c r="E88" s="3" t="str">
        <f t="shared" si="4"/>
        <v>Wed</v>
      </c>
      <c r="F88" s="3" t="s">
        <v>36</v>
      </c>
      <c r="G88" s="4">
        <v>14</v>
      </c>
      <c r="H88" s="5">
        <v>72.45</v>
      </c>
      <c r="I88" s="5" t="str">
        <f t="shared" si="5"/>
        <v>8-15</v>
      </c>
      <c r="J88" s="6" t="s">
        <v>4</v>
      </c>
      <c r="K88" t="b">
        <f t="shared" si="6"/>
        <v>0</v>
      </c>
      <c r="L88" t="b">
        <f t="shared" si="7"/>
        <v>1</v>
      </c>
    </row>
    <row r="89" spans="1:12" x14ac:dyDescent="0.3">
      <c r="A89" s="2">
        <v>54282268389400</v>
      </c>
      <c r="B89" s="3" t="s">
        <v>3</v>
      </c>
      <c r="C89" s="3" t="s">
        <v>10</v>
      </c>
      <c r="D89" s="3">
        <v>43229</v>
      </c>
      <c r="E89" s="3" t="str">
        <f t="shared" si="4"/>
        <v>Wed</v>
      </c>
      <c r="F89" s="3" t="s">
        <v>36</v>
      </c>
      <c r="G89" s="4">
        <v>14</v>
      </c>
      <c r="H89" s="5">
        <v>70.069999999999993</v>
      </c>
      <c r="I89" s="5" t="str">
        <f t="shared" si="5"/>
        <v>8-15</v>
      </c>
      <c r="J89" s="6" t="s">
        <v>2</v>
      </c>
      <c r="K89" t="b">
        <f t="shared" si="6"/>
        <v>0</v>
      </c>
      <c r="L89" t="b">
        <f t="shared" si="7"/>
        <v>1</v>
      </c>
    </row>
    <row r="90" spans="1:12" x14ac:dyDescent="0.3">
      <c r="A90" s="2">
        <v>54282268391800</v>
      </c>
      <c r="B90" s="3" t="s">
        <v>3</v>
      </c>
      <c r="C90" s="3" t="s">
        <v>11</v>
      </c>
      <c r="D90" s="3">
        <v>43229</v>
      </c>
      <c r="E90" s="3" t="str">
        <f t="shared" si="4"/>
        <v>Wed</v>
      </c>
      <c r="F90" s="3" t="s">
        <v>36</v>
      </c>
      <c r="G90" s="4">
        <v>14</v>
      </c>
      <c r="H90" s="5">
        <v>83.21</v>
      </c>
      <c r="I90" s="5" t="str">
        <f t="shared" si="5"/>
        <v>8-15</v>
      </c>
      <c r="J90" s="6" t="s">
        <v>2</v>
      </c>
      <c r="K90" t="b">
        <f t="shared" si="6"/>
        <v>0</v>
      </c>
      <c r="L90" t="b">
        <f t="shared" si="7"/>
        <v>1</v>
      </c>
    </row>
    <row r="91" spans="1:12" x14ac:dyDescent="0.3">
      <c r="A91" s="2">
        <v>52282168382200</v>
      </c>
      <c r="B91" s="3" t="s">
        <v>1</v>
      </c>
      <c r="C91" s="3" t="s">
        <v>12</v>
      </c>
      <c r="D91" s="3">
        <v>43229</v>
      </c>
      <c r="E91" s="3" t="str">
        <f t="shared" si="4"/>
        <v>Wed</v>
      </c>
      <c r="F91" s="3" t="s">
        <v>36</v>
      </c>
      <c r="G91" s="4">
        <v>21</v>
      </c>
      <c r="H91" s="5">
        <v>70.069999999999993</v>
      </c>
      <c r="I91" s="5" t="str">
        <f t="shared" si="5"/>
        <v>15-30</v>
      </c>
      <c r="J91" s="6" t="s">
        <v>2</v>
      </c>
      <c r="K91" t="b">
        <f t="shared" si="6"/>
        <v>0</v>
      </c>
      <c r="L91" t="b">
        <f t="shared" si="7"/>
        <v>1</v>
      </c>
    </row>
    <row r="92" spans="1:12" x14ac:dyDescent="0.3">
      <c r="A92" s="2">
        <v>52282247511800</v>
      </c>
      <c r="B92" s="3" t="s">
        <v>3</v>
      </c>
      <c r="C92" s="3" t="s">
        <v>10</v>
      </c>
      <c r="D92" s="3">
        <v>43229</v>
      </c>
      <c r="E92" s="3" t="str">
        <f t="shared" si="4"/>
        <v>Wed</v>
      </c>
      <c r="F92" s="3" t="s">
        <v>36</v>
      </c>
      <c r="G92" s="4">
        <v>16</v>
      </c>
      <c r="H92" s="5">
        <v>72.45</v>
      </c>
      <c r="I92" s="5" t="str">
        <f t="shared" si="5"/>
        <v>15-30</v>
      </c>
      <c r="J92" s="6" t="s">
        <v>4</v>
      </c>
      <c r="K92" t="b">
        <f t="shared" si="6"/>
        <v>0</v>
      </c>
      <c r="L92" t="b">
        <f t="shared" si="7"/>
        <v>1</v>
      </c>
    </row>
    <row r="93" spans="1:12" x14ac:dyDescent="0.3">
      <c r="A93" s="2">
        <v>52282168382400</v>
      </c>
      <c r="B93" s="3" t="s">
        <v>1</v>
      </c>
      <c r="C93" s="3" t="s">
        <v>12</v>
      </c>
      <c r="D93" s="3">
        <v>43229</v>
      </c>
      <c r="E93" s="3" t="str">
        <f t="shared" si="4"/>
        <v>Wed</v>
      </c>
      <c r="F93" s="3" t="s">
        <v>36</v>
      </c>
      <c r="G93" s="4">
        <v>21</v>
      </c>
      <c r="H93" s="5">
        <v>76.8</v>
      </c>
      <c r="I93" s="5" t="str">
        <f t="shared" si="5"/>
        <v>15-30</v>
      </c>
      <c r="J93" s="6" t="s">
        <v>2</v>
      </c>
      <c r="K93" t="b">
        <f t="shared" si="6"/>
        <v>0</v>
      </c>
      <c r="L93" t="b">
        <f t="shared" si="7"/>
        <v>1</v>
      </c>
    </row>
    <row r="94" spans="1:12" x14ac:dyDescent="0.3">
      <c r="A94" s="2">
        <v>52282168382400</v>
      </c>
      <c r="B94" s="3" t="s">
        <v>1</v>
      </c>
      <c r="C94" s="3" t="s">
        <v>10</v>
      </c>
      <c r="D94" s="3">
        <v>43229</v>
      </c>
      <c r="E94" s="3" t="str">
        <f t="shared" si="4"/>
        <v>Wed</v>
      </c>
      <c r="F94" s="3" t="s">
        <v>36</v>
      </c>
      <c r="G94" s="4">
        <v>21</v>
      </c>
      <c r="H94" s="5">
        <v>76.8</v>
      </c>
      <c r="I94" s="5" t="str">
        <f t="shared" si="5"/>
        <v>15-30</v>
      </c>
      <c r="J94" s="6" t="s">
        <v>2</v>
      </c>
      <c r="K94" t="b">
        <f t="shared" si="6"/>
        <v>0</v>
      </c>
      <c r="L94" t="b">
        <f t="shared" si="7"/>
        <v>1</v>
      </c>
    </row>
    <row r="95" spans="1:12" x14ac:dyDescent="0.3">
      <c r="A95" s="2">
        <v>52282168206400</v>
      </c>
      <c r="B95" s="3" t="s">
        <v>1</v>
      </c>
      <c r="C95" s="3" t="s">
        <v>12</v>
      </c>
      <c r="D95" s="3">
        <v>43229</v>
      </c>
      <c r="E95" s="3" t="str">
        <f t="shared" si="4"/>
        <v>Wed</v>
      </c>
      <c r="F95" s="3" t="s">
        <v>36</v>
      </c>
      <c r="G95" s="4">
        <v>21</v>
      </c>
      <c r="H95" s="5">
        <v>101.36</v>
      </c>
      <c r="I95" s="5" t="str">
        <f t="shared" si="5"/>
        <v>15-30</v>
      </c>
      <c r="J95" s="6" t="s">
        <v>2</v>
      </c>
      <c r="K95" t="b">
        <f t="shared" si="6"/>
        <v>1</v>
      </c>
      <c r="L95" t="b">
        <f t="shared" si="7"/>
        <v>0</v>
      </c>
    </row>
    <row r="96" spans="1:12" x14ac:dyDescent="0.3">
      <c r="A96" s="2">
        <v>52282168128800</v>
      </c>
      <c r="B96" s="3" t="s">
        <v>3</v>
      </c>
      <c r="C96" s="3" t="s">
        <v>10</v>
      </c>
      <c r="D96" s="3">
        <v>43229</v>
      </c>
      <c r="E96" s="3" t="str">
        <f t="shared" si="4"/>
        <v>Wed</v>
      </c>
      <c r="F96" s="3" t="s">
        <v>36</v>
      </c>
      <c r="G96" s="4">
        <v>21</v>
      </c>
      <c r="H96" s="5">
        <v>196.19</v>
      </c>
      <c r="I96" s="5" t="str">
        <f t="shared" si="5"/>
        <v>15-30</v>
      </c>
      <c r="J96" s="6" t="s">
        <v>2</v>
      </c>
      <c r="K96" t="b">
        <f t="shared" si="6"/>
        <v>1</v>
      </c>
      <c r="L96" t="b">
        <f t="shared" si="7"/>
        <v>0</v>
      </c>
    </row>
    <row r="97" spans="1:12" x14ac:dyDescent="0.3">
      <c r="A97" s="2">
        <v>52282167086600</v>
      </c>
      <c r="B97" s="3" t="s">
        <v>3</v>
      </c>
      <c r="C97" s="3" t="s">
        <v>12</v>
      </c>
      <c r="D97" s="3">
        <v>43229</v>
      </c>
      <c r="E97" s="3" t="str">
        <f t="shared" si="4"/>
        <v>Wed</v>
      </c>
      <c r="F97" s="3" t="s">
        <v>36</v>
      </c>
      <c r="G97" s="4">
        <v>21</v>
      </c>
      <c r="H97" s="5">
        <v>83.21</v>
      </c>
      <c r="I97" s="5" t="str">
        <f t="shared" si="5"/>
        <v>15-30</v>
      </c>
      <c r="J97" s="6" t="s">
        <v>2</v>
      </c>
      <c r="K97" t="b">
        <f t="shared" si="6"/>
        <v>0</v>
      </c>
      <c r="L97" t="b">
        <f t="shared" si="7"/>
        <v>1</v>
      </c>
    </row>
    <row r="98" spans="1:12" x14ac:dyDescent="0.3">
      <c r="A98" s="2">
        <v>52282167694000</v>
      </c>
      <c r="B98" s="3" t="s">
        <v>3</v>
      </c>
      <c r="C98" s="3" t="s">
        <v>10</v>
      </c>
      <c r="D98" s="3">
        <v>43229</v>
      </c>
      <c r="E98" s="3" t="str">
        <f t="shared" si="4"/>
        <v>Wed</v>
      </c>
      <c r="F98" s="3" t="s">
        <v>36</v>
      </c>
      <c r="G98" s="4">
        <v>21</v>
      </c>
      <c r="H98" s="5">
        <v>186.85</v>
      </c>
      <c r="I98" s="5" t="str">
        <f t="shared" si="5"/>
        <v>15-30</v>
      </c>
      <c r="J98" s="6" t="s">
        <v>2</v>
      </c>
      <c r="K98" t="b">
        <f t="shared" si="6"/>
        <v>1</v>
      </c>
      <c r="L98" t="b">
        <f t="shared" si="7"/>
        <v>0</v>
      </c>
    </row>
    <row r="99" spans="1:12" x14ac:dyDescent="0.3">
      <c r="A99" s="2">
        <v>52282167087000</v>
      </c>
      <c r="B99" s="3" t="s">
        <v>1</v>
      </c>
      <c r="C99" s="3" t="s">
        <v>11</v>
      </c>
      <c r="D99" s="3">
        <v>43229</v>
      </c>
      <c r="E99" s="3" t="str">
        <f t="shared" si="4"/>
        <v>Wed</v>
      </c>
      <c r="F99" s="3" t="s">
        <v>36</v>
      </c>
      <c r="G99" s="4">
        <v>21</v>
      </c>
      <c r="H99" s="5">
        <v>70.069999999999993</v>
      </c>
      <c r="I99" s="5" t="str">
        <f t="shared" si="5"/>
        <v>15-30</v>
      </c>
      <c r="J99" s="6" t="s">
        <v>2</v>
      </c>
      <c r="K99" t="b">
        <f t="shared" si="6"/>
        <v>0</v>
      </c>
      <c r="L99" t="b">
        <f t="shared" si="7"/>
        <v>1</v>
      </c>
    </row>
    <row r="100" spans="1:12" x14ac:dyDescent="0.3">
      <c r="A100" s="2">
        <v>54282268108400</v>
      </c>
      <c r="B100" s="3" t="s">
        <v>3</v>
      </c>
      <c r="C100" s="3" t="s">
        <v>10</v>
      </c>
      <c r="D100" s="3">
        <v>43229</v>
      </c>
      <c r="E100" s="3" t="str">
        <f t="shared" si="4"/>
        <v>Wed</v>
      </c>
      <c r="F100" s="3" t="s">
        <v>36</v>
      </c>
      <c r="G100" s="4">
        <v>14</v>
      </c>
      <c r="H100" s="5">
        <v>246.1</v>
      </c>
      <c r="I100" s="5" t="str">
        <f t="shared" si="5"/>
        <v>8-15</v>
      </c>
      <c r="J100" s="6" t="s">
        <v>2</v>
      </c>
      <c r="K100" t="b">
        <f t="shared" si="6"/>
        <v>1</v>
      </c>
      <c r="L100" t="b">
        <f t="shared" si="7"/>
        <v>0</v>
      </c>
    </row>
    <row r="101" spans="1:12" x14ac:dyDescent="0.3">
      <c r="A101" s="2">
        <v>54282268108400</v>
      </c>
      <c r="B101" s="3" t="s">
        <v>3</v>
      </c>
      <c r="C101" s="3" t="s">
        <v>11</v>
      </c>
      <c r="D101" s="3">
        <v>43229</v>
      </c>
      <c r="E101" s="3" t="str">
        <f t="shared" si="4"/>
        <v>Wed</v>
      </c>
      <c r="F101" s="3" t="s">
        <v>36</v>
      </c>
      <c r="G101" s="4">
        <v>14</v>
      </c>
      <c r="H101" s="5">
        <v>246.1</v>
      </c>
      <c r="I101" s="5" t="str">
        <f t="shared" si="5"/>
        <v>8-15</v>
      </c>
      <c r="J101" s="6" t="s">
        <v>2</v>
      </c>
      <c r="K101" t="b">
        <f t="shared" si="6"/>
        <v>1</v>
      </c>
      <c r="L101" t="b">
        <f t="shared" si="7"/>
        <v>0</v>
      </c>
    </row>
    <row r="102" spans="1:12" x14ac:dyDescent="0.3">
      <c r="A102" s="2">
        <v>52282289586800</v>
      </c>
      <c r="B102" s="3" t="s">
        <v>3</v>
      </c>
      <c r="C102" s="3" t="s">
        <v>12</v>
      </c>
      <c r="D102" s="3">
        <v>43229</v>
      </c>
      <c r="E102" s="3" t="str">
        <f t="shared" si="4"/>
        <v>Wed</v>
      </c>
      <c r="F102" s="3" t="s">
        <v>36</v>
      </c>
      <c r="G102" s="4">
        <v>14</v>
      </c>
      <c r="H102" s="5">
        <v>72.45</v>
      </c>
      <c r="I102" s="5" t="str">
        <f t="shared" si="5"/>
        <v>8-15</v>
      </c>
      <c r="J102" s="6" t="s">
        <v>4</v>
      </c>
      <c r="K102" t="b">
        <f t="shared" si="6"/>
        <v>0</v>
      </c>
      <c r="L102" t="b">
        <f t="shared" si="7"/>
        <v>1</v>
      </c>
    </row>
    <row r="103" spans="1:12" x14ac:dyDescent="0.3">
      <c r="A103" s="2">
        <v>52282283386600</v>
      </c>
      <c r="B103" s="3" t="s">
        <v>3</v>
      </c>
      <c r="C103" s="3" t="s">
        <v>10</v>
      </c>
      <c r="D103" s="3">
        <v>43229</v>
      </c>
      <c r="E103" s="3" t="str">
        <f t="shared" si="4"/>
        <v>Wed</v>
      </c>
      <c r="F103" s="3" t="s">
        <v>36</v>
      </c>
      <c r="G103" s="4">
        <v>14</v>
      </c>
      <c r="H103" s="5">
        <v>72.45</v>
      </c>
      <c r="I103" s="5" t="str">
        <f t="shared" si="5"/>
        <v>8-15</v>
      </c>
      <c r="J103" s="6" t="s">
        <v>7</v>
      </c>
      <c r="K103" t="b">
        <f t="shared" si="6"/>
        <v>0</v>
      </c>
      <c r="L103" t="b">
        <f t="shared" si="7"/>
        <v>1</v>
      </c>
    </row>
    <row r="104" spans="1:12" x14ac:dyDescent="0.3">
      <c r="A104" s="2">
        <v>52282283532400</v>
      </c>
      <c r="B104" s="3" t="s">
        <v>3</v>
      </c>
      <c r="C104" s="3" t="s">
        <v>11</v>
      </c>
      <c r="D104" s="3">
        <v>43229</v>
      </c>
      <c r="E104" s="3" t="str">
        <f t="shared" si="4"/>
        <v>Wed</v>
      </c>
      <c r="F104" s="3" t="s">
        <v>36</v>
      </c>
      <c r="G104" s="4">
        <v>14</v>
      </c>
      <c r="H104" s="5">
        <v>72.45</v>
      </c>
      <c r="I104" s="5" t="str">
        <f t="shared" si="5"/>
        <v>8-15</v>
      </c>
      <c r="J104" s="6" t="s">
        <v>4</v>
      </c>
      <c r="K104" t="b">
        <f t="shared" si="6"/>
        <v>0</v>
      </c>
      <c r="L104" t="b">
        <f t="shared" si="7"/>
        <v>1</v>
      </c>
    </row>
    <row r="105" spans="1:12" x14ac:dyDescent="0.3">
      <c r="A105" s="2">
        <v>54282146213200</v>
      </c>
      <c r="B105" s="3" t="s">
        <v>1</v>
      </c>
      <c r="C105" s="3" t="s">
        <v>12</v>
      </c>
      <c r="D105" s="3">
        <v>43229</v>
      </c>
      <c r="E105" s="3" t="str">
        <f t="shared" si="4"/>
        <v>Wed</v>
      </c>
      <c r="F105" s="3" t="s">
        <v>36</v>
      </c>
      <c r="G105" s="4">
        <v>23</v>
      </c>
      <c r="H105" s="5">
        <v>76.8</v>
      </c>
      <c r="I105" s="5" t="str">
        <f t="shared" si="5"/>
        <v>15-30</v>
      </c>
      <c r="J105" s="6" t="s">
        <v>2</v>
      </c>
      <c r="K105" t="b">
        <f t="shared" si="6"/>
        <v>0</v>
      </c>
      <c r="L105" t="b">
        <f t="shared" si="7"/>
        <v>1</v>
      </c>
    </row>
    <row r="106" spans="1:12" x14ac:dyDescent="0.3">
      <c r="A106" s="2">
        <v>54280748593604</v>
      </c>
      <c r="B106" s="3" t="s">
        <v>1</v>
      </c>
      <c r="C106" s="3" t="s">
        <v>12</v>
      </c>
      <c r="D106" s="3">
        <v>43229</v>
      </c>
      <c r="E106" s="3" t="str">
        <f t="shared" si="4"/>
        <v>Wed</v>
      </c>
      <c r="F106" s="3" t="s">
        <v>36</v>
      </c>
      <c r="G106" s="4">
        <v>22</v>
      </c>
      <c r="H106" s="5">
        <v>66.099999999999994</v>
      </c>
      <c r="I106" s="5" t="str">
        <f t="shared" si="5"/>
        <v>15-30</v>
      </c>
      <c r="J106" s="6" t="s">
        <v>6</v>
      </c>
      <c r="K106" t="b">
        <f t="shared" si="6"/>
        <v>1</v>
      </c>
      <c r="L106" t="b">
        <f t="shared" si="7"/>
        <v>1</v>
      </c>
    </row>
    <row r="107" spans="1:12" x14ac:dyDescent="0.3">
      <c r="A107" s="2">
        <v>52282167425800</v>
      </c>
      <c r="B107" s="3" t="s">
        <v>1</v>
      </c>
      <c r="C107" s="3" t="s">
        <v>10</v>
      </c>
      <c r="D107" s="3">
        <v>43229</v>
      </c>
      <c r="E107" s="3" t="str">
        <f t="shared" si="4"/>
        <v>Wed</v>
      </c>
      <c r="F107" s="3" t="s">
        <v>36</v>
      </c>
      <c r="G107" s="4">
        <v>21</v>
      </c>
      <c r="H107" s="5">
        <v>70.069999999999993</v>
      </c>
      <c r="I107" s="5" t="str">
        <f t="shared" si="5"/>
        <v>15-30</v>
      </c>
      <c r="J107" s="6" t="s">
        <v>2</v>
      </c>
      <c r="K107" t="b">
        <f t="shared" si="6"/>
        <v>0</v>
      </c>
      <c r="L107" t="b">
        <f t="shared" si="7"/>
        <v>1</v>
      </c>
    </row>
    <row r="108" spans="1:12" x14ac:dyDescent="0.3">
      <c r="A108" s="2">
        <v>52282167698000</v>
      </c>
      <c r="B108" s="3" t="s">
        <v>1</v>
      </c>
      <c r="C108" s="3" t="s">
        <v>11</v>
      </c>
      <c r="D108" s="3">
        <v>43229</v>
      </c>
      <c r="E108" s="3" t="str">
        <f t="shared" si="4"/>
        <v>Wed</v>
      </c>
      <c r="F108" s="3" t="s">
        <v>36</v>
      </c>
      <c r="G108" s="4">
        <v>21</v>
      </c>
      <c r="H108" s="5">
        <v>70.069999999999993</v>
      </c>
      <c r="I108" s="5" t="str">
        <f t="shared" si="5"/>
        <v>15-30</v>
      </c>
      <c r="J108" s="6" t="s">
        <v>2</v>
      </c>
      <c r="K108" t="b">
        <f t="shared" si="6"/>
        <v>0</v>
      </c>
      <c r="L108" t="b">
        <f t="shared" si="7"/>
        <v>1</v>
      </c>
    </row>
    <row r="109" spans="1:12" x14ac:dyDescent="0.3">
      <c r="A109" s="2">
        <v>52282248068400</v>
      </c>
      <c r="B109" s="3" t="s">
        <v>3</v>
      </c>
      <c r="C109" s="3" t="s">
        <v>12</v>
      </c>
      <c r="D109" s="3">
        <v>43229</v>
      </c>
      <c r="E109" s="3" t="str">
        <f t="shared" si="4"/>
        <v>Wed</v>
      </c>
      <c r="F109" s="3" t="s">
        <v>36</v>
      </c>
      <c r="G109" s="4">
        <v>16</v>
      </c>
      <c r="H109" s="5">
        <v>72.45</v>
      </c>
      <c r="I109" s="5" t="str">
        <f t="shared" si="5"/>
        <v>15-30</v>
      </c>
      <c r="J109" s="6" t="s">
        <v>4</v>
      </c>
      <c r="K109" t="b">
        <f t="shared" si="6"/>
        <v>0</v>
      </c>
      <c r="L109" t="b">
        <f t="shared" si="7"/>
        <v>1</v>
      </c>
    </row>
    <row r="110" spans="1:12" x14ac:dyDescent="0.3">
      <c r="A110" s="2">
        <v>52282167426000</v>
      </c>
      <c r="B110" s="3" t="s">
        <v>1</v>
      </c>
      <c r="C110" s="3" t="s">
        <v>11</v>
      </c>
      <c r="D110" s="3">
        <v>43229</v>
      </c>
      <c r="E110" s="3" t="str">
        <f t="shared" si="4"/>
        <v>Wed</v>
      </c>
      <c r="F110" s="3" t="s">
        <v>36</v>
      </c>
      <c r="G110" s="4">
        <v>21</v>
      </c>
      <c r="H110" s="5">
        <v>93.59</v>
      </c>
      <c r="I110" s="5" t="str">
        <f t="shared" si="5"/>
        <v>15-30</v>
      </c>
      <c r="J110" s="6" t="s">
        <v>2</v>
      </c>
      <c r="K110" t="b">
        <f t="shared" si="6"/>
        <v>0</v>
      </c>
      <c r="L110" t="b">
        <f t="shared" si="7"/>
        <v>1</v>
      </c>
    </row>
    <row r="111" spans="1:12" x14ac:dyDescent="0.3">
      <c r="A111" s="2">
        <v>52282167482400</v>
      </c>
      <c r="B111" s="3" t="s">
        <v>1</v>
      </c>
      <c r="C111" s="3" t="s">
        <v>11</v>
      </c>
      <c r="D111" s="3">
        <v>43231</v>
      </c>
      <c r="E111" s="3" t="str">
        <f t="shared" si="4"/>
        <v>Fri</v>
      </c>
      <c r="F111" s="3" t="s">
        <v>31</v>
      </c>
      <c r="G111" s="4">
        <v>21</v>
      </c>
      <c r="H111" s="5">
        <v>76.8</v>
      </c>
      <c r="I111" s="5" t="str">
        <f t="shared" si="5"/>
        <v>15-30</v>
      </c>
      <c r="J111" s="6" t="s">
        <v>2</v>
      </c>
      <c r="K111" t="b">
        <f t="shared" si="6"/>
        <v>0</v>
      </c>
      <c r="L111" t="b">
        <f t="shared" si="7"/>
        <v>1</v>
      </c>
    </row>
    <row r="112" spans="1:12" x14ac:dyDescent="0.3">
      <c r="A112" s="2">
        <v>52282167480800</v>
      </c>
      <c r="B112" s="3" t="s">
        <v>1</v>
      </c>
      <c r="C112" s="3" t="s">
        <v>11</v>
      </c>
      <c r="D112" s="3">
        <v>43231</v>
      </c>
      <c r="E112" s="3" t="str">
        <f t="shared" si="4"/>
        <v>Fri</v>
      </c>
      <c r="F112" s="3" t="s">
        <v>31</v>
      </c>
      <c r="G112" s="4">
        <v>21</v>
      </c>
      <c r="H112" s="5">
        <v>70.069999999999993</v>
      </c>
      <c r="I112" s="5" t="str">
        <f t="shared" si="5"/>
        <v>15-30</v>
      </c>
      <c r="J112" s="6" t="s">
        <v>2</v>
      </c>
      <c r="K112" t="b">
        <f t="shared" si="6"/>
        <v>0</v>
      </c>
      <c r="L112" t="b">
        <f t="shared" si="7"/>
        <v>1</v>
      </c>
    </row>
    <row r="113" spans="1:12" x14ac:dyDescent="0.3">
      <c r="A113" s="2">
        <v>52282167425600</v>
      </c>
      <c r="B113" s="3" t="s">
        <v>1</v>
      </c>
      <c r="C113" s="3" t="s">
        <v>11</v>
      </c>
      <c r="D113" s="3">
        <v>43231</v>
      </c>
      <c r="E113" s="3" t="str">
        <f t="shared" si="4"/>
        <v>Fri</v>
      </c>
      <c r="F113" s="3" t="s">
        <v>31</v>
      </c>
      <c r="G113" s="4">
        <v>21</v>
      </c>
      <c r="H113" s="5">
        <v>70.069999999999993</v>
      </c>
      <c r="I113" s="5" t="str">
        <f t="shared" si="5"/>
        <v>15-30</v>
      </c>
      <c r="J113" s="6" t="s">
        <v>2</v>
      </c>
      <c r="K113" t="b">
        <f t="shared" si="6"/>
        <v>0</v>
      </c>
      <c r="L113" t="b">
        <f t="shared" si="7"/>
        <v>1</v>
      </c>
    </row>
    <row r="114" spans="1:12" x14ac:dyDescent="0.3">
      <c r="A114" s="2">
        <v>54282146512400</v>
      </c>
      <c r="B114" s="3" t="s">
        <v>3</v>
      </c>
      <c r="C114" s="3" t="s">
        <v>10</v>
      </c>
      <c r="D114" s="3">
        <v>43231</v>
      </c>
      <c r="E114" s="3" t="str">
        <f t="shared" si="4"/>
        <v>Fri</v>
      </c>
      <c r="F114" s="3" t="s">
        <v>31</v>
      </c>
      <c r="G114" s="4">
        <v>23</v>
      </c>
      <c r="H114" s="5">
        <v>116.52</v>
      </c>
      <c r="I114" s="5" t="str">
        <f t="shared" si="5"/>
        <v>15-30</v>
      </c>
      <c r="J114" s="6" t="s">
        <v>2</v>
      </c>
      <c r="K114" t="b">
        <f t="shared" si="6"/>
        <v>1</v>
      </c>
      <c r="L114" t="b">
        <f t="shared" si="7"/>
        <v>0</v>
      </c>
    </row>
    <row r="115" spans="1:12" x14ac:dyDescent="0.3">
      <c r="A115" s="2">
        <v>52282155376400</v>
      </c>
      <c r="B115" s="3" t="s">
        <v>3</v>
      </c>
      <c r="C115" s="3" t="s">
        <v>11</v>
      </c>
      <c r="D115" s="3">
        <v>43231</v>
      </c>
      <c r="E115" s="3" t="str">
        <f t="shared" si="4"/>
        <v>Fri</v>
      </c>
      <c r="F115" s="3" t="s">
        <v>31</v>
      </c>
      <c r="G115" s="4">
        <v>20</v>
      </c>
      <c r="H115" s="5">
        <v>66.099999999999994</v>
      </c>
      <c r="I115" s="5" t="str">
        <f t="shared" si="5"/>
        <v>15-30</v>
      </c>
      <c r="J115" s="6" t="s">
        <v>6</v>
      </c>
      <c r="K115" t="b">
        <f t="shared" si="6"/>
        <v>1</v>
      </c>
      <c r="L115" t="b">
        <f t="shared" si="7"/>
        <v>1</v>
      </c>
    </row>
    <row r="116" spans="1:12" x14ac:dyDescent="0.3">
      <c r="A116" s="2">
        <v>52282307864800</v>
      </c>
      <c r="B116" s="3" t="s">
        <v>3</v>
      </c>
      <c r="C116" s="3" t="s">
        <v>10</v>
      </c>
      <c r="D116" s="3">
        <v>43232</v>
      </c>
      <c r="E116" s="3" t="str">
        <f t="shared" si="4"/>
        <v>Sat</v>
      </c>
      <c r="F116" s="3" t="s">
        <v>31</v>
      </c>
      <c r="G116" s="4">
        <v>15</v>
      </c>
      <c r="H116" s="5">
        <v>72.45</v>
      </c>
      <c r="I116" s="5" t="str">
        <f t="shared" si="5"/>
        <v>15-30</v>
      </c>
      <c r="J116" s="6" t="s">
        <v>4</v>
      </c>
      <c r="K116" t="b">
        <f t="shared" si="6"/>
        <v>0</v>
      </c>
      <c r="L116" t="b">
        <f t="shared" si="7"/>
        <v>1</v>
      </c>
    </row>
    <row r="117" spans="1:12" x14ac:dyDescent="0.3">
      <c r="A117" s="2">
        <v>54282389068600</v>
      </c>
      <c r="B117" s="3" t="s">
        <v>3</v>
      </c>
      <c r="C117" s="3" t="s">
        <v>11</v>
      </c>
      <c r="D117" s="3">
        <v>43232</v>
      </c>
      <c r="E117" s="3" t="str">
        <f t="shared" si="4"/>
        <v>Sat</v>
      </c>
      <c r="F117" s="3" t="s">
        <v>31</v>
      </c>
      <c r="G117" s="4">
        <v>15</v>
      </c>
      <c r="H117" s="5">
        <v>88.21</v>
      </c>
      <c r="I117" s="5" t="str">
        <f t="shared" si="5"/>
        <v>15-30</v>
      </c>
      <c r="J117" s="6" t="s">
        <v>6</v>
      </c>
      <c r="K117" t="b">
        <f t="shared" si="6"/>
        <v>0</v>
      </c>
      <c r="L117" t="b">
        <f t="shared" si="7"/>
        <v>1</v>
      </c>
    </row>
    <row r="118" spans="1:12" x14ac:dyDescent="0.3">
      <c r="A118" s="2">
        <v>54282390333000</v>
      </c>
      <c r="B118" s="3" t="s">
        <v>1</v>
      </c>
      <c r="C118" s="3" t="s">
        <v>12</v>
      </c>
      <c r="D118" s="3">
        <v>43232</v>
      </c>
      <c r="E118" s="3" t="str">
        <f t="shared" si="4"/>
        <v>Sat</v>
      </c>
      <c r="F118" s="3" t="s">
        <v>31</v>
      </c>
      <c r="G118" s="4">
        <v>15</v>
      </c>
      <c r="H118" s="5">
        <v>88.21</v>
      </c>
      <c r="I118" s="5" t="str">
        <f t="shared" si="5"/>
        <v>15-30</v>
      </c>
      <c r="J118" s="6" t="s">
        <v>6</v>
      </c>
      <c r="K118" t="b">
        <f t="shared" si="6"/>
        <v>0</v>
      </c>
      <c r="L118" t="b">
        <f t="shared" si="7"/>
        <v>1</v>
      </c>
    </row>
    <row r="119" spans="1:12" x14ac:dyDescent="0.3">
      <c r="A119" s="2">
        <v>52282302033000</v>
      </c>
      <c r="B119" s="3" t="s">
        <v>3</v>
      </c>
      <c r="C119" s="3" t="s">
        <v>10</v>
      </c>
      <c r="D119" s="3">
        <v>43232</v>
      </c>
      <c r="E119" s="3" t="str">
        <f t="shared" si="4"/>
        <v>Sat</v>
      </c>
      <c r="F119" s="3" t="s">
        <v>31</v>
      </c>
      <c r="G119" s="4">
        <v>15</v>
      </c>
      <c r="H119" s="5">
        <v>72.45</v>
      </c>
      <c r="I119" s="5" t="str">
        <f t="shared" si="5"/>
        <v>15-30</v>
      </c>
      <c r="J119" s="6" t="s">
        <v>4</v>
      </c>
      <c r="K119" t="b">
        <f t="shared" si="6"/>
        <v>0</v>
      </c>
      <c r="L119" t="b">
        <f t="shared" si="7"/>
        <v>1</v>
      </c>
    </row>
    <row r="120" spans="1:12" x14ac:dyDescent="0.3">
      <c r="A120" s="2">
        <v>52282302309800</v>
      </c>
      <c r="B120" s="3" t="s">
        <v>3</v>
      </c>
      <c r="C120" s="3" t="s">
        <v>11</v>
      </c>
      <c r="D120" s="3">
        <v>43232</v>
      </c>
      <c r="E120" s="3" t="str">
        <f t="shared" si="4"/>
        <v>Sat</v>
      </c>
      <c r="F120" s="3" t="s">
        <v>31</v>
      </c>
      <c r="G120" s="4">
        <v>15</v>
      </c>
      <c r="H120" s="5">
        <v>72.45</v>
      </c>
      <c r="I120" s="5" t="str">
        <f t="shared" si="5"/>
        <v>15-30</v>
      </c>
      <c r="J120" s="6" t="s">
        <v>4</v>
      </c>
      <c r="K120" t="b">
        <f t="shared" si="6"/>
        <v>0</v>
      </c>
      <c r="L120" t="b">
        <f t="shared" si="7"/>
        <v>1</v>
      </c>
    </row>
    <row r="121" spans="1:12" x14ac:dyDescent="0.3">
      <c r="A121" s="2">
        <v>52282305602600</v>
      </c>
      <c r="B121" s="3" t="s">
        <v>3</v>
      </c>
      <c r="C121" s="3" t="s">
        <v>12</v>
      </c>
      <c r="D121" s="3">
        <v>43232</v>
      </c>
      <c r="E121" s="3" t="str">
        <f t="shared" si="4"/>
        <v>Sat</v>
      </c>
      <c r="F121" s="3" t="s">
        <v>31</v>
      </c>
      <c r="G121" s="4">
        <v>15</v>
      </c>
      <c r="H121" s="5">
        <v>72.45</v>
      </c>
      <c r="I121" s="5" t="str">
        <f t="shared" si="5"/>
        <v>15-30</v>
      </c>
      <c r="J121" s="6" t="s">
        <v>4</v>
      </c>
      <c r="K121" t="b">
        <f t="shared" si="6"/>
        <v>0</v>
      </c>
      <c r="L121" t="b">
        <f t="shared" si="7"/>
        <v>1</v>
      </c>
    </row>
    <row r="122" spans="1:12" x14ac:dyDescent="0.3">
      <c r="A122" s="2">
        <v>54282390253400</v>
      </c>
      <c r="B122" s="3" t="s">
        <v>1</v>
      </c>
      <c r="C122" s="3" t="s">
        <v>10</v>
      </c>
      <c r="D122" s="3">
        <v>43232</v>
      </c>
      <c r="E122" s="3" t="str">
        <f t="shared" si="4"/>
        <v>Sat</v>
      </c>
      <c r="F122" s="3" t="s">
        <v>31</v>
      </c>
      <c r="G122" s="4">
        <v>15</v>
      </c>
      <c r="H122" s="5">
        <v>66.099999999999994</v>
      </c>
      <c r="I122" s="5" t="str">
        <f t="shared" si="5"/>
        <v>15-30</v>
      </c>
      <c r="J122" s="6" t="s">
        <v>6</v>
      </c>
      <c r="K122" t="b">
        <f t="shared" si="6"/>
        <v>1</v>
      </c>
      <c r="L122" t="b">
        <f t="shared" si="7"/>
        <v>1</v>
      </c>
    </row>
    <row r="123" spans="1:12" x14ac:dyDescent="0.3">
      <c r="A123" s="2">
        <v>52282302012600</v>
      </c>
      <c r="B123" s="3" t="s">
        <v>3</v>
      </c>
      <c r="C123" s="3" t="s">
        <v>11</v>
      </c>
      <c r="D123" s="3">
        <v>43232</v>
      </c>
      <c r="E123" s="3" t="str">
        <f t="shared" si="4"/>
        <v>Sat</v>
      </c>
      <c r="F123" s="3" t="s">
        <v>31</v>
      </c>
      <c r="G123" s="4">
        <v>15</v>
      </c>
      <c r="H123" s="5">
        <v>73</v>
      </c>
      <c r="I123" s="5" t="str">
        <f t="shared" si="5"/>
        <v>15-30</v>
      </c>
      <c r="J123" s="6" t="s">
        <v>4</v>
      </c>
      <c r="K123" t="b">
        <f t="shared" si="6"/>
        <v>0</v>
      </c>
      <c r="L123" t="b">
        <f t="shared" si="7"/>
        <v>1</v>
      </c>
    </row>
    <row r="124" spans="1:12" x14ac:dyDescent="0.3">
      <c r="A124" s="2">
        <v>52282302062800</v>
      </c>
      <c r="B124" s="3" t="s">
        <v>3</v>
      </c>
      <c r="C124" s="3" t="s">
        <v>12</v>
      </c>
      <c r="D124" s="3">
        <v>43232</v>
      </c>
      <c r="E124" s="3" t="str">
        <f t="shared" si="4"/>
        <v>Sat</v>
      </c>
      <c r="F124" s="3" t="s">
        <v>31</v>
      </c>
      <c r="G124" s="4">
        <v>15</v>
      </c>
      <c r="H124" s="5">
        <v>72.45</v>
      </c>
      <c r="I124" s="5" t="str">
        <f t="shared" si="5"/>
        <v>15-30</v>
      </c>
      <c r="J124" s="6" t="s">
        <v>4</v>
      </c>
      <c r="K124" t="b">
        <f t="shared" si="6"/>
        <v>0</v>
      </c>
      <c r="L124" t="b">
        <f t="shared" si="7"/>
        <v>1</v>
      </c>
    </row>
    <row r="125" spans="1:12" x14ac:dyDescent="0.3">
      <c r="A125" s="2">
        <v>54282389023600</v>
      </c>
      <c r="B125" s="3" t="s">
        <v>1</v>
      </c>
      <c r="C125" s="3" t="s">
        <v>10</v>
      </c>
      <c r="D125" s="3">
        <v>43232</v>
      </c>
      <c r="E125" s="3" t="str">
        <f t="shared" si="4"/>
        <v>Sat</v>
      </c>
      <c r="F125" s="3" t="s">
        <v>31</v>
      </c>
      <c r="G125" s="4">
        <v>15</v>
      </c>
      <c r="H125" s="5">
        <v>132.19999999999999</v>
      </c>
      <c r="I125" s="5" t="str">
        <f t="shared" si="5"/>
        <v>15-30</v>
      </c>
      <c r="J125" s="6" t="s">
        <v>6</v>
      </c>
      <c r="K125" t="b">
        <f t="shared" si="6"/>
        <v>1</v>
      </c>
      <c r="L125" t="b">
        <f t="shared" si="7"/>
        <v>0</v>
      </c>
    </row>
    <row r="126" spans="1:12" x14ac:dyDescent="0.3">
      <c r="A126" s="2">
        <v>54282294669000</v>
      </c>
      <c r="B126" s="3" t="s">
        <v>3</v>
      </c>
      <c r="C126" s="3" t="s">
        <v>11</v>
      </c>
      <c r="D126" s="3">
        <v>43232</v>
      </c>
      <c r="E126" s="3" t="str">
        <f t="shared" si="4"/>
        <v>Sat</v>
      </c>
      <c r="F126" s="3" t="s">
        <v>31</v>
      </c>
      <c r="G126" s="4">
        <v>15</v>
      </c>
      <c r="H126" s="5">
        <v>66.099999999999994</v>
      </c>
      <c r="I126" s="5" t="str">
        <f t="shared" si="5"/>
        <v>15-30</v>
      </c>
      <c r="J126" s="6" t="s">
        <v>6</v>
      </c>
      <c r="K126" t="b">
        <f t="shared" si="6"/>
        <v>1</v>
      </c>
      <c r="L126" t="b">
        <f t="shared" si="7"/>
        <v>1</v>
      </c>
    </row>
    <row r="127" spans="1:12" x14ac:dyDescent="0.3">
      <c r="A127" s="2">
        <v>52282325236800</v>
      </c>
      <c r="B127" s="3" t="s">
        <v>3</v>
      </c>
      <c r="C127" s="3" t="s">
        <v>12</v>
      </c>
      <c r="D127" s="3">
        <v>43232</v>
      </c>
      <c r="E127" s="3" t="str">
        <f t="shared" si="4"/>
        <v>Sat</v>
      </c>
      <c r="F127" s="3" t="s">
        <v>31</v>
      </c>
      <c r="G127" s="4">
        <v>14</v>
      </c>
      <c r="H127" s="5">
        <v>66.099999999999994</v>
      </c>
      <c r="I127" s="5" t="str">
        <f t="shared" si="5"/>
        <v>8-15</v>
      </c>
      <c r="J127" s="6" t="s">
        <v>7</v>
      </c>
      <c r="K127" t="b">
        <f t="shared" si="6"/>
        <v>1</v>
      </c>
      <c r="L127" t="b">
        <f t="shared" si="7"/>
        <v>1</v>
      </c>
    </row>
    <row r="128" spans="1:12" x14ac:dyDescent="0.3">
      <c r="A128" s="2">
        <v>52282309423800</v>
      </c>
      <c r="B128" s="3" t="s">
        <v>3</v>
      </c>
      <c r="C128" s="3" t="s">
        <v>10</v>
      </c>
      <c r="D128" s="3">
        <v>43232</v>
      </c>
      <c r="E128" s="3" t="str">
        <f t="shared" si="4"/>
        <v>Sat</v>
      </c>
      <c r="F128" s="3" t="s">
        <v>31</v>
      </c>
      <c r="G128" s="4">
        <v>14</v>
      </c>
      <c r="H128" s="5">
        <v>66.099999999999994</v>
      </c>
      <c r="I128" s="5" t="str">
        <f t="shared" si="5"/>
        <v>8-15</v>
      </c>
      <c r="J128" s="6" t="s">
        <v>7</v>
      </c>
      <c r="K128" t="b">
        <f t="shared" si="6"/>
        <v>1</v>
      </c>
      <c r="L128" t="b">
        <f t="shared" si="7"/>
        <v>1</v>
      </c>
    </row>
    <row r="129" spans="1:12" x14ac:dyDescent="0.3">
      <c r="A129" s="2">
        <v>52282155359600</v>
      </c>
      <c r="B129" s="3" t="s">
        <v>1</v>
      </c>
      <c r="C129" s="3" t="s">
        <v>12</v>
      </c>
      <c r="D129" s="3">
        <v>43232</v>
      </c>
      <c r="E129" s="3" t="str">
        <f t="shared" si="4"/>
        <v>Sat</v>
      </c>
      <c r="F129" s="3" t="s">
        <v>31</v>
      </c>
      <c r="G129" s="4">
        <v>22</v>
      </c>
      <c r="H129" s="5">
        <v>66.099999999999994</v>
      </c>
      <c r="I129" s="5" t="str">
        <f t="shared" si="5"/>
        <v>15-30</v>
      </c>
      <c r="J129" s="6" t="s">
        <v>6</v>
      </c>
      <c r="K129" t="b">
        <f t="shared" si="6"/>
        <v>1</v>
      </c>
      <c r="L129" t="b">
        <f t="shared" si="7"/>
        <v>1</v>
      </c>
    </row>
    <row r="130" spans="1:12" x14ac:dyDescent="0.3">
      <c r="A130" s="2">
        <v>54282141036400</v>
      </c>
      <c r="B130" s="3" t="s">
        <v>3</v>
      </c>
      <c r="C130" s="3" t="s">
        <v>10</v>
      </c>
      <c r="D130" s="3">
        <v>43232</v>
      </c>
      <c r="E130" s="3" t="str">
        <f t="shared" ref="E130:E193" si="8">TEXT(D130,"DDD")</f>
        <v>Sat</v>
      </c>
      <c r="F130" s="3" t="s">
        <v>31</v>
      </c>
      <c r="G130" s="4">
        <v>22</v>
      </c>
      <c r="H130" s="5">
        <v>261.58</v>
      </c>
      <c r="I130" s="5" t="str">
        <f t="shared" si="5"/>
        <v>15-30</v>
      </c>
      <c r="J130" s="6" t="s">
        <v>6</v>
      </c>
      <c r="K130" t="b">
        <f t="shared" si="6"/>
        <v>1</v>
      </c>
      <c r="L130" t="b">
        <f t="shared" si="7"/>
        <v>0</v>
      </c>
    </row>
    <row r="131" spans="1:12" x14ac:dyDescent="0.3">
      <c r="A131" s="2">
        <v>52282177074600</v>
      </c>
      <c r="B131" s="3" t="s">
        <v>3</v>
      </c>
      <c r="C131" s="3" t="s">
        <v>11</v>
      </c>
      <c r="D131" s="3">
        <v>43232</v>
      </c>
      <c r="E131" s="3" t="str">
        <f t="shared" si="8"/>
        <v>Sat</v>
      </c>
      <c r="F131" s="3" t="s">
        <v>31</v>
      </c>
      <c r="G131" s="4">
        <v>21</v>
      </c>
      <c r="H131" s="5">
        <v>88.21</v>
      </c>
      <c r="I131" s="5" t="str">
        <f t="shared" ref="I131:I194" si="9">IF(G131&gt;30,"&gt;30",IF(G131&gt;14,"15-30",IF(G131&gt;7,"8-15","0-7")))</f>
        <v>15-30</v>
      </c>
      <c r="J131" s="6" t="s">
        <v>6</v>
      </c>
      <c r="K131" t="b">
        <f t="shared" ref="K131:K194" si="10">OR(H131&lt;70,H131&gt;100)</f>
        <v>0</v>
      </c>
      <c r="L131" t="b">
        <f t="shared" ref="L131:L194" si="11">AND($H131&lt;100,$H131&gt;50)</f>
        <v>1</v>
      </c>
    </row>
    <row r="132" spans="1:12" x14ac:dyDescent="0.3">
      <c r="A132" s="2">
        <v>54282240359200</v>
      </c>
      <c r="B132" s="3" t="s">
        <v>3</v>
      </c>
      <c r="C132" s="3" t="s">
        <v>12</v>
      </c>
      <c r="D132" s="3">
        <v>43232</v>
      </c>
      <c r="E132" s="3" t="str">
        <f t="shared" si="8"/>
        <v>Sat</v>
      </c>
      <c r="F132" s="3" t="s">
        <v>31</v>
      </c>
      <c r="G132" s="4">
        <v>17</v>
      </c>
      <c r="H132" s="5">
        <v>66.099999999999994</v>
      </c>
      <c r="I132" s="5" t="str">
        <f t="shared" si="9"/>
        <v>15-30</v>
      </c>
      <c r="J132" s="6" t="s">
        <v>6</v>
      </c>
      <c r="K132" t="b">
        <f t="shared" si="10"/>
        <v>1</v>
      </c>
      <c r="L132" t="b">
        <f t="shared" si="11"/>
        <v>1</v>
      </c>
    </row>
    <row r="133" spans="1:12" x14ac:dyDescent="0.3">
      <c r="A133" s="2">
        <v>52282257836200</v>
      </c>
      <c r="B133" s="3" t="s">
        <v>3</v>
      </c>
      <c r="C133" s="3" t="s">
        <v>10</v>
      </c>
      <c r="D133" s="3">
        <v>43232</v>
      </c>
      <c r="E133" s="3" t="str">
        <f t="shared" si="8"/>
        <v>Sat</v>
      </c>
      <c r="F133" s="3" t="s">
        <v>31</v>
      </c>
      <c r="G133" s="4">
        <v>17</v>
      </c>
      <c r="H133" s="5">
        <v>88.21</v>
      </c>
      <c r="I133" s="5" t="str">
        <f t="shared" si="9"/>
        <v>15-30</v>
      </c>
      <c r="J133" s="6" t="s">
        <v>6</v>
      </c>
      <c r="K133" t="b">
        <f t="shared" si="10"/>
        <v>0</v>
      </c>
      <c r="L133" t="b">
        <f t="shared" si="11"/>
        <v>1</v>
      </c>
    </row>
    <row r="134" spans="1:12" x14ac:dyDescent="0.3">
      <c r="A134" s="2">
        <v>52282264653400</v>
      </c>
      <c r="B134" s="3" t="s">
        <v>3</v>
      </c>
      <c r="C134" s="3" t="s">
        <v>11</v>
      </c>
      <c r="D134" s="3">
        <v>43232</v>
      </c>
      <c r="E134" s="3" t="str">
        <f t="shared" si="8"/>
        <v>Sat</v>
      </c>
      <c r="F134" s="3" t="s">
        <v>31</v>
      </c>
      <c r="G134" s="4">
        <v>17</v>
      </c>
      <c r="H134" s="5">
        <v>72.45</v>
      </c>
      <c r="I134" s="5" t="str">
        <f t="shared" si="9"/>
        <v>15-30</v>
      </c>
      <c r="J134" s="6" t="s">
        <v>7</v>
      </c>
      <c r="K134" t="b">
        <f t="shared" si="10"/>
        <v>0</v>
      </c>
      <c r="L134" t="b">
        <f t="shared" si="11"/>
        <v>1</v>
      </c>
    </row>
    <row r="135" spans="1:12" x14ac:dyDescent="0.3">
      <c r="A135" s="2">
        <v>52282312792000</v>
      </c>
      <c r="B135" s="3" t="s">
        <v>3</v>
      </c>
      <c r="C135" s="3" t="s">
        <v>12</v>
      </c>
      <c r="D135" s="3">
        <v>43232</v>
      </c>
      <c r="E135" s="3" t="str">
        <f t="shared" si="8"/>
        <v>Sat</v>
      </c>
      <c r="F135" s="3" t="s">
        <v>31</v>
      </c>
      <c r="G135" s="4">
        <v>14</v>
      </c>
      <c r="H135" s="5">
        <v>66.099999999999994</v>
      </c>
      <c r="I135" s="5" t="str">
        <f t="shared" si="9"/>
        <v>8-15</v>
      </c>
      <c r="J135" s="6" t="s">
        <v>7</v>
      </c>
      <c r="K135" t="b">
        <f t="shared" si="10"/>
        <v>1</v>
      </c>
      <c r="L135" t="b">
        <f t="shared" si="11"/>
        <v>1</v>
      </c>
    </row>
    <row r="136" spans="1:12" x14ac:dyDescent="0.3">
      <c r="A136" s="2">
        <v>52282315042000</v>
      </c>
      <c r="B136" s="3" t="s">
        <v>3</v>
      </c>
      <c r="C136" s="3" t="s">
        <v>10</v>
      </c>
      <c r="D136" s="3">
        <v>43232</v>
      </c>
      <c r="E136" s="3" t="str">
        <f t="shared" si="8"/>
        <v>Sat</v>
      </c>
      <c r="F136" s="3" t="s">
        <v>31</v>
      </c>
      <c r="G136" s="4">
        <v>14</v>
      </c>
      <c r="H136" s="5">
        <v>66.099999999999994</v>
      </c>
      <c r="I136" s="5" t="str">
        <f t="shared" si="9"/>
        <v>8-15</v>
      </c>
      <c r="J136" s="6" t="s">
        <v>7</v>
      </c>
      <c r="K136" t="b">
        <f t="shared" si="10"/>
        <v>1</v>
      </c>
      <c r="L136" t="b">
        <f t="shared" si="11"/>
        <v>1</v>
      </c>
    </row>
    <row r="137" spans="1:12" x14ac:dyDescent="0.3">
      <c r="A137" s="2">
        <v>52282177004600</v>
      </c>
      <c r="B137" s="3" t="s">
        <v>1</v>
      </c>
      <c r="C137" s="3" t="s">
        <v>11</v>
      </c>
      <c r="D137" s="3">
        <v>43232</v>
      </c>
      <c r="E137" s="3" t="str">
        <f t="shared" si="8"/>
        <v>Sat</v>
      </c>
      <c r="F137" s="3" t="s">
        <v>31</v>
      </c>
      <c r="G137" s="4">
        <v>21</v>
      </c>
      <c r="H137" s="5">
        <v>88.21</v>
      </c>
      <c r="I137" s="5" t="str">
        <f t="shared" si="9"/>
        <v>15-30</v>
      </c>
      <c r="J137" s="6" t="s">
        <v>6</v>
      </c>
      <c r="K137" t="b">
        <f t="shared" si="10"/>
        <v>0</v>
      </c>
      <c r="L137" t="b">
        <f t="shared" si="11"/>
        <v>1</v>
      </c>
    </row>
    <row r="138" spans="1:12" x14ac:dyDescent="0.3">
      <c r="A138" s="2">
        <v>52282315679600</v>
      </c>
      <c r="B138" s="3" t="s">
        <v>3</v>
      </c>
      <c r="C138" s="3" t="s">
        <v>12</v>
      </c>
      <c r="D138" s="3">
        <v>43232</v>
      </c>
      <c r="E138" s="3" t="str">
        <f t="shared" si="8"/>
        <v>Sat</v>
      </c>
      <c r="F138" s="3" t="s">
        <v>31</v>
      </c>
      <c r="G138" s="4">
        <v>14</v>
      </c>
      <c r="H138" s="5">
        <v>66.099999999999994</v>
      </c>
      <c r="I138" s="5" t="str">
        <f t="shared" si="9"/>
        <v>8-15</v>
      </c>
      <c r="J138" s="6" t="s">
        <v>6</v>
      </c>
      <c r="K138" t="b">
        <f t="shared" si="10"/>
        <v>1</v>
      </c>
      <c r="L138" t="b">
        <f t="shared" si="11"/>
        <v>1</v>
      </c>
    </row>
    <row r="139" spans="1:12" x14ac:dyDescent="0.3">
      <c r="A139" s="2">
        <v>52282177000600</v>
      </c>
      <c r="B139" s="3" t="s">
        <v>3</v>
      </c>
      <c r="C139" s="3" t="s">
        <v>10</v>
      </c>
      <c r="D139" s="3">
        <v>43232</v>
      </c>
      <c r="E139" s="3" t="str">
        <f t="shared" si="8"/>
        <v>Sat</v>
      </c>
      <c r="F139" s="3" t="s">
        <v>31</v>
      </c>
      <c r="G139" s="4">
        <v>21</v>
      </c>
      <c r="H139" s="5">
        <v>66.099999999999994</v>
      </c>
      <c r="I139" s="5" t="str">
        <f t="shared" si="9"/>
        <v>15-30</v>
      </c>
      <c r="J139" s="6" t="s">
        <v>6</v>
      </c>
      <c r="K139" t="b">
        <f t="shared" si="10"/>
        <v>1</v>
      </c>
      <c r="L139" t="b">
        <f t="shared" si="11"/>
        <v>1</v>
      </c>
    </row>
    <row r="140" spans="1:12" x14ac:dyDescent="0.3">
      <c r="A140" s="2">
        <v>52282311953800</v>
      </c>
      <c r="B140" s="3" t="s">
        <v>3</v>
      </c>
      <c r="C140" s="3" t="s">
        <v>11</v>
      </c>
      <c r="D140" s="3">
        <v>43232</v>
      </c>
      <c r="E140" s="3" t="str">
        <f t="shared" si="8"/>
        <v>Sat</v>
      </c>
      <c r="F140" s="3" t="s">
        <v>31</v>
      </c>
      <c r="G140" s="4">
        <v>14</v>
      </c>
      <c r="H140" s="5">
        <v>106.28</v>
      </c>
      <c r="I140" s="5" t="str">
        <f t="shared" si="9"/>
        <v>8-15</v>
      </c>
      <c r="J140" s="6" t="s">
        <v>7</v>
      </c>
      <c r="K140" t="b">
        <f t="shared" si="10"/>
        <v>1</v>
      </c>
      <c r="L140" t="b">
        <f t="shared" si="11"/>
        <v>0</v>
      </c>
    </row>
    <row r="141" spans="1:12" x14ac:dyDescent="0.3">
      <c r="A141" s="2">
        <v>52282313266600</v>
      </c>
      <c r="B141" s="3" t="s">
        <v>3</v>
      </c>
      <c r="C141" s="3" t="s">
        <v>12</v>
      </c>
      <c r="D141" s="3">
        <v>43232</v>
      </c>
      <c r="E141" s="3" t="str">
        <f t="shared" si="8"/>
        <v>Sat</v>
      </c>
      <c r="F141" s="3" t="s">
        <v>31</v>
      </c>
      <c r="G141" s="4">
        <v>14</v>
      </c>
      <c r="H141" s="5">
        <v>66.099999999999994</v>
      </c>
      <c r="I141" s="5" t="str">
        <f t="shared" si="9"/>
        <v>8-15</v>
      </c>
      <c r="J141" s="6" t="s">
        <v>6</v>
      </c>
      <c r="K141" t="b">
        <f t="shared" si="10"/>
        <v>1</v>
      </c>
      <c r="L141" t="b">
        <f t="shared" si="11"/>
        <v>1</v>
      </c>
    </row>
    <row r="142" spans="1:12" x14ac:dyDescent="0.3">
      <c r="A142" s="2">
        <v>52282315639800</v>
      </c>
      <c r="B142" s="3" t="s">
        <v>3</v>
      </c>
      <c r="C142" s="3" t="s">
        <v>10</v>
      </c>
      <c r="D142" s="3">
        <v>43232</v>
      </c>
      <c r="E142" s="3" t="str">
        <f t="shared" si="8"/>
        <v>Sat</v>
      </c>
      <c r="F142" s="3" t="s">
        <v>31</v>
      </c>
      <c r="G142" s="4">
        <v>14</v>
      </c>
      <c r="H142" s="5">
        <v>66.099999999999994</v>
      </c>
      <c r="I142" s="5" t="str">
        <f t="shared" si="9"/>
        <v>8-15</v>
      </c>
      <c r="J142" s="6" t="s">
        <v>6</v>
      </c>
      <c r="K142" t="b">
        <f t="shared" si="10"/>
        <v>1</v>
      </c>
      <c r="L142" t="b">
        <f t="shared" si="11"/>
        <v>1</v>
      </c>
    </row>
    <row r="143" spans="1:12" x14ac:dyDescent="0.3">
      <c r="A143" s="2">
        <v>52282325243800</v>
      </c>
      <c r="B143" s="3" t="s">
        <v>3</v>
      </c>
      <c r="C143" s="3" t="s">
        <v>11</v>
      </c>
      <c r="D143" s="3">
        <v>43232</v>
      </c>
      <c r="E143" s="3" t="str">
        <f t="shared" si="8"/>
        <v>Sat</v>
      </c>
      <c r="F143" s="3" t="s">
        <v>31</v>
      </c>
      <c r="G143" s="4">
        <v>14</v>
      </c>
      <c r="H143" s="5">
        <v>72.45</v>
      </c>
      <c r="I143" s="5" t="str">
        <f t="shared" si="9"/>
        <v>8-15</v>
      </c>
      <c r="J143" s="6" t="s">
        <v>7</v>
      </c>
      <c r="K143" t="b">
        <f t="shared" si="10"/>
        <v>0</v>
      </c>
      <c r="L143" t="b">
        <f t="shared" si="11"/>
        <v>1</v>
      </c>
    </row>
    <row r="144" spans="1:12" x14ac:dyDescent="0.3">
      <c r="A144" s="2">
        <v>52282325245000</v>
      </c>
      <c r="B144" s="3" t="s">
        <v>3</v>
      </c>
      <c r="C144" s="3" t="s">
        <v>12</v>
      </c>
      <c r="D144" s="3">
        <v>43232</v>
      </c>
      <c r="E144" s="3" t="str">
        <f t="shared" si="8"/>
        <v>Sat</v>
      </c>
      <c r="F144" s="3" t="s">
        <v>31</v>
      </c>
      <c r="G144" s="4">
        <v>14</v>
      </c>
      <c r="H144" s="5">
        <v>72.45</v>
      </c>
      <c r="I144" s="5" t="str">
        <f t="shared" si="9"/>
        <v>8-15</v>
      </c>
      <c r="J144" s="6" t="s">
        <v>7</v>
      </c>
      <c r="K144" t="b">
        <f t="shared" si="10"/>
        <v>0</v>
      </c>
      <c r="L144" t="b">
        <f t="shared" si="11"/>
        <v>1</v>
      </c>
    </row>
    <row r="145" spans="1:12" x14ac:dyDescent="0.3">
      <c r="A145" s="2">
        <v>52282315789800</v>
      </c>
      <c r="B145" s="3" t="s">
        <v>3</v>
      </c>
      <c r="C145" s="3" t="s">
        <v>10</v>
      </c>
      <c r="D145" s="3">
        <v>43232</v>
      </c>
      <c r="E145" s="3" t="str">
        <f t="shared" si="8"/>
        <v>Sat</v>
      </c>
      <c r="F145" s="3" t="s">
        <v>31</v>
      </c>
      <c r="G145" s="4">
        <v>14</v>
      </c>
      <c r="H145" s="5">
        <v>66.099999999999994</v>
      </c>
      <c r="I145" s="5" t="str">
        <f t="shared" si="9"/>
        <v>8-15</v>
      </c>
      <c r="J145" s="6" t="s">
        <v>6</v>
      </c>
      <c r="K145" t="b">
        <f t="shared" si="10"/>
        <v>1</v>
      </c>
      <c r="L145" t="b">
        <f t="shared" si="11"/>
        <v>1</v>
      </c>
    </row>
    <row r="146" spans="1:12" x14ac:dyDescent="0.3">
      <c r="A146" s="2">
        <v>52282313973000</v>
      </c>
      <c r="B146" s="3" t="s">
        <v>3</v>
      </c>
      <c r="C146" s="3" t="s">
        <v>11</v>
      </c>
      <c r="D146" s="3">
        <v>43232</v>
      </c>
      <c r="E146" s="3" t="str">
        <f t="shared" si="8"/>
        <v>Sat</v>
      </c>
      <c r="F146" s="3" t="s">
        <v>31</v>
      </c>
      <c r="G146" s="4">
        <v>14</v>
      </c>
      <c r="H146" s="5">
        <v>66.099999999999994</v>
      </c>
      <c r="I146" s="5" t="str">
        <f t="shared" si="9"/>
        <v>8-15</v>
      </c>
      <c r="J146" s="6" t="s">
        <v>6</v>
      </c>
      <c r="K146" t="b">
        <f t="shared" si="10"/>
        <v>1</v>
      </c>
      <c r="L146" t="b">
        <f t="shared" si="11"/>
        <v>1</v>
      </c>
    </row>
    <row r="147" spans="1:12" x14ac:dyDescent="0.3">
      <c r="A147" s="2">
        <v>52282309424600</v>
      </c>
      <c r="B147" s="3" t="s">
        <v>3</v>
      </c>
      <c r="C147" s="3" t="s">
        <v>12</v>
      </c>
      <c r="D147" s="3">
        <v>43232</v>
      </c>
      <c r="E147" s="3" t="str">
        <f t="shared" si="8"/>
        <v>Sat</v>
      </c>
      <c r="F147" s="3" t="s">
        <v>31</v>
      </c>
      <c r="G147" s="4">
        <v>14</v>
      </c>
      <c r="H147" s="5">
        <v>72.45</v>
      </c>
      <c r="I147" s="5" t="str">
        <f t="shared" si="9"/>
        <v>8-15</v>
      </c>
      <c r="J147" s="6" t="s">
        <v>7</v>
      </c>
      <c r="K147" t="b">
        <f t="shared" si="10"/>
        <v>0</v>
      </c>
      <c r="L147" t="b">
        <f t="shared" si="11"/>
        <v>1</v>
      </c>
    </row>
    <row r="148" spans="1:12" x14ac:dyDescent="0.3">
      <c r="A148" s="2">
        <v>54282289366000</v>
      </c>
      <c r="B148" s="3" t="s">
        <v>1</v>
      </c>
      <c r="C148" s="3" t="s">
        <v>12</v>
      </c>
      <c r="D148" s="3">
        <v>43233</v>
      </c>
      <c r="E148" s="3" t="str">
        <f t="shared" si="8"/>
        <v>Sun</v>
      </c>
      <c r="F148" s="3" t="s">
        <v>31</v>
      </c>
      <c r="G148" s="4">
        <v>18</v>
      </c>
      <c r="H148" s="5">
        <v>66.099999999999994</v>
      </c>
      <c r="I148" s="5" t="str">
        <f t="shared" si="9"/>
        <v>15-30</v>
      </c>
      <c r="J148" s="6" t="s">
        <v>6</v>
      </c>
      <c r="K148" t="b">
        <f t="shared" si="10"/>
        <v>1</v>
      </c>
      <c r="L148" t="b">
        <f t="shared" si="11"/>
        <v>1</v>
      </c>
    </row>
    <row r="149" spans="1:12" x14ac:dyDescent="0.3">
      <c r="A149" s="2">
        <v>54282304801400</v>
      </c>
      <c r="B149" s="3" t="s">
        <v>1</v>
      </c>
      <c r="C149" s="3" t="s">
        <v>10</v>
      </c>
      <c r="D149" s="3">
        <v>43233</v>
      </c>
      <c r="E149" s="3" t="str">
        <f t="shared" si="8"/>
        <v>Sun</v>
      </c>
      <c r="F149" s="3" t="s">
        <v>31</v>
      </c>
      <c r="G149" s="4">
        <v>17</v>
      </c>
      <c r="H149" s="5">
        <v>106.95</v>
      </c>
      <c r="I149" s="5" t="str">
        <f t="shared" si="9"/>
        <v>15-30</v>
      </c>
      <c r="J149" s="6" t="s">
        <v>6</v>
      </c>
      <c r="K149" t="b">
        <f t="shared" si="10"/>
        <v>1</v>
      </c>
      <c r="L149" t="b">
        <f t="shared" si="11"/>
        <v>0</v>
      </c>
    </row>
    <row r="150" spans="1:12" x14ac:dyDescent="0.3">
      <c r="A150" s="2">
        <v>54282290231400</v>
      </c>
      <c r="B150" s="3" t="s">
        <v>3</v>
      </c>
      <c r="C150" s="3" t="s">
        <v>10</v>
      </c>
      <c r="D150" s="3">
        <v>43233</v>
      </c>
      <c r="E150" s="3" t="str">
        <f t="shared" si="8"/>
        <v>Sun</v>
      </c>
      <c r="F150" s="3" t="s">
        <v>31</v>
      </c>
      <c r="G150" s="4">
        <v>18</v>
      </c>
      <c r="H150" s="5">
        <v>66.099999999999994</v>
      </c>
      <c r="I150" s="5" t="str">
        <f t="shared" si="9"/>
        <v>15-30</v>
      </c>
      <c r="J150" s="6" t="s">
        <v>6</v>
      </c>
      <c r="K150" t="b">
        <f t="shared" si="10"/>
        <v>1</v>
      </c>
      <c r="L150" t="b">
        <f t="shared" si="11"/>
        <v>1</v>
      </c>
    </row>
    <row r="151" spans="1:12" x14ac:dyDescent="0.3">
      <c r="A151" s="2">
        <v>54282290190400</v>
      </c>
      <c r="B151" s="3" t="s">
        <v>1</v>
      </c>
      <c r="C151" s="3" t="s">
        <v>11</v>
      </c>
      <c r="D151" s="3">
        <v>43233</v>
      </c>
      <c r="E151" s="3" t="str">
        <f t="shared" si="8"/>
        <v>Sun</v>
      </c>
      <c r="F151" s="3" t="s">
        <v>31</v>
      </c>
      <c r="G151" s="4">
        <v>18</v>
      </c>
      <c r="H151" s="5">
        <v>88.21</v>
      </c>
      <c r="I151" s="5" t="str">
        <f t="shared" si="9"/>
        <v>15-30</v>
      </c>
      <c r="J151" s="6" t="s">
        <v>6</v>
      </c>
      <c r="K151" t="b">
        <f t="shared" si="10"/>
        <v>0</v>
      </c>
      <c r="L151" t="b">
        <f t="shared" si="11"/>
        <v>1</v>
      </c>
    </row>
    <row r="152" spans="1:12" x14ac:dyDescent="0.3">
      <c r="A152" s="2">
        <v>54282289806600</v>
      </c>
      <c r="B152" s="3" t="s">
        <v>3</v>
      </c>
      <c r="C152" s="3" t="s">
        <v>12</v>
      </c>
      <c r="D152" s="3">
        <v>43233</v>
      </c>
      <c r="E152" s="3" t="str">
        <f t="shared" si="8"/>
        <v>Sun</v>
      </c>
      <c r="F152" s="3" t="s">
        <v>31</v>
      </c>
      <c r="G152" s="4">
        <v>18</v>
      </c>
      <c r="H152" s="5">
        <v>321.76</v>
      </c>
      <c r="I152" s="5" t="str">
        <f t="shared" si="9"/>
        <v>15-30</v>
      </c>
      <c r="J152" s="6" t="s">
        <v>8</v>
      </c>
      <c r="K152" t="b">
        <f t="shared" si="10"/>
        <v>1</v>
      </c>
      <c r="L152" t="b">
        <f t="shared" si="11"/>
        <v>0</v>
      </c>
    </row>
    <row r="153" spans="1:12" x14ac:dyDescent="0.3">
      <c r="A153" s="2">
        <v>54282290188600</v>
      </c>
      <c r="B153" s="3" t="s">
        <v>1</v>
      </c>
      <c r="C153" s="3" t="s">
        <v>10</v>
      </c>
      <c r="D153" s="3">
        <v>43233</v>
      </c>
      <c r="E153" s="3" t="str">
        <f t="shared" si="8"/>
        <v>Sun</v>
      </c>
      <c r="F153" s="3" t="s">
        <v>31</v>
      </c>
      <c r="G153" s="4">
        <v>18</v>
      </c>
      <c r="H153" s="5">
        <v>66.099999999999994</v>
      </c>
      <c r="I153" s="5" t="str">
        <f t="shared" si="9"/>
        <v>15-30</v>
      </c>
      <c r="J153" s="6" t="s">
        <v>6</v>
      </c>
      <c r="K153" t="b">
        <f t="shared" si="10"/>
        <v>1</v>
      </c>
      <c r="L153" t="b">
        <f t="shared" si="11"/>
        <v>1</v>
      </c>
    </row>
    <row r="154" spans="1:12" x14ac:dyDescent="0.3">
      <c r="A154" s="2">
        <v>52282287769200</v>
      </c>
      <c r="B154" s="3" t="s">
        <v>3</v>
      </c>
      <c r="C154" s="3" t="s">
        <v>11</v>
      </c>
      <c r="D154" s="3">
        <v>43233</v>
      </c>
      <c r="E154" s="3" t="str">
        <f t="shared" si="8"/>
        <v>Sun</v>
      </c>
      <c r="F154" s="3" t="s">
        <v>31</v>
      </c>
      <c r="G154" s="4">
        <v>18</v>
      </c>
      <c r="H154" s="5">
        <v>66.099999999999994</v>
      </c>
      <c r="I154" s="5" t="str">
        <f t="shared" si="9"/>
        <v>15-30</v>
      </c>
      <c r="J154" s="6" t="s">
        <v>6</v>
      </c>
      <c r="K154" t="b">
        <f t="shared" si="10"/>
        <v>1</v>
      </c>
      <c r="L154" t="b">
        <f t="shared" si="11"/>
        <v>1</v>
      </c>
    </row>
    <row r="155" spans="1:12" x14ac:dyDescent="0.3">
      <c r="A155" s="2">
        <v>52282222057400</v>
      </c>
      <c r="B155" s="3" t="s">
        <v>3</v>
      </c>
      <c r="C155" s="3" t="s">
        <v>12</v>
      </c>
      <c r="D155" s="3">
        <v>43233</v>
      </c>
      <c r="E155" s="3" t="str">
        <f t="shared" si="8"/>
        <v>Sun</v>
      </c>
      <c r="F155" s="3" t="s">
        <v>31</v>
      </c>
      <c r="G155" s="4">
        <v>18</v>
      </c>
      <c r="H155" s="5">
        <v>88.21</v>
      </c>
      <c r="I155" s="5" t="str">
        <f t="shared" si="9"/>
        <v>15-30</v>
      </c>
      <c r="J155" s="6" t="s">
        <v>6</v>
      </c>
      <c r="K155" t="b">
        <f t="shared" si="10"/>
        <v>0</v>
      </c>
      <c r="L155" t="b">
        <f t="shared" si="11"/>
        <v>1</v>
      </c>
    </row>
    <row r="156" spans="1:12" x14ac:dyDescent="0.3">
      <c r="A156" s="2">
        <v>52281387170204</v>
      </c>
      <c r="B156" s="3" t="s">
        <v>1</v>
      </c>
      <c r="C156" s="3" t="s">
        <v>11</v>
      </c>
      <c r="D156" s="3">
        <v>43234</v>
      </c>
      <c r="E156" s="3" t="str">
        <f t="shared" si="8"/>
        <v>Mon</v>
      </c>
      <c r="F156" s="3" t="s">
        <v>31</v>
      </c>
      <c r="G156" s="4">
        <v>28</v>
      </c>
      <c r="H156" s="5">
        <v>66.099999999999994</v>
      </c>
      <c r="I156" s="5" t="str">
        <f t="shared" si="9"/>
        <v>15-30</v>
      </c>
      <c r="J156" s="6" t="s">
        <v>6</v>
      </c>
      <c r="K156" t="b">
        <f t="shared" si="10"/>
        <v>1</v>
      </c>
      <c r="L156" t="b">
        <f t="shared" si="11"/>
        <v>1</v>
      </c>
    </row>
    <row r="157" spans="1:12" x14ac:dyDescent="0.3">
      <c r="A157" s="2">
        <v>54282289028200</v>
      </c>
      <c r="B157" s="3" t="s">
        <v>1</v>
      </c>
      <c r="C157" s="3" t="s">
        <v>12</v>
      </c>
      <c r="D157" s="3">
        <v>43234</v>
      </c>
      <c r="E157" s="3" t="str">
        <f t="shared" si="8"/>
        <v>Mon</v>
      </c>
      <c r="F157" s="3" t="s">
        <v>31</v>
      </c>
      <c r="G157" s="4">
        <v>21</v>
      </c>
      <c r="H157" s="5">
        <v>166.64</v>
      </c>
      <c r="I157" s="5" t="str">
        <f t="shared" si="9"/>
        <v>15-30</v>
      </c>
      <c r="J157" s="6" t="s">
        <v>8</v>
      </c>
      <c r="K157" t="b">
        <f t="shared" si="10"/>
        <v>1</v>
      </c>
      <c r="L157" t="b">
        <f t="shared" si="11"/>
        <v>0</v>
      </c>
    </row>
    <row r="158" spans="1:12" x14ac:dyDescent="0.3">
      <c r="A158" s="2">
        <v>54282289088400</v>
      </c>
      <c r="B158" s="3" t="s">
        <v>3</v>
      </c>
      <c r="C158" s="3" t="s">
        <v>10</v>
      </c>
      <c r="D158" s="3">
        <v>43234</v>
      </c>
      <c r="E158" s="3" t="str">
        <f t="shared" si="8"/>
        <v>Mon</v>
      </c>
      <c r="F158" s="3" t="s">
        <v>31</v>
      </c>
      <c r="G158" s="4">
        <v>21</v>
      </c>
      <c r="H158" s="5">
        <v>160.88</v>
      </c>
      <c r="I158" s="5" t="str">
        <f t="shared" si="9"/>
        <v>15-30</v>
      </c>
      <c r="J158" s="6" t="s">
        <v>8</v>
      </c>
      <c r="K158" t="b">
        <f t="shared" si="10"/>
        <v>1</v>
      </c>
      <c r="L158" t="b">
        <f t="shared" si="11"/>
        <v>0</v>
      </c>
    </row>
    <row r="159" spans="1:12" x14ac:dyDescent="0.3">
      <c r="A159" s="2">
        <v>52282315787000</v>
      </c>
      <c r="B159" s="3" t="s">
        <v>3</v>
      </c>
      <c r="C159" s="3" t="s">
        <v>11</v>
      </c>
      <c r="D159" s="3">
        <v>43234</v>
      </c>
      <c r="E159" s="3" t="str">
        <f t="shared" si="8"/>
        <v>Mon</v>
      </c>
      <c r="F159" s="3" t="s">
        <v>31</v>
      </c>
      <c r="G159" s="4">
        <v>17</v>
      </c>
      <c r="H159" s="5">
        <v>66.099999999999994</v>
      </c>
      <c r="I159" s="5" t="str">
        <f t="shared" si="9"/>
        <v>15-30</v>
      </c>
      <c r="J159" s="6" t="s">
        <v>6</v>
      </c>
      <c r="K159" t="b">
        <f t="shared" si="10"/>
        <v>1</v>
      </c>
      <c r="L159" t="b">
        <f t="shared" si="11"/>
        <v>1</v>
      </c>
    </row>
    <row r="160" spans="1:12" x14ac:dyDescent="0.3">
      <c r="A160" s="2">
        <v>52282367484600</v>
      </c>
      <c r="B160" s="3" t="s">
        <v>3</v>
      </c>
      <c r="C160" s="3" t="s">
        <v>12</v>
      </c>
      <c r="D160" s="3">
        <v>43234</v>
      </c>
      <c r="E160" s="3" t="str">
        <f t="shared" si="8"/>
        <v>Mon</v>
      </c>
      <c r="F160" s="3" t="s">
        <v>31</v>
      </c>
      <c r="G160" s="4">
        <v>14</v>
      </c>
      <c r="H160" s="5">
        <v>66.099999999999994</v>
      </c>
      <c r="I160" s="5" t="str">
        <f t="shared" si="9"/>
        <v>8-15</v>
      </c>
      <c r="J160" s="6" t="s">
        <v>6</v>
      </c>
      <c r="K160" t="b">
        <f t="shared" si="10"/>
        <v>1</v>
      </c>
      <c r="L160" t="b">
        <f t="shared" si="11"/>
        <v>1</v>
      </c>
    </row>
    <row r="161" spans="1:12" x14ac:dyDescent="0.3">
      <c r="A161" s="2">
        <v>52282387949800</v>
      </c>
      <c r="B161" s="3" t="s">
        <v>3</v>
      </c>
      <c r="C161" s="3" t="s">
        <v>10</v>
      </c>
      <c r="D161" s="3">
        <v>43234</v>
      </c>
      <c r="E161" s="3" t="str">
        <f t="shared" si="8"/>
        <v>Mon</v>
      </c>
      <c r="F161" s="3" t="s">
        <v>31</v>
      </c>
      <c r="G161" s="4">
        <v>14</v>
      </c>
      <c r="H161" s="5">
        <v>72.45</v>
      </c>
      <c r="I161" s="5" t="str">
        <f t="shared" si="9"/>
        <v>8-15</v>
      </c>
      <c r="J161" s="6" t="s">
        <v>4</v>
      </c>
      <c r="K161" t="b">
        <f t="shared" si="10"/>
        <v>0</v>
      </c>
      <c r="L161" t="b">
        <f t="shared" si="11"/>
        <v>1</v>
      </c>
    </row>
    <row r="162" spans="1:12" x14ac:dyDescent="0.3">
      <c r="A162" s="2">
        <v>52282387973200</v>
      </c>
      <c r="B162" s="3" t="s">
        <v>3</v>
      </c>
      <c r="C162" s="3" t="s">
        <v>11</v>
      </c>
      <c r="D162" s="3">
        <v>43234</v>
      </c>
      <c r="E162" s="3" t="str">
        <f t="shared" si="8"/>
        <v>Mon</v>
      </c>
      <c r="F162" s="3" t="s">
        <v>31</v>
      </c>
      <c r="G162" s="4">
        <v>14</v>
      </c>
      <c r="H162" s="5">
        <v>72.45</v>
      </c>
      <c r="I162" s="5" t="str">
        <f t="shared" si="9"/>
        <v>8-15</v>
      </c>
      <c r="J162" s="6" t="s">
        <v>4</v>
      </c>
      <c r="K162" t="b">
        <f t="shared" si="10"/>
        <v>0</v>
      </c>
      <c r="L162" t="b">
        <f t="shared" si="11"/>
        <v>1</v>
      </c>
    </row>
    <row r="163" spans="1:12" x14ac:dyDescent="0.3">
      <c r="A163" s="2">
        <v>52282388019200</v>
      </c>
      <c r="B163" s="3" t="s">
        <v>3</v>
      </c>
      <c r="C163" s="3" t="s">
        <v>12</v>
      </c>
      <c r="D163" s="3">
        <v>43234</v>
      </c>
      <c r="E163" s="3" t="str">
        <f t="shared" si="8"/>
        <v>Mon</v>
      </c>
      <c r="F163" s="3" t="s">
        <v>31</v>
      </c>
      <c r="G163" s="4">
        <v>14</v>
      </c>
      <c r="H163" s="5">
        <v>72.45</v>
      </c>
      <c r="I163" s="5" t="str">
        <f t="shared" si="9"/>
        <v>8-15</v>
      </c>
      <c r="J163" s="6" t="s">
        <v>4</v>
      </c>
      <c r="K163" t="b">
        <f t="shared" si="10"/>
        <v>0</v>
      </c>
      <c r="L163" t="b">
        <f t="shared" si="11"/>
        <v>1</v>
      </c>
    </row>
    <row r="164" spans="1:12" x14ac:dyDescent="0.3">
      <c r="A164" s="2">
        <v>52282388020400</v>
      </c>
      <c r="B164" s="3" t="s">
        <v>3</v>
      </c>
      <c r="C164" s="3" t="s">
        <v>10</v>
      </c>
      <c r="D164" s="3">
        <v>43234</v>
      </c>
      <c r="E164" s="3" t="str">
        <f t="shared" si="8"/>
        <v>Mon</v>
      </c>
      <c r="F164" s="3" t="s">
        <v>31</v>
      </c>
      <c r="G164" s="4">
        <v>14</v>
      </c>
      <c r="H164" s="5">
        <v>146</v>
      </c>
      <c r="I164" s="5" t="str">
        <f t="shared" si="9"/>
        <v>8-15</v>
      </c>
      <c r="J164" s="6" t="s">
        <v>4</v>
      </c>
      <c r="K164" t="b">
        <f t="shared" si="10"/>
        <v>1</v>
      </c>
      <c r="L164" t="b">
        <f t="shared" si="11"/>
        <v>0</v>
      </c>
    </row>
    <row r="165" spans="1:12" x14ac:dyDescent="0.3">
      <c r="A165" s="2">
        <v>52282388020400</v>
      </c>
      <c r="B165" s="3" t="s">
        <v>3</v>
      </c>
      <c r="C165" s="3" t="s">
        <v>11</v>
      </c>
      <c r="D165" s="3">
        <v>43234</v>
      </c>
      <c r="E165" s="3" t="str">
        <f t="shared" si="8"/>
        <v>Mon</v>
      </c>
      <c r="F165" s="3" t="s">
        <v>31</v>
      </c>
      <c r="G165" s="4">
        <v>14</v>
      </c>
      <c r="H165" s="5">
        <v>146</v>
      </c>
      <c r="I165" s="5" t="str">
        <f t="shared" si="9"/>
        <v>8-15</v>
      </c>
      <c r="J165" s="6" t="s">
        <v>4</v>
      </c>
      <c r="K165" t="b">
        <f t="shared" si="10"/>
        <v>1</v>
      </c>
      <c r="L165" t="b">
        <f t="shared" si="11"/>
        <v>0</v>
      </c>
    </row>
    <row r="166" spans="1:12" x14ac:dyDescent="0.3">
      <c r="A166" s="2">
        <v>52282388164600</v>
      </c>
      <c r="B166" s="3" t="s">
        <v>3</v>
      </c>
      <c r="C166" s="3" t="s">
        <v>12</v>
      </c>
      <c r="D166" s="3">
        <v>43234</v>
      </c>
      <c r="E166" s="3" t="str">
        <f t="shared" si="8"/>
        <v>Mon</v>
      </c>
      <c r="F166" s="3" t="s">
        <v>31</v>
      </c>
      <c r="G166" s="4">
        <v>14</v>
      </c>
      <c r="H166" s="5">
        <v>72.45</v>
      </c>
      <c r="I166" s="5" t="str">
        <f t="shared" si="9"/>
        <v>8-15</v>
      </c>
      <c r="J166" s="6" t="s">
        <v>4</v>
      </c>
      <c r="K166" t="b">
        <f t="shared" si="10"/>
        <v>0</v>
      </c>
      <c r="L166" t="b">
        <f t="shared" si="11"/>
        <v>1</v>
      </c>
    </row>
    <row r="167" spans="1:12" x14ac:dyDescent="0.3">
      <c r="A167" s="2">
        <v>52282388166600</v>
      </c>
      <c r="B167" s="3" t="s">
        <v>3</v>
      </c>
      <c r="C167" s="3" t="s">
        <v>10</v>
      </c>
      <c r="D167" s="3">
        <v>43234</v>
      </c>
      <c r="E167" s="3" t="str">
        <f t="shared" si="8"/>
        <v>Mon</v>
      </c>
      <c r="F167" s="3" t="s">
        <v>31</v>
      </c>
      <c r="G167" s="4">
        <v>14</v>
      </c>
      <c r="H167" s="5">
        <v>72.45</v>
      </c>
      <c r="I167" s="5" t="str">
        <f t="shared" si="9"/>
        <v>8-15</v>
      </c>
      <c r="J167" s="6" t="s">
        <v>4</v>
      </c>
      <c r="K167" t="b">
        <f t="shared" si="10"/>
        <v>0</v>
      </c>
      <c r="L167" t="b">
        <f t="shared" si="11"/>
        <v>1</v>
      </c>
    </row>
    <row r="168" spans="1:12" x14ac:dyDescent="0.3">
      <c r="A168" s="2">
        <v>52282388168400</v>
      </c>
      <c r="B168" s="3" t="s">
        <v>3</v>
      </c>
      <c r="C168" s="3" t="s">
        <v>11</v>
      </c>
      <c r="D168" s="3">
        <v>43234</v>
      </c>
      <c r="E168" s="3" t="str">
        <f t="shared" si="8"/>
        <v>Mon</v>
      </c>
      <c r="F168" s="3" t="s">
        <v>31</v>
      </c>
      <c r="G168" s="4">
        <v>14</v>
      </c>
      <c r="H168" s="5">
        <v>72.45</v>
      </c>
      <c r="I168" s="5" t="str">
        <f t="shared" si="9"/>
        <v>8-15</v>
      </c>
      <c r="J168" s="6" t="s">
        <v>4</v>
      </c>
      <c r="K168" t="b">
        <f t="shared" si="10"/>
        <v>0</v>
      </c>
      <c r="L168" t="b">
        <f t="shared" si="11"/>
        <v>1</v>
      </c>
    </row>
    <row r="169" spans="1:12" x14ac:dyDescent="0.3">
      <c r="A169" s="2">
        <v>52282388198200</v>
      </c>
      <c r="B169" s="3" t="s">
        <v>3</v>
      </c>
      <c r="C169" s="3" t="s">
        <v>12</v>
      </c>
      <c r="D169" s="3">
        <v>43234</v>
      </c>
      <c r="E169" s="3" t="str">
        <f t="shared" si="8"/>
        <v>Mon</v>
      </c>
      <c r="F169" s="3" t="s">
        <v>31</v>
      </c>
      <c r="G169" s="4">
        <v>14</v>
      </c>
      <c r="H169" s="5">
        <v>72.45</v>
      </c>
      <c r="I169" s="5" t="str">
        <f t="shared" si="9"/>
        <v>8-15</v>
      </c>
      <c r="J169" s="6" t="s">
        <v>4</v>
      </c>
      <c r="K169" t="b">
        <f t="shared" si="10"/>
        <v>0</v>
      </c>
      <c r="L169" t="b">
        <f t="shared" si="11"/>
        <v>1</v>
      </c>
    </row>
    <row r="170" spans="1:12" x14ac:dyDescent="0.3">
      <c r="A170" s="2">
        <v>52282388198800</v>
      </c>
      <c r="B170" s="3" t="s">
        <v>3</v>
      </c>
      <c r="C170" s="3" t="s">
        <v>10</v>
      </c>
      <c r="D170" s="3">
        <v>43234</v>
      </c>
      <c r="E170" s="3" t="str">
        <f t="shared" si="8"/>
        <v>Mon</v>
      </c>
      <c r="F170" s="3" t="s">
        <v>31</v>
      </c>
      <c r="G170" s="4">
        <v>14</v>
      </c>
      <c r="H170" s="5">
        <v>72.45</v>
      </c>
      <c r="I170" s="5" t="str">
        <f t="shared" si="9"/>
        <v>8-15</v>
      </c>
      <c r="J170" s="6" t="s">
        <v>4</v>
      </c>
      <c r="K170" t="b">
        <f t="shared" si="10"/>
        <v>0</v>
      </c>
      <c r="L170" t="b">
        <f t="shared" si="11"/>
        <v>1</v>
      </c>
    </row>
    <row r="171" spans="1:12" x14ac:dyDescent="0.3">
      <c r="A171" s="2">
        <v>52282388391200</v>
      </c>
      <c r="B171" s="3" t="s">
        <v>3</v>
      </c>
      <c r="C171" s="3" t="s">
        <v>11</v>
      </c>
      <c r="D171" s="3">
        <v>43234</v>
      </c>
      <c r="E171" s="3" t="str">
        <f t="shared" si="8"/>
        <v>Mon</v>
      </c>
      <c r="F171" s="3" t="s">
        <v>31</v>
      </c>
      <c r="G171" s="4">
        <v>14</v>
      </c>
      <c r="H171" s="5">
        <v>72.45</v>
      </c>
      <c r="I171" s="5" t="str">
        <f t="shared" si="9"/>
        <v>8-15</v>
      </c>
      <c r="J171" s="6" t="s">
        <v>4</v>
      </c>
      <c r="K171" t="b">
        <f t="shared" si="10"/>
        <v>0</v>
      </c>
      <c r="L171" t="b">
        <f t="shared" si="11"/>
        <v>1</v>
      </c>
    </row>
    <row r="172" spans="1:12" x14ac:dyDescent="0.3">
      <c r="A172" s="2">
        <v>52282388392200</v>
      </c>
      <c r="B172" s="3" t="s">
        <v>3</v>
      </c>
      <c r="C172" s="3" t="s">
        <v>12</v>
      </c>
      <c r="D172" s="3">
        <v>43234</v>
      </c>
      <c r="E172" s="3" t="str">
        <f t="shared" si="8"/>
        <v>Mon</v>
      </c>
      <c r="F172" s="3" t="s">
        <v>31</v>
      </c>
      <c r="G172" s="4">
        <v>14</v>
      </c>
      <c r="H172" s="5">
        <v>72.45</v>
      </c>
      <c r="I172" s="5" t="str">
        <f t="shared" si="9"/>
        <v>8-15</v>
      </c>
      <c r="J172" s="6" t="s">
        <v>4</v>
      </c>
      <c r="K172" t="b">
        <f t="shared" si="10"/>
        <v>0</v>
      </c>
      <c r="L172" t="b">
        <f t="shared" si="11"/>
        <v>1</v>
      </c>
    </row>
    <row r="173" spans="1:12" x14ac:dyDescent="0.3">
      <c r="A173" s="2">
        <v>52282388396200</v>
      </c>
      <c r="B173" s="3" t="s">
        <v>3</v>
      </c>
      <c r="C173" s="3" t="s">
        <v>10</v>
      </c>
      <c r="D173" s="3">
        <v>43234</v>
      </c>
      <c r="E173" s="3" t="str">
        <f t="shared" si="8"/>
        <v>Mon</v>
      </c>
      <c r="F173" s="3" t="s">
        <v>31</v>
      </c>
      <c r="G173" s="4">
        <v>14</v>
      </c>
      <c r="H173" s="5">
        <v>72.45</v>
      </c>
      <c r="I173" s="5" t="str">
        <f t="shared" si="9"/>
        <v>8-15</v>
      </c>
      <c r="J173" s="6" t="s">
        <v>4</v>
      </c>
      <c r="K173" t="b">
        <f t="shared" si="10"/>
        <v>0</v>
      </c>
      <c r="L173" t="b">
        <f t="shared" si="11"/>
        <v>1</v>
      </c>
    </row>
    <row r="174" spans="1:12" x14ac:dyDescent="0.3">
      <c r="A174" s="2">
        <v>52282388401600</v>
      </c>
      <c r="B174" s="3" t="s">
        <v>3</v>
      </c>
      <c r="C174" s="3" t="s">
        <v>11</v>
      </c>
      <c r="D174" s="3">
        <v>43234</v>
      </c>
      <c r="E174" s="3" t="str">
        <f t="shared" si="8"/>
        <v>Mon</v>
      </c>
      <c r="F174" s="3" t="s">
        <v>31</v>
      </c>
      <c r="G174" s="4">
        <v>14</v>
      </c>
      <c r="H174" s="5">
        <v>126.41</v>
      </c>
      <c r="I174" s="5" t="str">
        <f t="shared" si="9"/>
        <v>8-15</v>
      </c>
      <c r="J174" s="6" t="s">
        <v>7</v>
      </c>
      <c r="K174" t="b">
        <f t="shared" si="10"/>
        <v>1</v>
      </c>
      <c r="L174" t="b">
        <f t="shared" si="11"/>
        <v>0</v>
      </c>
    </row>
    <row r="175" spans="1:12" x14ac:dyDescent="0.3">
      <c r="A175" s="2">
        <v>52282388416800</v>
      </c>
      <c r="B175" s="3" t="s">
        <v>3</v>
      </c>
      <c r="C175" s="3" t="s">
        <v>12</v>
      </c>
      <c r="D175" s="3">
        <v>43234</v>
      </c>
      <c r="E175" s="3" t="str">
        <f t="shared" si="8"/>
        <v>Mon</v>
      </c>
      <c r="F175" s="3" t="s">
        <v>31</v>
      </c>
      <c r="G175" s="4">
        <v>14</v>
      </c>
      <c r="H175" s="5">
        <v>72.45</v>
      </c>
      <c r="I175" s="5" t="str">
        <f t="shared" si="9"/>
        <v>8-15</v>
      </c>
      <c r="J175" s="6" t="s">
        <v>4</v>
      </c>
      <c r="K175" t="b">
        <f t="shared" si="10"/>
        <v>0</v>
      </c>
      <c r="L175" t="b">
        <f t="shared" si="11"/>
        <v>1</v>
      </c>
    </row>
    <row r="176" spans="1:12" x14ac:dyDescent="0.3">
      <c r="A176" s="2">
        <v>52282388652200</v>
      </c>
      <c r="B176" s="3" t="s">
        <v>3</v>
      </c>
      <c r="C176" s="3" t="s">
        <v>10</v>
      </c>
      <c r="D176" s="3">
        <v>43234</v>
      </c>
      <c r="E176" s="3" t="str">
        <f t="shared" si="8"/>
        <v>Mon</v>
      </c>
      <c r="F176" s="3" t="s">
        <v>31</v>
      </c>
      <c r="G176" s="4">
        <v>14</v>
      </c>
      <c r="H176" s="5">
        <v>107.21</v>
      </c>
      <c r="I176" s="5" t="str">
        <f t="shared" si="9"/>
        <v>8-15</v>
      </c>
      <c r="J176" s="6" t="s">
        <v>4</v>
      </c>
      <c r="K176" t="b">
        <f t="shared" si="10"/>
        <v>1</v>
      </c>
      <c r="L176" t="b">
        <f t="shared" si="11"/>
        <v>0</v>
      </c>
    </row>
    <row r="177" spans="1:12" x14ac:dyDescent="0.3">
      <c r="A177" s="2">
        <v>52282388690600</v>
      </c>
      <c r="B177" s="3" t="s">
        <v>3</v>
      </c>
      <c r="C177" s="3" t="s">
        <v>11</v>
      </c>
      <c r="D177" s="3">
        <v>43234</v>
      </c>
      <c r="E177" s="3" t="str">
        <f t="shared" si="8"/>
        <v>Mon</v>
      </c>
      <c r="F177" s="3" t="s">
        <v>31</v>
      </c>
      <c r="G177" s="4">
        <v>14</v>
      </c>
      <c r="H177" s="5">
        <v>72.45</v>
      </c>
      <c r="I177" s="5" t="str">
        <f t="shared" si="9"/>
        <v>8-15</v>
      </c>
      <c r="J177" s="6" t="s">
        <v>4</v>
      </c>
      <c r="K177" t="b">
        <f t="shared" si="10"/>
        <v>0</v>
      </c>
      <c r="L177" t="b">
        <f t="shared" si="11"/>
        <v>1</v>
      </c>
    </row>
    <row r="178" spans="1:12" x14ac:dyDescent="0.3">
      <c r="A178" s="2">
        <v>52282388693000</v>
      </c>
      <c r="B178" s="3" t="s">
        <v>3</v>
      </c>
      <c r="C178" s="3" t="s">
        <v>12</v>
      </c>
      <c r="D178" s="3">
        <v>43234</v>
      </c>
      <c r="E178" s="3" t="str">
        <f t="shared" si="8"/>
        <v>Mon</v>
      </c>
      <c r="F178" s="3" t="s">
        <v>31</v>
      </c>
      <c r="G178" s="4">
        <v>14</v>
      </c>
      <c r="H178" s="5">
        <v>95.62</v>
      </c>
      <c r="I178" s="5" t="str">
        <f t="shared" si="9"/>
        <v>8-15</v>
      </c>
      <c r="J178" s="6" t="s">
        <v>4</v>
      </c>
      <c r="K178" t="b">
        <f t="shared" si="10"/>
        <v>0</v>
      </c>
      <c r="L178" t="b">
        <f t="shared" si="11"/>
        <v>1</v>
      </c>
    </row>
    <row r="179" spans="1:12" x14ac:dyDescent="0.3">
      <c r="A179" s="2">
        <v>52282388693200</v>
      </c>
      <c r="B179" s="3" t="s">
        <v>3</v>
      </c>
      <c r="C179" s="3" t="s">
        <v>10</v>
      </c>
      <c r="D179" s="3">
        <v>43234</v>
      </c>
      <c r="E179" s="3" t="str">
        <f t="shared" si="8"/>
        <v>Mon</v>
      </c>
      <c r="F179" s="3" t="s">
        <v>31</v>
      </c>
      <c r="G179" s="4">
        <v>14</v>
      </c>
      <c r="H179" s="5">
        <v>72.45</v>
      </c>
      <c r="I179" s="5" t="str">
        <f t="shared" si="9"/>
        <v>8-15</v>
      </c>
      <c r="J179" s="6" t="s">
        <v>4</v>
      </c>
      <c r="K179" t="b">
        <f t="shared" si="10"/>
        <v>0</v>
      </c>
      <c r="L179" t="b">
        <f t="shared" si="11"/>
        <v>1</v>
      </c>
    </row>
    <row r="180" spans="1:12" x14ac:dyDescent="0.3">
      <c r="A180" s="2">
        <v>54282289364200</v>
      </c>
      <c r="B180" s="3" t="s">
        <v>3</v>
      </c>
      <c r="C180" s="3" t="s">
        <v>10</v>
      </c>
      <c r="D180" s="3">
        <v>43234</v>
      </c>
      <c r="E180" s="3" t="str">
        <f t="shared" si="8"/>
        <v>Mon</v>
      </c>
      <c r="F180" s="3" t="s">
        <v>31</v>
      </c>
      <c r="G180" s="4">
        <v>21</v>
      </c>
      <c r="H180" s="5">
        <v>66.099999999999994</v>
      </c>
      <c r="I180" s="5" t="str">
        <f t="shared" si="9"/>
        <v>15-30</v>
      </c>
      <c r="J180" s="6" t="s">
        <v>6</v>
      </c>
      <c r="K180" t="b">
        <f t="shared" si="10"/>
        <v>1</v>
      </c>
      <c r="L180" t="b">
        <f t="shared" si="11"/>
        <v>1</v>
      </c>
    </row>
    <row r="181" spans="1:12" x14ac:dyDescent="0.3">
      <c r="A181" s="2">
        <v>54282289365400</v>
      </c>
      <c r="B181" s="3" t="s">
        <v>3</v>
      </c>
      <c r="C181" s="3" t="s">
        <v>11</v>
      </c>
      <c r="D181" s="3">
        <v>43234</v>
      </c>
      <c r="E181" s="3" t="str">
        <f t="shared" si="8"/>
        <v>Mon</v>
      </c>
      <c r="F181" s="3" t="s">
        <v>31</v>
      </c>
      <c r="G181" s="4">
        <v>21</v>
      </c>
      <c r="H181" s="5">
        <v>66.099999999999994</v>
      </c>
      <c r="I181" s="5" t="str">
        <f t="shared" si="9"/>
        <v>15-30</v>
      </c>
      <c r="J181" s="6" t="s">
        <v>6</v>
      </c>
      <c r="K181" t="b">
        <f t="shared" si="10"/>
        <v>1</v>
      </c>
      <c r="L181" t="b">
        <f t="shared" si="11"/>
        <v>1</v>
      </c>
    </row>
    <row r="182" spans="1:12" x14ac:dyDescent="0.3">
      <c r="A182" s="2">
        <v>54282289365600</v>
      </c>
      <c r="B182" s="3" t="s">
        <v>1</v>
      </c>
      <c r="C182" s="3" t="s">
        <v>12</v>
      </c>
      <c r="D182" s="3">
        <v>43234</v>
      </c>
      <c r="E182" s="3" t="str">
        <f t="shared" si="8"/>
        <v>Mon</v>
      </c>
      <c r="F182" s="3" t="s">
        <v>31</v>
      </c>
      <c r="G182" s="4">
        <v>21</v>
      </c>
      <c r="H182" s="5">
        <v>66.099999999999994</v>
      </c>
      <c r="I182" s="5" t="str">
        <f t="shared" si="9"/>
        <v>15-30</v>
      </c>
      <c r="J182" s="6" t="s">
        <v>6</v>
      </c>
      <c r="K182" t="b">
        <f t="shared" si="10"/>
        <v>1</v>
      </c>
      <c r="L182" t="b">
        <f t="shared" si="11"/>
        <v>1</v>
      </c>
    </row>
    <row r="183" spans="1:12" x14ac:dyDescent="0.3">
      <c r="A183" s="2">
        <v>54282290230600</v>
      </c>
      <c r="B183" s="3" t="s">
        <v>1</v>
      </c>
      <c r="C183" s="3" t="s">
        <v>10</v>
      </c>
      <c r="D183" s="3">
        <v>43234</v>
      </c>
      <c r="E183" s="3" t="str">
        <f t="shared" si="8"/>
        <v>Mon</v>
      </c>
      <c r="F183" s="3" t="s">
        <v>31</v>
      </c>
      <c r="G183" s="4">
        <v>21</v>
      </c>
      <c r="H183" s="5">
        <v>79.63</v>
      </c>
      <c r="I183" s="5" t="str">
        <f t="shared" si="9"/>
        <v>15-30</v>
      </c>
      <c r="J183" s="6" t="s">
        <v>6</v>
      </c>
      <c r="K183" t="b">
        <f t="shared" si="10"/>
        <v>0</v>
      </c>
      <c r="L183" t="b">
        <f t="shared" si="11"/>
        <v>1</v>
      </c>
    </row>
    <row r="184" spans="1:12" x14ac:dyDescent="0.3">
      <c r="A184" s="2">
        <v>54282290652200</v>
      </c>
      <c r="B184" s="3" t="s">
        <v>3</v>
      </c>
      <c r="C184" s="3" t="s">
        <v>11</v>
      </c>
      <c r="D184" s="3">
        <v>43234</v>
      </c>
      <c r="E184" s="3" t="str">
        <f t="shared" si="8"/>
        <v>Mon</v>
      </c>
      <c r="F184" s="3" t="s">
        <v>31</v>
      </c>
      <c r="G184" s="4">
        <v>21</v>
      </c>
      <c r="H184" s="5">
        <v>169.76</v>
      </c>
      <c r="I184" s="5" t="str">
        <f t="shared" si="9"/>
        <v>15-30</v>
      </c>
      <c r="J184" s="6" t="s">
        <v>6</v>
      </c>
      <c r="K184" t="b">
        <f t="shared" si="10"/>
        <v>1</v>
      </c>
      <c r="L184" t="b">
        <f t="shared" si="11"/>
        <v>0</v>
      </c>
    </row>
    <row r="185" spans="1:12" x14ac:dyDescent="0.3">
      <c r="A185" s="2">
        <v>54282290652400</v>
      </c>
      <c r="B185" s="3" t="s">
        <v>3</v>
      </c>
      <c r="C185" s="3" t="s">
        <v>12</v>
      </c>
      <c r="D185" s="3">
        <v>43234</v>
      </c>
      <c r="E185" s="3" t="str">
        <f t="shared" si="8"/>
        <v>Mon</v>
      </c>
      <c r="F185" s="3" t="s">
        <v>31</v>
      </c>
      <c r="G185" s="4">
        <v>21</v>
      </c>
      <c r="H185" s="5">
        <v>66.099999999999994</v>
      </c>
      <c r="I185" s="5" t="str">
        <f t="shared" si="9"/>
        <v>15-30</v>
      </c>
      <c r="J185" s="6" t="s">
        <v>6</v>
      </c>
      <c r="K185" t="b">
        <f t="shared" si="10"/>
        <v>1</v>
      </c>
      <c r="L185" t="b">
        <f t="shared" si="11"/>
        <v>1</v>
      </c>
    </row>
    <row r="186" spans="1:12" x14ac:dyDescent="0.3">
      <c r="A186" s="2">
        <v>54282290865800</v>
      </c>
      <c r="B186" s="3" t="s">
        <v>3</v>
      </c>
      <c r="C186" s="3" t="s">
        <v>10</v>
      </c>
      <c r="D186" s="3">
        <v>43234</v>
      </c>
      <c r="E186" s="3" t="str">
        <f t="shared" si="8"/>
        <v>Mon</v>
      </c>
      <c r="F186" s="3" t="s">
        <v>31</v>
      </c>
      <c r="G186" s="4">
        <v>21</v>
      </c>
      <c r="H186" s="5">
        <v>66.099999999999994</v>
      </c>
      <c r="I186" s="5" t="str">
        <f t="shared" si="9"/>
        <v>15-30</v>
      </c>
      <c r="J186" s="6" t="s">
        <v>6</v>
      </c>
      <c r="K186" t="b">
        <f t="shared" si="10"/>
        <v>1</v>
      </c>
      <c r="L186" t="b">
        <f t="shared" si="11"/>
        <v>1</v>
      </c>
    </row>
    <row r="187" spans="1:12" x14ac:dyDescent="0.3">
      <c r="A187" s="2">
        <v>54282249265800</v>
      </c>
      <c r="B187" s="3" t="s">
        <v>3</v>
      </c>
      <c r="C187" s="3" t="s">
        <v>11</v>
      </c>
      <c r="D187" s="3">
        <v>43234</v>
      </c>
      <c r="E187" s="3" t="str">
        <f t="shared" si="8"/>
        <v>Mon</v>
      </c>
      <c r="F187" s="3" t="s">
        <v>31</v>
      </c>
      <c r="G187" s="4">
        <v>20</v>
      </c>
      <c r="H187" s="5">
        <v>66.099999999999994</v>
      </c>
      <c r="I187" s="5" t="str">
        <f t="shared" si="9"/>
        <v>15-30</v>
      </c>
      <c r="J187" s="6" t="s">
        <v>6</v>
      </c>
      <c r="K187" t="b">
        <f t="shared" si="10"/>
        <v>1</v>
      </c>
      <c r="L187" t="b">
        <f t="shared" si="11"/>
        <v>1</v>
      </c>
    </row>
    <row r="188" spans="1:12" x14ac:dyDescent="0.3">
      <c r="A188" s="2">
        <v>54282304812400</v>
      </c>
      <c r="B188" s="3" t="s">
        <v>3</v>
      </c>
      <c r="C188" s="3" t="s">
        <v>12</v>
      </c>
      <c r="D188" s="3">
        <v>43234</v>
      </c>
      <c r="E188" s="3" t="str">
        <f t="shared" si="8"/>
        <v>Mon</v>
      </c>
      <c r="F188" s="3" t="s">
        <v>31</v>
      </c>
      <c r="G188" s="4">
        <v>20</v>
      </c>
      <c r="H188" s="5">
        <v>219.92</v>
      </c>
      <c r="I188" s="5" t="str">
        <f t="shared" si="9"/>
        <v>15-30</v>
      </c>
      <c r="J188" s="6" t="s">
        <v>8</v>
      </c>
      <c r="K188" t="b">
        <f t="shared" si="10"/>
        <v>1</v>
      </c>
      <c r="L188" t="b">
        <f t="shared" si="11"/>
        <v>0</v>
      </c>
    </row>
    <row r="189" spans="1:12" x14ac:dyDescent="0.3">
      <c r="A189" s="2">
        <v>54282294666200</v>
      </c>
      <c r="B189" s="3" t="s">
        <v>3</v>
      </c>
      <c r="C189" s="3" t="s">
        <v>10</v>
      </c>
      <c r="D189" s="3">
        <v>43234</v>
      </c>
      <c r="E189" s="3" t="str">
        <f t="shared" si="8"/>
        <v>Mon</v>
      </c>
      <c r="F189" s="3" t="s">
        <v>31</v>
      </c>
      <c r="G189" s="4">
        <v>18</v>
      </c>
      <c r="H189" s="5">
        <v>66.099999999999994</v>
      </c>
      <c r="I189" s="5" t="str">
        <f t="shared" si="9"/>
        <v>15-30</v>
      </c>
      <c r="J189" s="6" t="s">
        <v>6</v>
      </c>
      <c r="K189" t="b">
        <f t="shared" si="10"/>
        <v>1</v>
      </c>
      <c r="L189" t="b">
        <f t="shared" si="11"/>
        <v>1</v>
      </c>
    </row>
    <row r="190" spans="1:12" x14ac:dyDescent="0.3">
      <c r="A190" s="2">
        <v>54282296483200</v>
      </c>
      <c r="B190" s="3" t="s">
        <v>3</v>
      </c>
      <c r="C190" s="3" t="s">
        <v>11</v>
      </c>
      <c r="D190" s="3">
        <v>43234</v>
      </c>
      <c r="E190" s="3" t="str">
        <f t="shared" si="8"/>
        <v>Mon</v>
      </c>
      <c r="F190" s="3" t="s">
        <v>31</v>
      </c>
      <c r="G190" s="4">
        <v>18</v>
      </c>
      <c r="H190" s="5">
        <v>113.48</v>
      </c>
      <c r="I190" s="5" t="str">
        <f t="shared" si="9"/>
        <v>15-30</v>
      </c>
      <c r="J190" s="6" t="s">
        <v>6</v>
      </c>
      <c r="K190" t="b">
        <f t="shared" si="10"/>
        <v>1</v>
      </c>
      <c r="L190" t="b">
        <f t="shared" si="11"/>
        <v>0</v>
      </c>
    </row>
    <row r="191" spans="1:12" x14ac:dyDescent="0.3">
      <c r="A191" s="2">
        <v>54282268393600</v>
      </c>
      <c r="B191" s="3" t="s">
        <v>3</v>
      </c>
      <c r="C191" s="3" t="s">
        <v>11</v>
      </c>
      <c r="D191" s="3">
        <v>43235</v>
      </c>
      <c r="E191" s="3" t="str">
        <f t="shared" si="8"/>
        <v>Tue</v>
      </c>
      <c r="F191" s="3" t="s">
        <v>31</v>
      </c>
      <c r="G191" s="4">
        <v>20</v>
      </c>
      <c r="H191" s="5">
        <v>280.77</v>
      </c>
      <c r="I191" s="5" t="str">
        <f t="shared" si="9"/>
        <v>15-30</v>
      </c>
      <c r="J191" s="6" t="s">
        <v>2</v>
      </c>
      <c r="K191" t="b">
        <f t="shared" si="10"/>
        <v>1</v>
      </c>
      <c r="L191" t="b">
        <f t="shared" si="11"/>
        <v>0</v>
      </c>
    </row>
    <row r="192" spans="1:12" x14ac:dyDescent="0.3">
      <c r="A192" s="2">
        <v>54282268393600</v>
      </c>
      <c r="B192" s="3" t="s">
        <v>3</v>
      </c>
      <c r="C192" s="3" t="s">
        <v>12</v>
      </c>
      <c r="D192" s="3">
        <v>43235</v>
      </c>
      <c r="E192" s="3" t="str">
        <f t="shared" si="8"/>
        <v>Tue</v>
      </c>
      <c r="F192" s="3" t="s">
        <v>31</v>
      </c>
      <c r="G192" s="4">
        <v>20</v>
      </c>
      <c r="H192" s="5">
        <v>280.77</v>
      </c>
      <c r="I192" s="5" t="str">
        <f t="shared" si="9"/>
        <v>15-30</v>
      </c>
      <c r="J192" s="6" t="s">
        <v>2</v>
      </c>
      <c r="K192" t="b">
        <f t="shared" si="10"/>
        <v>1</v>
      </c>
      <c r="L192" t="b">
        <f t="shared" si="11"/>
        <v>0</v>
      </c>
    </row>
    <row r="193" spans="1:12" x14ac:dyDescent="0.3">
      <c r="A193" s="2">
        <v>52282305502200</v>
      </c>
      <c r="B193" s="3" t="s">
        <v>3</v>
      </c>
      <c r="C193" s="3" t="s">
        <v>10</v>
      </c>
      <c r="D193" s="3">
        <v>43235</v>
      </c>
      <c r="E193" s="3" t="str">
        <f t="shared" si="8"/>
        <v>Tue</v>
      </c>
      <c r="F193" s="3" t="s">
        <v>31</v>
      </c>
      <c r="G193" s="4">
        <v>19</v>
      </c>
      <c r="H193" s="5">
        <v>73</v>
      </c>
      <c r="I193" s="5" t="str">
        <f t="shared" si="9"/>
        <v>15-30</v>
      </c>
      <c r="J193" s="6" t="s">
        <v>4</v>
      </c>
      <c r="K193" t="b">
        <f t="shared" si="10"/>
        <v>0</v>
      </c>
      <c r="L193" t="b">
        <f t="shared" si="11"/>
        <v>1</v>
      </c>
    </row>
    <row r="194" spans="1:12" x14ac:dyDescent="0.3">
      <c r="A194" s="2">
        <v>52282302815600</v>
      </c>
      <c r="B194" s="3" t="s">
        <v>3</v>
      </c>
      <c r="C194" s="3" t="s">
        <v>11</v>
      </c>
      <c r="D194" s="3">
        <v>43235</v>
      </c>
      <c r="E194" s="3" t="str">
        <f t="shared" ref="E194:E257" si="12">TEXT(D194,"DDD")</f>
        <v>Tue</v>
      </c>
      <c r="F194" s="3" t="s">
        <v>31</v>
      </c>
      <c r="G194" s="4">
        <v>19</v>
      </c>
      <c r="H194" s="5">
        <v>72.45</v>
      </c>
      <c r="I194" s="5" t="str">
        <f t="shared" si="9"/>
        <v>15-30</v>
      </c>
      <c r="J194" s="6" t="s">
        <v>8</v>
      </c>
      <c r="K194" t="b">
        <f t="shared" si="10"/>
        <v>0</v>
      </c>
      <c r="L194" t="b">
        <f t="shared" si="11"/>
        <v>1</v>
      </c>
    </row>
    <row r="195" spans="1:12" x14ac:dyDescent="0.3">
      <c r="A195" s="2">
        <v>52282297100200</v>
      </c>
      <c r="B195" s="3" t="s">
        <v>3</v>
      </c>
      <c r="C195" s="3" t="s">
        <v>12</v>
      </c>
      <c r="D195" s="3">
        <v>43235</v>
      </c>
      <c r="E195" s="3" t="str">
        <f t="shared" si="12"/>
        <v>Tue</v>
      </c>
      <c r="F195" s="3" t="s">
        <v>31</v>
      </c>
      <c r="G195" s="4">
        <v>19</v>
      </c>
      <c r="H195" s="5">
        <v>192.77</v>
      </c>
      <c r="I195" s="5" t="str">
        <f t="shared" ref="I195:I258" si="13">IF(G195&gt;30,"&gt;30",IF(G195&gt;14,"15-30",IF(G195&gt;7,"8-15","0-7")))</f>
        <v>15-30</v>
      </c>
      <c r="J195" s="6" t="s">
        <v>6</v>
      </c>
      <c r="K195" t="b">
        <f t="shared" ref="K195:K258" si="14">OR(H195&lt;70,H195&gt;100)</f>
        <v>1</v>
      </c>
      <c r="L195" t="b">
        <f t="shared" ref="L195:L258" si="15">AND($H195&lt;100,$H195&gt;50)</f>
        <v>0</v>
      </c>
    </row>
    <row r="196" spans="1:12" x14ac:dyDescent="0.3">
      <c r="A196" s="2">
        <v>52282297100200</v>
      </c>
      <c r="B196" s="3" t="s">
        <v>3</v>
      </c>
      <c r="C196" s="3" t="s">
        <v>10</v>
      </c>
      <c r="D196" s="3">
        <v>43235</v>
      </c>
      <c r="E196" s="3" t="str">
        <f t="shared" si="12"/>
        <v>Tue</v>
      </c>
      <c r="F196" s="3" t="s">
        <v>31</v>
      </c>
      <c r="G196" s="4">
        <v>19</v>
      </c>
      <c r="H196" s="5">
        <v>192.77</v>
      </c>
      <c r="I196" s="5" t="str">
        <f t="shared" si="13"/>
        <v>15-30</v>
      </c>
      <c r="J196" s="6" t="s">
        <v>6</v>
      </c>
      <c r="K196" t="b">
        <f t="shared" si="14"/>
        <v>1</v>
      </c>
      <c r="L196" t="b">
        <f t="shared" si="15"/>
        <v>0</v>
      </c>
    </row>
    <row r="197" spans="1:12" x14ac:dyDescent="0.3">
      <c r="A197" s="2">
        <v>54282282965000</v>
      </c>
      <c r="B197" s="3" t="s">
        <v>3</v>
      </c>
      <c r="C197" s="3" t="s">
        <v>11</v>
      </c>
      <c r="D197" s="3">
        <v>43235</v>
      </c>
      <c r="E197" s="3" t="str">
        <f t="shared" si="12"/>
        <v>Tue</v>
      </c>
      <c r="F197" s="3" t="s">
        <v>31</v>
      </c>
      <c r="G197" s="4">
        <v>19</v>
      </c>
      <c r="H197" s="5">
        <v>72.45</v>
      </c>
      <c r="I197" s="5" t="str">
        <f t="shared" si="13"/>
        <v>15-30</v>
      </c>
      <c r="J197" s="6" t="s">
        <v>6</v>
      </c>
      <c r="K197" t="b">
        <f t="shared" si="14"/>
        <v>0</v>
      </c>
      <c r="L197" t="b">
        <f t="shared" si="15"/>
        <v>1</v>
      </c>
    </row>
    <row r="198" spans="1:12" x14ac:dyDescent="0.3">
      <c r="A198" s="2">
        <v>52282396780200</v>
      </c>
      <c r="B198" s="3" t="s">
        <v>3</v>
      </c>
      <c r="C198" s="3" t="s">
        <v>12</v>
      </c>
      <c r="D198" s="3">
        <v>43235</v>
      </c>
      <c r="E198" s="3" t="str">
        <f t="shared" si="12"/>
        <v>Tue</v>
      </c>
      <c r="F198" s="3" t="s">
        <v>31</v>
      </c>
      <c r="G198" s="4">
        <v>14</v>
      </c>
      <c r="H198" s="5">
        <v>70.069999999999993</v>
      </c>
      <c r="I198" s="5" t="str">
        <f t="shared" si="13"/>
        <v>8-15</v>
      </c>
      <c r="J198" s="6" t="s">
        <v>2</v>
      </c>
      <c r="K198" t="b">
        <f t="shared" si="14"/>
        <v>0</v>
      </c>
      <c r="L198" t="b">
        <f t="shared" si="15"/>
        <v>1</v>
      </c>
    </row>
    <row r="199" spans="1:12" x14ac:dyDescent="0.3">
      <c r="A199" s="2">
        <v>52282396686400</v>
      </c>
      <c r="B199" s="3" t="s">
        <v>3</v>
      </c>
      <c r="C199" s="3" t="s">
        <v>10</v>
      </c>
      <c r="D199" s="3">
        <v>43235</v>
      </c>
      <c r="E199" s="3" t="str">
        <f t="shared" si="12"/>
        <v>Tue</v>
      </c>
      <c r="F199" s="3" t="s">
        <v>31</v>
      </c>
      <c r="G199" s="4">
        <v>14</v>
      </c>
      <c r="H199" s="5">
        <v>70.069999999999993</v>
      </c>
      <c r="I199" s="5" t="str">
        <f t="shared" si="13"/>
        <v>8-15</v>
      </c>
      <c r="J199" s="6" t="s">
        <v>2</v>
      </c>
      <c r="K199" t="b">
        <f t="shared" si="14"/>
        <v>0</v>
      </c>
      <c r="L199" t="b">
        <f t="shared" si="15"/>
        <v>1</v>
      </c>
    </row>
    <row r="200" spans="1:12" x14ac:dyDescent="0.3">
      <c r="A200" s="2">
        <v>54282381359800</v>
      </c>
      <c r="B200" s="3" t="s">
        <v>3</v>
      </c>
      <c r="C200" s="3" t="s">
        <v>11</v>
      </c>
      <c r="D200" s="3">
        <v>43235</v>
      </c>
      <c r="E200" s="3" t="str">
        <f t="shared" si="12"/>
        <v>Tue</v>
      </c>
      <c r="F200" s="3" t="s">
        <v>31</v>
      </c>
      <c r="G200" s="4">
        <v>14</v>
      </c>
      <c r="H200" s="5">
        <v>186.85</v>
      </c>
      <c r="I200" s="5" t="str">
        <f t="shared" si="13"/>
        <v>8-15</v>
      </c>
      <c r="J200" s="6" t="s">
        <v>2</v>
      </c>
      <c r="K200" t="b">
        <f t="shared" si="14"/>
        <v>1</v>
      </c>
      <c r="L200" t="b">
        <f t="shared" si="15"/>
        <v>0</v>
      </c>
    </row>
    <row r="201" spans="1:12" x14ac:dyDescent="0.3">
      <c r="A201" s="2">
        <v>52282396874600</v>
      </c>
      <c r="B201" s="3" t="s">
        <v>3</v>
      </c>
      <c r="C201" s="3" t="s">
        <v>12</v>
      </c>
      <c r="D201" s="3">
        <v>43235</v>
      </c>
      <c r="E201" s="3" t="str">
        <f t="shared" si="12"/>
        <v>Tue</v>
      </c>
      <c r="F201" s="3" t="s">
        <v>31</v>
      </c>
      <c r="G201" s="4">
        <v>14</v>
      </c>
      <c r="H201" s="5">
        <v>70.069999999999993</v>
      </c>
      <c r="I201" s="5" t="str">
        <f t="shared" si="13"/>
        <v>8-15</v>
      </c>
      <c r="J201" s="6" t="s">
        <v>2</v>
      </c>
      <c r="K201" t="b">
        <f t="shared" si="14"/>
        <v>0</v>
      </c>
      <c r="L201" t="b">
        <f t="shared" si="15"/>
        <v>1</v>
      </c>
    </row>
    <row r="202" spans="1:12" x14ac:dyDescent="0.3">
      <c r="A202" s="2">
        <v>54282381361200</v>
      </c>
      <c r="B202" s="3" t="s">
        <v>3</v>
      </c>
      <c r="C202" s="3" t="s">
        <v>10</v>
      </c>
      <c r="D202" s="3">
        <v>43235</v>
      </c>
      <c r="E202" s="3" t="str">
        <f t="shared" si="12"/>
        <v>Tue</v>
      </c>
      <c r="F202" s="3" t="s">
        <v>31</v>
      </c>
      <c r="G202" s="4">
        <v>14</v>
      </c>
      <c r="H202" s="5">
        <v>112.66</v>
      </c>
      <c r="I202" s="5" t="str">
        <f t="shared" si="13"/>
        <v>8-15</v>
      </c>
      <c r="J202" s="6" t="s">
        <v>2</v>
      </c>
      <c r="K202" t="b">
        <f t="shared" si="14"/>
        <v>1</v>
      </c>
      <c r="L202" t="b">
        <f t="shared" si="15"/>
        <v>0</v>
      </c>
    </row>
    <row r="203" spans="1:12" x14ac:dyDescent="0.3">
      <c r="A203" s="2">
        <v>54282381175800</v>
      </c>
      <c r="B203" s="3" t="s">
        <v>3</v>
      </c>
      <c r="C203" s="3" t="s">
        <v>11</v>
      </c>
      <c r="D203" s="3">
        <v>43235</v>
      </c>
      <c r="E203" s="3" t="str">
        <f t="shared" si="12"/>
        <v>Tue</v>
      </c>
      <c r="F203" s="3" t="s">
        <v>31</v>
      </c>
      <c r="G203" s="4">
        <v>14</v>
      </c>
      <c r="H203" s="5">
        <v>70.069999999999993</v>
      </c>
      <c r="I203" s="5" t="str">
        <f t="shared" si="13"/>
        <v>8-15</v>
      </c>
      <c r="J203" s="6" t="s">
        <v>2</v>
      </c>
      <c r="K203" t="b">
        <f t="shared" si="14"/>
        <v>0</v>
      </c>
      <c r="L203" t="b">
        <f t="shared" si="15"/>
        <v>1</v>
      </c>
    </row>
    <row r="204" spans="1:12" x14ac:dyDescent="0.3">
      <c r="A204" s="2">
        <v>54282381522600</v>
      </c>
      <c r="B204" s="3" t="s">
        <v>3</v>
      </c>
      <c r="C204" s="3" t="s">
        <v>12</v>
      </c>
      <c r="D204" s="3">
        <v>43235</v>
      </c>
      <c r="E204" s="3" t="str">
        <f t="shared" si="12"/>
        <v>Tue</v>
      </c>
      <c r="F204" s="3" t="s">
        <v>31</v>
      </c>
      <c r="G204" s="4">
        <v>14</v>
      </c>
      <c r="H204" s="5">
        <v>186.85</v>
      </c>
      <c r="I204" s="5" t="str">
        <f t="shared" si="13"/>
        <v>8-15</v>
      </c>
      <c r="J204" s="6" t="s">
        <v>2</v>
      </c>
      <c r="K204" t="b">
        <f t="shared" si="14"/>
        <v>1</v>
      </c>
      <c r="L204" t="b">
        <f t="shared" si="15"/>
        <v>0</v>
      </c>
    </row>
    <row r="205" spans="1:12" x14ac:dyDescent="0.3">
      <c r="A205" s="2">
        <v>52282396689600</v>
      </c>
      <c r="B205" s="3" t="s">
        <v>3</v>
      </c>
      <c r="C205" s="3" t="s">
        <v>10</v>
      </c>
      <c r="D205" s="3">
        <v>43235</v>
      </c>
      <c r="E205" s="3" t="str">
        <f t="shared" si="12"/>
        <v>Tue</v>
      </c>
      <c r="F205" s="3" t="s">
        <v>31</v>
      </c>
      <c r="G205" s="4">
        <v>14</v>
      </c>
      <c r="H205" s="5">
        <v>70.069999999999993</v>
      </c>
      <c r="I205" s="5" t="str">
        <f t="shared" si="13"/>
        <v>8-15</v>
      </c>
      <c r="J205" s="6" t="s">
        <v>2</v>
      </c>
      <c r="K205" t="b">
        <f t="shared" si="14"/>
        <v>0</v>
      </c>
      <c r="L205" t="b">
        <f t="shared" si="15"/>
        <v>1</v>
      </c>
    </row>
    <row r="206" spans="1:12" x14ac:dyDescent="0.3">
      <c r="A206" s="2">
        <v>52282396777000</v>
      </c>
      <c r="B206" s="3" t="s">
        <v>3</v>
      </c>
      <c r="C206" s="3" t="s">
        <v>11</v>
      </c>
      <c r="D206" s="3">
        <v>43235</v>
      </c>
      <c r="E206" s="3" t="str">
        <f t="shared" si="12"/>
        <v>Tue</v>
      </c>
      <c r="F206" s="3" t="s">
        <v>31</v>
      </c>
      <c r="G206" s="4">
        <v>14</v>
      </c>
      <c r="H206" s="5">
        <v>70.069999999999993</v>
      </c>
      <c r="I206" s="5" t="str">
        <f t="shared" si="13"/>
        <v>8-15</v>
      </c>
      <c r="J206" s="6" t="s">
        <v>2</v>
      </c>
      <c r="K206" t="b">
        <f t="shared" si="14"/>
        <v>0</v>
      </c>
      <c r="L206" t="b">
        <f t="shared" si="15"/>
        <v>1</v>
      </c>
    </row>
    <row r="207" spans="1:12" x14ac:dyDescent="0.3">
      <c r="A207" s="2">
        <v>52282410376800</v>
      </c>
      <c r="B207" s="3" t="s">
        <v>3</v>
      </c>
      <c r="C207" s="3" t="s">
        <v>12</v>
      </c>
      <c r="D207" s="3">
        <v>43235</v>
      </c>
      <c r="E207" s="3" t="str">
        <f t="shared" si="12"/>
        <v>Tue</v>
      </c>
      <c r="F207" s="3" t="s">
        <v>31</v>
      </c>
      <c r="G207" s="4">
        <v>14</v>
      </c>
      <c r="H207" s="5">
        <v>72.45</v>
      </c>
      <c r="I207" s="5" t="str">
        <f t="shared" si="13"/>
        <v>8-15</v>
      </c>
      <c r="J207" s="6" t="s">
        <v>4</v>
      </c>
      <c r="K207" t="b">
        <f t="shared" si="14"/>
        <v>0</v>
      </c>
      <c r="L207" t="b">
        <f t="shared" si="15"/>
        <v>1</v>
      </c>
    </row>
    <row r="208" spans="1:12" x14ac:dyDescent="0.3">
      <c r="A208" s="2">
        <v>52282396874200</v>
      </c>
      <c r="B208" s="3" t="s">
        <v>3</v>
      </c>
      <c r="C208" s="3" t="s">
        <v>10</v>
      </c>
      <c r="D208" s="3">
        <v>43235</v>
      </c>
      <c r="E208" s="3" t="str">
        <f t="shared" si="12"/>
        <v>Tue</v>
      </c>
      <c r="F208" s="3" t="s">
        <v>31</v>
      </c>
      <c r="G208" s="4">
        <v>14</v>
      </c>
      <c r="H208" s="5">
        <v>70.069999999999993</v>
      </c>
      <c r="I208" s="5" t="str">
        <f t="shared" si="13"/>
        <v>8-15</v>
      </c>
      <c r="J208" s="6" t="s">
        <v>2</v>
      </c>
      <c r="K208" t="b">
        <f t="shared" si="14"/>
        <v>0</v>
      </c>
      <c r="L208" t="b">
        <f t="shared" si="15"/>
        <v>1</v>
      </c>
    </row>
    <row r="209" spans="1:12" x14ac:dyDescent="0.3">
      <c r="A209" s="2">
        <v>54282381173400</v>
      </c>
      <c r="B209" s="3" t="s">
        <v>3</v>
      </c>
      <c r="C209" s="3" t="s">
        <v>11</v>
      </c>
      <c r="D209" s="3">
        <v>43235</v>
      </c>
      <c r="E209" s="3" t="str">
        <f t="shared" si="12"/>
        <v>Tue</v>
      </c>
      <c r="F209" s="3" t="s">
        <v>31</v>
      </c>
      <c r="G209" s="4">
        <v>14</v>
      </c>
      <c r="H209" s="5">
        <v>70.069999999999993</v>
      </c>
      <c r="I209" s="5" t="str">
        <f t="shared" si="13"/>
        <v>8-15</v>
      </c>
      <c r="J209" s="6" t="s">
        <v>2</v>
      </c>
      <c r="K209" t="b">
        <f t="shared" si="14"/>
        <v>0</v>
      </c>
      <c r="L209" t="b">
        <f t="shared" si="15"/>
        <v>1</v>
      </c>
    </row>
    <row r="210" spans="1:12" x14ac:dyDescent="0.3">
      <c r="A210" s="2">
        <v>52282396869000</v>
      </c>
      <c r="B210" s="3" t="s">
        <v>3</v>
      </c>
      <c r="C210" s="3" t="s">
        <v>12</v>
      </c>
      <c r="D210" s="3">
        <v>43235</v>
      </c>
      <c r="E210" s="3" t="str">
        <f t="shared" si="12"/>
        <v>Tue</v>
      </c>
      <c r="F210" s="3" t="s">
        <v>31</v>
      </c>
      <c r="G210" s="4">
        <v>14</v>
      </c>
      <c r="H210" s="5">
        <v>76.8</v>
      </c>
      <c r="I210" s="5" t="str">
        <f t="shared" si="13"/>
        <v>8-15</v>
      </c>
      <c r="J210" s="6" t="s">
        <v>2</v>
      </c>
      <c r="K210" t="b">
        <f t="shared" si="14"/>
        <v>0</v>
      </c>
      <c r="L210" t="b">
        <f t="shared" si="15"/>
        <v>1</v>
      </c>
    </row>
    <row r="211" spans="1:12" x14ac:dyDescent="0.3">
      <c r="A211" s="2">
        <v>54282381003400</v>
      </c>
      <c r="B211" s="3" t="s">
        <v>3</v>
      </c>
      <c r="C211" s="3" t="s">
        <v>10</v>
      </c>
      <c r="D211" s="3">
        <v>43235</v>
      </c>
      <c r="E211" s="3" t="str">
        <f t="shared" si="12"/>
        <v>Tue</v>
      </c>
      <c r="F211" s="3" t="s">
        <v>31</v>
      </c>
      <c r="G211" s="4">
        <v>14</v>
      </c>
      <c r="H211" s="5">
        <v>70.069999999999993</v>
      </c>
      <c r="I211" s="5" t="str">
        <f t="shared" si="13"/>
        <v>8-15</v>
      </c>
      <c r="J211" s="6" t="s">
        <v>2</v>
      </c>
      <c r="K211" t="b">
        <f t="shared" si="14"/>
        <v>0</v>
      </c>
      <c r="L211" t="b">
        <f t="shared" si="15"/>
        <v>1</v>
      </c>
    </row>
    <row r="212" spans="1:12" x14ac:dyDescent="0.3">
      <c r="A212" s="2">
        <v>52282396779800</v>
      </c>
      <c r="B212" s="3" t="s">
        <v>3</v>
      </c>
      <c r="C212" s="3" t="s">
        <v>11</v>
      </c>
      <c r="D212" s="3">
        <v>43235</v>
      </c>
      <c r="E212" s="3" t="str">
        <f t="shared" si="12"/>
        <v>Tue</v>
      </c>
      <c r="F212" s="3" t="s">
        <v>31</v>
      </c>
      <c r="G212" s="4">
        <v>14</v>
      </c>
      <c r="H212" s="5">
        <v>76.8</v>
      </c>
      <c r="I212" s="5" t="str">
        <f t="shared" si="13"/>
        <v>8-15</v>
      </c>
      <c r="J212" s="6" t="s">
        <v>2</v>
      </c>
      <c r="K212" t="b">
        <f t="shared" si="14"/>
        <v>0</v>
      </c>
      <c r="L212" t="b">
        <f t="shared" si="15"/>
        <v>1</v>
      </c>
    </row>
    <row r="213" spans="1:12" x14ac:dyDescent="0.3">
      <c r="A213" s="2">
        <v>52282396686000</v>
      </c>
      <c r="B213" s="3" t="s">
        <v>3</v>
      </c>
      <c r="C213" s="3" t="s">
        <v>12</v>
      </c>
      <c r="D213" s="3">
        <v>43235</v>
      </c>
      <c r="E213" s="3" t="str">
        <f t="shared" si="12"/>
        <v>Tue</v>
      </c>
      <c r="F213" s="3" t="s">
        <v>31</v>
      </c>
      <c r="G213" s="4">
        <v>14</v>
      </c>
      <c r="H213" s="5">
        <v>112.66</v>
      </c>
      <c r="I213" s="5" t="str">
        <f t="shared" si="13"/>
        <v>8-15</v>
      </c>
      <c r="J213" s="6" t="s">
        <v>2</v>
      </c>
      <c r="K213" t="b">
        <f t="shared" si="14"/>
        <v>1</v>
      </c>
      <c r="L213" t="b">
        <f t="shared" si="15"/>
        <v>0</v>
      </c>
    </row>
    <row r="214" spans="1:12" x14ac:dyDescent="0.3">
      <c r="A214" s="2">
        <v>52282404046000</v>
      </c>
      <c r="B214" s="3" t="s">
        <v>3</v>
      </c>
      <c r="C214" s="3" t="s">
        <v>10</v>
      </c>
      <c r="D214" s="3">
        <v>43235</v>
      </c>
      <c r="E214" s="3" t="str">
        <f t="shared" si="12"/>
        <v>Tue</v>
      </c>
      <c r="F214" s="3" t="s">
        <v>31</v>
      </c>
      <c r="G214" s="4">
        <v>14</v>
      </c>
      <c r="H214" s="5">
        <v>95.62</v>
      </c>
      <c r="I214" s="5" t="str">
        <f t="shared" si="13"/>
        <v>8-15</v>
      </c>
      <c r="J214" s="6" t="s">
        <v>4</v>
      </c>
      <c r="K214" t="b">
        <f t="shared" si="14"/>
        <v>0</v>
      </c>
      <c r="L214" t="b">
        <f t="shared" si="15"/>
        <v>1</v>
      </c>
    </row>
    <row r="215" spans="1:12" x14ac:dyDescent="0.3">
      <c r="A215" s="2">
        <v>54282381176600</v>
      </c>
      <c r="B215" s="3" t="s">
        <v>3</v>
      </c>
      <c r="C215" s="3" t="s">
        <v>11</v>
      </c>
      <c r="D215" s="3">
        <v>43235</v>
      </c>
      <c r="E215" s="3" t="str">
        <f t="shared" si="12"/>
        <v>Tue</v>
      </c>
      <c r="F215" s="3" t="s">
        <v>31</v>
      </c>
      <c r="G215" s="4">
        <v>14</v>
      </c>
      <c r="H215" s="5">
        <v>112.66</v>
      </c>
      <c r="I215" s="5" t="str">
        <f t="shared" si="13"/>
        <v>8-15</v>
      </c>
      <c r="J215" s="6" t="s">
        <v>2</v>
      </c>
      <c r="K215" t="b">
        <f t="shared" si="14"/>
        <v>1</v>
      </c>
      <c r="L215" t="b">
        <f t="shared" si="15"/>
        <v>0</v>
      </c>
    </row>
    <row r="216" spans="1:12" x14ac:dyDescent="0.3">
      <c r="A216" s="2">
        <v>54282381177800</v>
      </c>
      <c r="B216" s="3" t="s">
        <v>3</v>
      </c>
      <c r="C216" s="3" t="s">
        <v>12</v>
      </c>
      <c r="D216" s="3">
        <v>43235</v>
      </c>
      <c r="E216" s="3" t="str">
        <f t="shared" si="12"/>
        <v>Tue</v>
      </c>
      <c r="F216" s="3" t="s">
        <v>31</v>
      </c>
      <c r="G216" s="4">
        <v>14</v>
      </c>
      <c r="H216" s="5">
        <v>93.59</v>
      </c>
      <c r="I216" s="5" t="str">
        <f t="shared" si="13"/>
        <v>8-15</v>
      </c>
      <c r="J216" s="6" t="s">
        <v>2</v>
      </c>
      <c r="K216" t="b">
        <f t="shared" si="14"/>
        <v>0</v>
      </c>
      <c r="L216" t="b">
        <f t="shared" si="15"/>
        <v>1</v>
      </c>
    </row>
    <row r="217" spans="1:12" x14ac:dyDescent="0.3">
      <c r="A217" s="2">
        <v>54282395887600</v>
      </c>
      <c r="B217" s="3" t="s">
        <v>3</v>
      </c>
      <c r="C217" s="3" t="s">
        <v>10</v>
      </c>
      <c r="D217" s="3">
        <v>43235</v>
      </c>
      <c r="E217" s="3" t="str">
        <f t="shared" si="12"/>
        <v>Tue</v>
      </c>
      <c r="F217" s="3" t="s">
        <v>31</v>
      </c>
      <c r="G217" s="4">
        <v>14</v>
      </c>
      <c r="H217" s="5">
        <v>88.21</v>
      </c>
      <c r="I217" s="5" t="str">
        <f t="shared" si="13"/>
        <v>8-15</v>
      </c>
      <c r="J217" s="6" t="s">
        <v>6</v>
      </c>
      <c r="K217" t="b">
        <f t="shared" si="14"/>
        <v>0</v>
      </c>
      <c r="L217" t="b">
        <f t="shared" si="15"/>
        <v>1</v>
      </c>
    </row>
    <row r="218" spans="1:12" x14ac:dyDescent="0.3">
      <c r="A218" s="2">
        <v>52282404177600</v>
      </c>
      <c r="B218" s="3" t="s">
        <v>3</v>
      </c>
      <c r="C218" s="3" t="s">
        <v>11</v>
      </c>
      <c r="D218" s="3">
        <v>43235</v>
      </c>
      <c r="E218" s="3" t="str">
        <f t="shared" si="12"/>
        <v>Tue</v>
      </c>
      <c r="F218" s="3" t="s">
        <v>31</v>
      </c>
      <c r="G218" s="4">
        <v>14</v>
      </c>
      <c r="H218" s="5">
        <v>72.45</v>
      </c>
      <c r="I218" s="5" t="str">
        <f t="shared" si="13"/>
        <v>8-15</v>
      </c>
      <c r="J218" s="6" t="s">
        <v>4</v>
      </c>
      <c r="K218" t="b">
        <f t="shared" si="14"/>
        <v>0</v>
      </c>
      <c r="L218" t="b">
        <f t="shared" si="15"/>
        <v>1</v>
      </c>
    </row>
    <row r="219" spans="1:12" x14ac:dyDescent="0.3">
      <c r="A219" s="2">
        <v>52282403971200</v>
      </c>
      <c r="B219" s="3" t="s">
        <v>3</v>
      </c>
      <c r="C219" s="3" t="s">
        <v>12</v>
      </c>
      <c r="D219" s="3">
        <v>43235</v>
      </c>
      <c r="E219" s="3" t="str">
        <f t="shared" si="12"/>
        <v>Tue</v>
      </c>
      <c r="F219" s="3" t="s">
        <v>31</v>
      </c>
      <c r="G219" s="4">
        <v>14</v>
      </c>
      <c r="H219" s="5">
        <v>72.45</v>
      </c>
      <c r="I219" s="5" t="str">
        <f t="shared" si="13"/>
        <v>8-15</v>
      </c>
      <c r="J219" s="6" t="s">
        <v>4</v>
      </c>
      <c r="K219" t="b">
        <f t="shared" si="14"/>
        <v>0</v>
      </c>
      <c r="L219" t="b">
        <f t="shared" si="15"/>
        <v>1</v>
      </c>
    </row>
    <row r="220" spans="1:12" x14ac:dyDescent="0.3">
      <c r="A220" s="2">
        <v>52282396873200</v>
      </c>
      <c r="B220" s="3" t="s">
        <v>3</v>
      </c>
      <c r="C220" s="3" t="s">
        <v>10</v>
      </c>
      <c r="D220" s="3">
        <v>43235</v>
      </c>
      <c r="E220" s="3" t="str">
        <f t="shared" si="12"/>
        <v>Tue</v>
      </c>
      <c r="F220" s="3" t="s">
        <v>31</v>
      </c>
      <c r="G220" s="4">
        <v>14</v>
      </c>
      <c r="H220" s="5">
        <v>76.8</v>
      </c>
      <c r="I220" s="5" t="str">
        <f t="shared" si="13"/>
        <v>8-15</v>
      </c>
      <c r="J220" s="6" t="s">
        <v>2</v>
      </c>
      <c r="K220" t="b">
        <f t="shared" si="14"/>
        <v>0</v>
      </c>
      <c r="L220" t="b">
        <f t="shared" si="15"/>
        <v>1</v>
      </c>
    </row>
    <row r="221" spans="1:12" x14ac:dyDescent="0.3">
      <c r="A221" s="2">
        <v>54282381165800</v>
      </c>
      <c r="B221" s="3" t="s">
        <v>3</v>
      </c>
      <c r="C221" s="3" t="s">
        <v>11</v>
      </c>
      <c r="D221" s="3">
        <v>43235</v>
      </c>
      <c r="E221" s="3" t="str">
        <f t="shared" si="12"/>
        <v>Tue</v>
      </c>
      <c r="F221" s="3" t="s">
        <v>31</v>
      </c>
      <c r="G221" s="4">
        <v>14</v>
      </c>
      <c r="H221" s="5">
        <v>70.069999999999993</v>
      </c>
      <c r="I221" s="5" t="str">
        <f t="shared" si="13"/>
        <v>8-15</v>
      </c>
      <c r="J221" s="6" t="s">
        <v>2</v>
      </c>
      <c r="K221" t="b">
        <f t="shared" si="14"/>
        <v>0</v>
      </c>
      <c r="L221" t="b">
        <f t="shared" si="15"/>
        <v>1</v>
      </c>
    </row>
    <row r="222" spans="1:12" x14ac:dyDescent="0.3">
      <c r="A222" s="2">
        <v>54282381178600</v>
      </c>
      <c r="B222" s="3" t="s">
        <v>3</v>
      </c>
      <c r="C222" s="3" t="s">
        <v>12</v>
      </c>
      <c r="D222" s="3">
        <v>43235</v>
      </c>
      <c r="E222" s="3" t="str">
        <f t="shared" si="12"/>
        <v>Tue</v>
      </c>
      <c r="F222" s="3" t="s">
        <v>31</v>
      </c>
      <c r="G222" s="4">
        <v>14</v>
      </c>
      <c r="H222" s="5">
        <v>112.66</v>
      </c>
      <c r="I222" s="5" t="str">
        <f t="shared" si="13"/>
        <v>8-15</v>
      </c>
      <c r="J222" s="6" t="s">
        <v>2</v>
      </c>
      <c r="K222" t="b">
        <f t="shared" si="14"/>
        <v>1</v>
      </c>
      <c r="L222" t="b">
        <f t="shared" si="15"/>
        <v>0</v>
      </c>
    </row>
    <row r="223" spans="1:12" x14ac:dyDescent="0.3">
      <c r="A223" s="2">
        <v>54282240360600</v>
      </c>
      <c r="B223" s="3" t="s">
        <v>3</v>
      </c>
      <c r="C223" s="3" t="s">
        <v>12</v>
      </c>
      <c r="D223" s="3">
        <v>43235</v>
      </c>
      <c r="E223" s="3" t="str">
        <f t="shared" si="12"/>
        <v>Tue</v>
      </c>
      <c r="F223" s="3" t="s">
        <v>31</v>
      </c>
      <c r="G223" s="4">
        <v>21</v>
      </c>
      <c r="H223" s="5">
        <v>106.28</v>
      </c>
      <c r="I223" s="5" t="str">
        <f t="shared" si="13"/>
        <v>15-30</v>
      </c>
      <c r="J223" s="6" t="s">
        <v>6</v>
      </c>
      <c r="K223" t="b">
        <f t="shared" si="14"/>
        <v>1</v>
      </c>
      <c r="L223" t="b">
        <f t="shared" si="15"/>
        <v>0</v>
      </c>
    </row>
    <row r="224" spans="1:12" x14ac:dyDescent="0.3">
      <c r="A224" s="2">
        <v>54282268275200</v>
      </c>
      <c r="B224" s="3" t="s">
        <v>3</v>
      </c>
      <c r="C224" s="3" t="s">
        <v>10</v>
      </c>
      <c r="D224" s="3">
        <v>43235</v>
      </c>
      <c r="E224" s="3" t="str">
        <f t="shared" si="12"/>
        <v>Tue</v>
      </c>
      <c r="F224" s="3" t="s">
        <v>31</v>
      </c>
      <c r="G224" s="4">
        <v>20</v>
      </c>
      <c r="H224" s="5">
        <v>186.85</v>
      </c>
      <c r="I224" s="5" t="str">
        <f t="shared" si="13"/>
        <v>15-30</v>
      </c>
      <c r="J224" s="6" t="s">
        <v>2</v>
      </c>
      <c r="K224" t="b">
        <f t="shared" si="14"/>
        <v>1</v>
      </c>
      <c r="L224" t="b">
        <f t="shared" si="15"/>
        <v>0</v>
      </c>
    </row>
    <row r="225" spans="1:12" x14ac:dyDescent="0.3">
      <c r="A225" s="2">
        <v>52282275322000</v>
      </c>
      <c r="B225" s="3" t="s">
        <v>3</v>
      </c>
      <c r="C225" s="3" t="s">
        <v>11</v>
      </c>
      <c r="D225" s="3">
        <v>43235</v>
      </c>
      <c r="E225" s="3" t="str">
        <f t="shared" si="12"/>
        <v>Tue</v>
      </c>
      <c r="F225" s="3" t="s">
        <v>31</v>
      </c>
      <c r="G225" s="4">
        <v>20</v>
      </c>
      <c r="H225" s="5">
        <v>66.099999999999994</v>
      </c>
      <c r="I225" s="5" t="str">
        <f t="shared" si="13"/>
        <v>15-30</v>
      </c>
      <c r="J225" s="6" t="s">
        <v>6</v>
      </c>
      <c r="K225" t="b">
        <f t="shared" si="14"/>
        <v>1</v>
      </c>
      <c r="L225" t="b">
        <f t="shared" si="15"/>
        <v>1</v>
      </c>
    </row>
    <row r="226" spans="1:12" x14ac:dyDescent="0.3">
      <c r="A226" s="2">
        <v>56282240407800</v>
      </c>
      <c r="B226" s="3" t="s">
        <v>3</v>
      </c>
      <c r="C226" s="3" t="s">
        <v>12</v>
      </c>
      <c r="D226" s="3">
        <v>43235</v>
      </c>
      <c r="E226" s="3" t="str">
        <f t="shared" si="12"/>
        <v>Tue</v>
      </c>
      <c r="F226" s="3" t="s">
        <v>31</v>
      </c>
      <c r="G226" s="4">
        <v>21</v>
      </c>
      <c r="H226" s="5">
        <v>66.099999999999994</v>
      </c>
      <c r="I226" s="5" t="str">
        <f t="shared" si="13"/>
        <v>15-30</v>
      </c>
      <c r="J226" s="6" t="s">
        <v>6</v>
      </c>
      <c r="K226" t="b">
        <f t="shared" si="14"/>
        <v>1</v>
      </c>
      <c r="L226" t="b">
        <f t="shared" si="15"/>
        <v>1</v>
      </c>
    </row>
    <row r="227" spans="1:12" x14ac:dyDescent="0.3">
      <c r="A227" s="2">
        <v>52282505280400</v>
      </c>
      <c r="B227" s="3" t="s">
        <v>1</v>
      </c>
      <c r="C227" s="3" t="s">
        <v>10</v>
      </c>
      <c r="D227" s="3">
        <v>43235</v>
      </c>
      <c r="E227" s="3" t="str">
        <f t="shared" si="12"/>
        <v>Tue</v>
      </c>
      <c r="F227" s="3" t="s">
        <v>31</v>
      </c>
      <c r="G227" s="4">
        <v>21</v>
      </c>
      <c r="H227" s="5">
        <v>1709.3</v>
      </c>
      <c r="I227" s="5" t="str">
        <f t="shared" si="13"/>
        <v>15-30</v>
      </c>
      <c r="J227" s="6" t="s">
        <v>8</v>
      </c>
      <c r="K227" t="b">
        <f t="shared" si="14"/>
        <v>1</v>
      </c>
      <c r="L227" t="b">
        <f t="shared" si="15"/>
        <v>0</v>
      </c>
    </row>
    <row r="228" spans="1:12" x14ac:dyDescent="0.3">
      <c r="A228" s="2">
        <v>52282388164800</v>
      </c>
      <c r="B228" s="3" t="s">
        <v>3</v>
      </c>
      <c r="C228" s="3" t="s">
        <v>11</v>
      </c>
      <c r="D228" s="3">
        <v>43235</v>
      </c>
      <c r="E228" s="3" t="str">
        <f t="shared" si="12"/>
        <v>Tue</v>
      </c>
      <c r="F228" s="3" t="s">
        <v>31</v>
      </c>
      <c r="G228" s="4">
        <v>15</v>
      </c>
      <c r="H228" s="5">
        <v>72.45</v>
      </c>
      <c r="I228" s="5" t="str">
        <f t="shared" si="13"/>
        <v>15-30</v>
      </c>
      <c r="J228" s="6" t="s">
        <v>4</v>
      </c>
      <c r="K228" t="b">
        <f t="shared" si="14"/>
        <v>0</v>
      </c>
      <c r="L228" t="b">
        <f t="shared" si="15"/>
        <v>1</v>
      </c>
    </row>
    <row r="229" spans="1:12" x14ac:dyDescent="0.3">
      <c r="A229" s="2">
        <v>52282366056400</v>
      </c>
      <c r="B229" s="3" t="s">
        <v>3</v>
      </c>
      <c r="C229" s="3" t="s">
        <v>12</v>
      </c>
      <c r="D229" s="3">
        <v>43235</v>
      </c>
      <c r="E229" s="3" t="str">
        <f t="shared" si="12"/>
        <v>Tue</v>
      </c>
      <c r="F229" s="3" t="s">
        <v>31</v>
      </c>
      <c r="G229" s="4">
        <v>15</v>
      </c>
      <c r="H229" s="5">
        <v>88.21</v>
      </c>
      <c r="I229" s="5" t="str">
        <f t="shared" si="13"/>
        <v>15-30</v>
      </c>
      <c r="J229" s="6" t="s">
        <v>6</v>
      </c>
      <c r="K229" t="b">
        <f t="shared" si="14"/>
        <v>0</v>
      </c>
      <c r="L229" t="b">
        <f t="shared" si="15"/>
        <v>1</v>
      </c>
    </row>
    <row r="230" spans="1:12" x14ac:dyDescent="0.3">
      <c r="A230" s="2">
        <v>52282360702600</v>
      </c>
      <c r="B230" s="3" t="s">
        <v>3</v>
      </c>
      <c r="C230" s="3" t="s">
        <v>10</v>
      </c>
      <c r="D230" s="3">
        <v>43235</v>
      </c>
      <c r="E230" s="3" t="str">
        <f t="shared" si="12"/>
        <v>Tue</v>
      </c>
      <c r="F230" s="3" t="s">
        <v>31</v>
      </c>
      <c r="G230" s="4">
        <v>15</v>
      </c>
      <c r="H230" s="5">
        <v>66.099999999999994</v>
      </c>
      <c r="I230" s="5" t="str">
        <f t="shared" si="13"/>
        <v>15-30</v>
      </c>
      <c r="J230" s="6" t="s">
        <v>6</v>
      </c>
      <c r="K230" t="b">
        <f t="shared" si="14"/>
        <v>1</v>
      </c>
      <c r="L230" t="b">
        <f t="shared" si="15"/>
        <v>1</v>
      </c>
    </row>
    <row r="231" spans="1:12" x14ac:dyDescent="0.3">
      <c r="A231" s="2">
        <v>52282360790600</v>
      </c>
      <c r="B231" s="3" t="s">
        <v>3</v>
      </c>
      <c r="C231" s="3" t="s">
        <v>11</v>
      </c>
      <c r="D231" s="3">
        <v>43235</v>
      </c>
      <c r="E231" s="3" t="str">
        <f t="shared" si="12"/>
        <v>Tue</v>
      </c>
      <c r="F231" s="3" t="s">
        <v>31</v>
      </c>
      <c r="G231" s="4">
        <v>15</v>
      </c>
      <c r="H231" s="5">
        <v>66.099999999999994</v>
      </c>
      <c r="I231" s="5" t="str">
        <f t="shared" si="13"/>
        <v>15-30</v>
      </c>
      <c r="J231" s="6" t="s">
        <v>6</v>
      </c>
      <c r="K231" t="b">
        <f t="shared" si="14"/>
        <v>1</v>
      </c>
      <c r="L231" t="b">
        <f t="shared" si="15"/>
        <v>1</v>
      </c>
    </row>
    <row r="232" spans="1:12" x14ac:dyDescent="0.3">
      <c r="A232" s="2">
        <v>52282396688000</v>
      </c>
      <c r="B232" s="3" t="s">
        <v>3</v>
      </c>
      <c r="C232" s="3" t="s">
        <v>12</v>
      </c>
      <c r="D232" s="3">
        <v>43235</v>
      </c>
      <c r="E232" s="3" t="str">
        <f t="shared" si="12"/>
        <v>Tue</v>
      </c>
      <c r="F232" s="3" t="s">
        <v>31</v>
      </c>
      <c r="G232" s="4">
        <v>14</v>
      </c>
      <c r="H232" s="5">
        <v>70.069999999999993</v>
      </c>
      <c r="I232" s="5" t="str">
        <f t="shared" si="13"/>
        <v>8-15</v>
      </c>
      <c r="J232" s="6" t="s">
        <v>2</v>
      </c>
      <c r="K232" t="b">
        <f t="shared" si="14"/>
        <v>0</v>
      </c>
      <c r="L232" t="b">
        <f t="shared" si="15"/>
        <v>1</v>
      </c>
    </row>
    <row r="233" spans="1:12" x14ac:dyDescent="0.3">
      <c r="A233" s="2">
        <v>54282381360600</v>
      </c>
      <c r="B233" s="3" t="s">
        <v>3</v>
      </c>
      <c r="C233" s="3" t="s">
        <v>10</v>
      </c>
      <c r="D233" s="3">
        <v>43235</v>
      </c>
      <c r="E233" s="3" t="str">
        <f t="shared" si="12"/>
        <v>Tue</v>
      </c>
      <c r="F233" s="3" t="s">
        <v>31</v>
      </c>
      <c r="G233" s="4">
        <v>14</v>
      </c>
      <c r="H233" s="5">
        <v>112.66</v>
      </c>
      <c r="I233" s="5" t="str">
        <f t="shared" si="13"/>
        <v>8-15</v>
      </c>
      <c r="J233" s="6" t="s">
        <v>2</v>
      </c>
      <c r="K233" t="b">
        <f t="shared" si="14"/>
        <v>1</v>
      </c>
      <c r="L233" t="b">
        <f t="shared" si="15"/>
        <v>0</v>
      </c>
    </row>
    <row r="234" spans="1:12" x14ac:dyDescent="0.3">
      <c r="A234" s="2">
        <v>52282410218800</v>
      </c>
      <c r="B234" s="3" t="s">
        <v>3</v>
      </c>
      <c r="C234" s="3" t="s">
        <v>11</v>
      </c>
      <c r="D234" s="3">
        <v>43235</v>
      </c>
      <c r="E234" s="3" t="str">
        <f t="shared" si="12"/>
        <v>Tue</v>
      </c>
      <c r="F234" s="3" t="s">
        <v>31</v>
      </c>
      <c r="G234" s="4">
        <v>14</v>
      </c>
      <c r="H234" s="5">
        <v>83.32</v>
      </c>
      <c r="I234" s="5" t="str">
        <f t="shared" si="13"/>
        <v>8-15</v>
      </c>
      <c r="J234" s="6" t="s">
        <v>7</v>
      </c>
      <c r="K234" t="b">
        <f t="shared" si="14"/>
        <v>0</v>
      </c>
      <c r="L234" t="b">
        <f t="shared" si="15"/>
        <v>1</v>
      </c>
    </row>
    <row r="235" spans="1:12" x14ac:dyDescent="0.3">
      <c r="A235" s="2">
        <v>52282404045200</v>
      </c>
      <c r="B235" s="3" t="s">
        <v>3</v>
      </c>
      <c r="C235" s="3" t="s">
        <v>12</v>
      </c>
      <c r="D235" s="3">
        <v>43235</v>
      </c>
      <c r="E235" s="3" t="str">
        <f t="shared" si="12"/>
        <v>Tue</v>
      </c>
      <c r="F235" s="3" t="s">
        <v>31</v>
      </c>
      <c r="G235" s="4">
        <v>14</v>
      </c>
      <c r="H235" s="5">
        <v>73</v>
      </c>
      <c r="I235" s="5" t="str">
        <f t="shared" si="13"/>
        <v>8-15</v>
      </c>
      <c r="J235" s="6" t="s">
        <v>4</v>
      </c>
      <c r="K235" t="b">
        <f t="shared" si="14"/>
        <v>0</v>
      </c>
      <c r="L235" t="b">
        <f t="shared" si="15"/>
        <v>1</v>
      </c>
    </row>
    <row r="236" spans="1:12" x14ac:dyDescent="0.3">
      <c r="A236" s="2">
        <v>52282406026600</v>
      </c>
      <c r="B236" s="3" t="s">
        <v>3</v>
      </c>
      <c r="C236" s="3" t="s">
        <v>10</v>
      </c>
      <c r="D236" s="3">
        <v>43235</v>
      </c>
      <c r="E236" s="3" t="str">
        <f t="shared" si="12"/>
        <v>Tue</v>
      </c>
      <c r="F236" s="3" t="s">
        <v>31</v>
      </c>
      <c r="G236" s="4">
        <v>14</v>
      </c>
      <c r="H236" s="5">
        <v>83.32</v>
      </c>
      <c r="I236" s="5" t="str">
        <f t="shared" si="13"/>
        <v>8-15</v>
      </c>
      <c r="J236" s="6" t="s">
        <v>7</v>
      </c>
      <c r="K236" t="b">
        <f t="shared" si="14"/>
        <v>0</v>
      </c>
      <c r="L236" t="b">
        <f t="shared" si="15"/>
        <v>1</v>
      </c>
    </row>
    <row r="237" spans="1:12" x14ac:dyDescent="0.3">
      <c r="A237" s="2">
        <v>52282396687000</v>
      </c>
      <c r="B237" s="3" t="s">
        <v>3</v>
      </c>
      <c r="C237" s="3" t="s">
        <v>11</v>
      </c>
      <c r="D237" s="3">
        <v>43235</v>
      </c>
      <c r="E237" s="3" t="str">
        <f t="shared" si="12"/>
        <v>Tue</v>
      </c>
      <c r="F237" s="3" t="s">
        <v>31</v>
      </c>
      <c r="G237" s="4">
        <v>14</v>
      </c>
      <c r="H237" s="5">
        <v>70.069999999999993</v>
      </c>
      <c r="I237" s="5" t="str">
        <f t="shared" si="13"/>
        <v>8-15</v>
      </c>
      <c r="J237" s="6" t="s">
        <v>2</v>
      </c>
      <c r="K237" t="b">
        <f t="shared" si="14"/>
        <v>0</v>
      </c>
      <c r="L237" t="b">
        <f t="shared" si="15"/>
        <v>1</v>
      </c>
    </row>
    <row r="238" spans="1:12" x14ac:dyDescent="0.3">
      <c r="A238" s="2">
        <v>54282381165400</v>
      </c>
      <c r="B238" s="3" t="s">
        <v>3</v>
      </c>
      <c r="C238" s="3" t="s">
        <v>10</v>
      </c>
      <c r="D238" s="3">
        <v>43235</v>
      </c>
      <c r="E238" s="3" t="str">
        <f t="shared" si="12"/>
        <v>Tue</v>
      </c>
      <c r="F238" s="3" t="s">
        <v>31</v>
      </c>
      <c r="G238" s="4">
        <v>14</v>
      </c>
      <c r="H238" s="5">
        <v>70.069999999999993</v>
      </c>
      <c r="I238" s="5" t="str">
        <f t="shared" si="13"/>
        <v>8-15</v>
      </c>
      <c r="J238" s="6" t="s">
        <v>2</v>
      </c>
      <c r="K238" t="b">
        <f t="shared" si="14"/>
        <v>0</v>
      </c>
      <c r="L238" t="b">
        <f t="shared" si="15"/>
        <v>1</v>
      </c>
    </row>
    <row r="239" spans="1:12" x14ac:dyDescent="0.3">
      <c r="A239" s="2">
        <v>52282310611400</v>
      </c>
      <c r="B239" s="3" t="s">
        <v>3</v>
      </c>
      <c r="C239" s="3" t="s">
        <v>10</v>
      </c>
      <c r="D239" s="3">
        <v>43236</v>
      </c>
      <c r="E239" s="3" t="str">
        <f t="shared" si="12"/>
        <v>Wed</v>
      </c>
      <c r="F239" s="3" t="s">
        <v>31</v>
      </c>
      <c r="G239" s="4">
        <v>19</v>
      </c>
      <c r="H239" s="5">
        <v>126.41</v>
      </c>
      <c r="I239" s="5" t="str">
        <f t="shared" si="13"/>
        <v>15-30</v>
      </c>
      <c r="J239" s="6" t="s">
        <v>7</v>
      </c>
      <c r="K239" t="b">
        <f t="shared" si="14"/>
        <v>1</v>
      </c>
      <c r="L239" t="b">
        <f t="shared" si="15"/>
        <v>0</v>
      </c>
    </row>
    <row r="240" spans="1:12" x14ac:dyDescent="0.3">
      <c r="A240" s="2">
        <v>52282424317600</v>
      </c>
      <c r="B240" s="3" t="s">
        <v>3</v>
      </c>
      <c r="C240" s="3" t="s">
        <v>11</v>
      </c>
      <c r="D240" s="3">
        <v>43236</v>
      </c>
      <c r="E240" s="3" t="str">
        <f t="shared" si="12"/>
        <v>Wed</v>
      </c>
      <c r="F240" s="3" t="s">
        <v>31</v>
      </c>
      <c r="G240" s="4">
        <v>14</v>
      </c>
      <c r="H240" s="5">
        <v>83.32</v>
      </c>
      <c r="I240" s="5" t="str">
        <f t="shared" si="13"/>
        <v>8-15</v>
      </c>
      <c r="J240" s="6" t="s">
        <v>7</v>
      </c>
      <c r="K240" t="b">
        <f t="shared" si="14"/>
        <v>0</v>
      </c>
      <c r="L240" t="b">
        <f t="shared" si="15"/>
        <v>1</v>
      </c>
    </row>
    <row r="241" spans="1:12" x14ac:dyDescent="0.3">
      <c r="A241" s="2">
        <v>52282423529800</v>
      </c>
      <c r="B241" s="3" t="s">
        <v>3</v>
      </c>
      <c r="C241" s="3" t="s">
        <v>12</v>
      </c>
      <c r="D241" s="3">
        <v>43236</v>
      </c>
      <c r="E241" s="3" t="str">
        <f t="shared" si="12"/>
        <v>Wed</v>
      </c>
      <c r="F241" s="3" t="s">
        <v>31</v>
      </c>
      <c r="G241" s="4">
        <v>14</v>
      </c>
      <c r="H241" s="5">
        <v>73</v>
      </c>
      <c r="I241" s="5" t="str">
        <f t="shared" si="13"/>
        <v>8-15</v>
      </c>
      <c r="J241" s="6" t="s">
        <v>4</v>
      </c>
      <c r="K241" t="b">
        <f t="shared" si="14"/>
        <v>0</v>
      </c>
      <c r="L241" t="b">
        <f t="shared" si="15"/>
        <v>1</v>
      </c>
    </row>
    <row r="242" spans="1:12" x14ac:dyDescent="0.3">
      <c r="A242" s="2">
        <v>54282402666800</v>
      </c>
      <c r="B242" s="3" t="s">
        <v>3</v>
      </c>
      <c r="C242" s="3" t="s">
        <v>10</v>
      </c>
      <c r="D242" s="3">
        <v>43236</v>
      </c>
      <c r="E242" s="3" t="str">
        <f t="shared" si="12"/>
        <v>Wed</v>
      </c>
      <c r="F242" s="3" t="s">
        <v>31</v>
      </c>
      <c r="G242" s="4">
        <v>14</v>
      </c>
      <c r="H242" s="5">
        <v>66.099999999999994</v>
      </c>
      <c r="I242" s="5" t="str">
        <f t="shared" si="13"/>
        <v>8-15</v>
      </c>
      <c r="J242" s="6" t="s">
        <v>6</v>
      </c>
      <c r="K242" t="b">
        <f t="shared" si="14"/>
        <v>1</v>
      </c>
      <c r="L242" t="b">
        <f t="shared" si="15"/>
        <v>1</v>
      </c>
    </row>
    <row r="243" spans="1:12" x14ac:dyDescent="0.3">
      <c r="A243" s="2">
        <v>52282427544000</v>
      </c>
      <c r="B243" s="3" t="s">
        <v>3</v>
      </c>
      <c r="C243" s="3" t="s">
        <v>11</v>
      </c>
      <c r="D243" s="3">
        <v>43236</v>
      </c>
      <c r="E243" s="3" t="str">
        <f t="shared" si="12"/>
        <v>Wed</v>
      </c>
      <c r="F243" s="3" t="s">
        <v>31</v>
      </c>
      <c r="G243" s="4">
        <v>14</v>
      </c>
      <c r="H243" s="5">
        <v>72.45</v>
      </c>
      <c r="I243" s="5" t="str">
        <f t="shared" si="13"/>
        <v>8-15</v>
      </c>
      <c r="J243" s="6" t="s">
        <v>4</v>
      </c>
      <c r="K243" t="b">
        <f t="shared" si="14"/>
        <v>0</v>
      </c>
      <c r="L243" t="b">
        <f t="shared" si="15"/>
        <v>1</v>
      </c>
    </row>
    <row r="244" spans="1:12" x14ac:dyDescent="0.3">
      <c r="A244" s="2">
        <v>52282427555600</v>
      </c>
      <c r="B244" s="3" t="s">
        <v>3</v>
      </c>
      <c r="C244" s="3" t="s">
        <v>12</v>
      </c>
      <c r="D244" s="3">
        <v>43236</v>
      </c>
      <c r="E244" s="3" t="str">
        <f t="shared" si="12"/>
        <v>Wed</v>
      </c>
      <c r="F244" s="3" t="s">
        <v>31</v>
      </c>
      <c r="G244" s="4">
        <v>14</v>
      </c>
      <c r="H244" s="5">
        <v>72.45</v>
      </c>
      <c r="I244" s="5" t="str">
        <f t="shared" si="13"/>
        <v>8-15</v>
      </c>
      <c r="J244" s="6" t="s">
        <v>4</v>
      </c>
      <c r="K244" t="b">
        <f t="shared" si="14"/>
        <v>0</v>
      </c>
      <c r="L244" t="b">
        <f t="shared" si="15"/>
        <v>1</v>
      </c>
    </row>
    <row r="245" spans="1:12" x14ac:dyDescent="0.3">
      <c r="A245" s="2">
        <v>54282401087200</v>
      </c>
      <c r="B245" s="3" t="s">
        <v>3</v>
      </c>
      <c r="C245" s="3" t="s">
        <v>10</v>
      </c>
      <c r="D245" s="3">
        <v>43236</v>
      </c>
      <c r="E245" s="3" t="str">
        <f t="shared" si="12"/>
        <v>Wed</v>
      </c>
      <c r="F245" s="3" t="s">
        <v>31</v>
      </c>
      <c r="G245" s="4">
        <v>14</v>
      </c>
      <c r="H245" s="5">
        <v>1175.08</v>
      </c>
      <c r="I245" s="5" t="str">
        <f t="shared" si="13"/>
        <v>8-15</v>
      </c>
      <c r="J245" s="6" t="s">
        <v>2</v>
      </c>
      <c r="K245" t="b">
        <f t="shared" si="14"/>
        <v>1</v>
      </c>
      <c r="L245" t="b">
        <f t="shared" si="15"/>
        <v>0</v>
      </c>
    </row>
    <row r="246" spans="1:12" x14ac:dyDescent="0.3">
      <c r="A246" s="2">
        <v>54282401087200</v>
      </c>
      <c r="B246" s="3" t="s">
        <v>3</v>
      </c>
      <c r="C246" s="3" t="s">
        <v>11</v>
      </c>
      <c r="D246" s="3">
        <v>43236</v>
      </c>
      <c r="E246" s="3" t="str">
        <f t="shared" si="12"/>
        <v>Wed</v>
      </c>
      <c r="F246" s="3" t="s">
        <v>31</v>
      </c>
      <c r="G246" s="4">
        <v>14</v>
      </c>
      <c r="H246" s="5">
        <v>1175.08</v>
      </c>
      <c r="I246" s="5" t="str">
        <f t="shared" si="13"/>
        <v>8-15</v>
      </c>
      <c r="J246" s="6" t="s">
        <v>2</v>
      </c>
      <c r="K246" t="b">
        <f t="shared" si="14"/>
        <v>1</v>
      </c>
      <c r="L246" t="b">
        <f t="shared" si="15"/>
        <v>0</v>
      </c>
    </row>
    <row r="247" spans="1:12" x14ac:dyDescent="0.3">
      <c r="A247" s="2">
        <v>54282401087200</v>
      </c>
      <c r="B247" s="3" t="s">
        <v>3</v>
      </c>
      <c r="C247" s="3" t="s">
        <v>12</v>
      </c>
      <c r="D247" s="3">
        <v>43236</v>
      </c>
      <c r="E247" s="3" t="str">
        <f t="shared" si="12"/>
        <v>Wed</v>
      </c>
      <c r="F247" s="3" t="s">
        <v>31</v>
      </c>
      <c r="G247" s="4">
        <v>14</v>
      </c>
      <c r="H247" s="5">
        <v>1175.08</v>
      </c>
      <c r="I247" s="5" t="str">
        <f t="shared" si="13"/>
        <v>8-15</v>
      </c>
      <c r="J247" s="6" t="s">
        <v>2</v>
      </c>
      <c r="K247" t="b">
        <f t="shared" si="14"/>
        <v>1</v>
      </c>
      <c r="L247" t="b">
        <f t="shared" si="15"/>
        <v>0</v>
      </c>
    </row>
    <row r="248" spans="1:12" x14ac:dyDescent="0.3">
      <c r="A248" s="2">
        <v>54282401087200</v>
      </c>
      <c r="B248" s="3" t="s">
        <v>3</v>
      </c>
      <c r="C248" s="3" t="s">
        <v>10</v>
      </c>
      <c r="D248" s="3">
        <v>43236</v>
      </c>
      <c r="E248" s="3" t="str">
        <f t="shared" si="12"/>
        <v>Wed</v>
      </c>
      <c r="F248" s="3" t="s">
        <v>31</v>
      </c>
      <c r="G248" s="4">
        <v>14</v>
      </c>
      <c r="H248" s="5">
        <v>1175.08</v>
      </c>
      <c r="I248" s="5" t="str">
        <f t="shared" si="13"/>
        <v>8-15</v>
      </c>
      <c r="J248" s="6" t="s">
        <v>2</v>
      </c>
      <c r="K248" t="b">
        <f t="shared" si="14"/>
        <v>1</v>
      </c>
      <c r="L248" t="b">
        <f t="shared" si="15"/>
        <v>0</v>
      </c>
    </row>
    <row r="249" spans="1:12" x14ac:dyDescent="0.3">
      <c r="A249" s="2">
        <v>54282401087200</v>
      </c>
      <c r="B249" s="3" t="s">
        <v>3</v>
      </c>
      <c r="C249" s="3" t="s">
        <v>11</v>
      </c>
      <c r="D249" s="3">
        <v>43236</v>
      </c>
      <c r="E249" s="3" t="str">
        <f t="shared" si="12"/>
        <v>Wed</v>
      </c>
      <c r="F249" s="3" t="s">
        <v>31</v>
      </c>
      <c r="G249" s="4">
        <v>14</v>
      </c>
      <c r="H249" s="5">
        <v>1175.08</v>
      </c>
      <c r="I249" s="5" t="str">
        <f t="shared" si="13"/>
        <v>8-15</v>
      </c>
      <c r="J249" s="6" t="s">
        <v>2</v>
      </c>
      <c r="K249" t="b">
        <f t="shared" si="14"/>
        <v>1</v>
      </c>
      <c r="L249" t="b">
        <f t="shared" si="15"/>
        <v>0</v>
      </c>
    </row>
    <row r="250" spans="1:12" x14ac:dyDescent="0.3">
      <c r="A250" s="2">
        <v>54282401087200</v>
      </c>
      <c r="B250" s="3" t="s">
        <v>3</v>
      </c>
      <c r="C250" s="3" t="s">
        <v>12</v>
      </c>
      <c r="D250" s="3">
        <v>43236</v>
      </c>
      <c r="E250" s="3" t="str">
        <f t="shared" si="12"/>
        <v>Wed</v>
      </c>
      <c r="F250" s="3" t="s">
        <v>31</v>
      </c>
      <c r="G250" s="4">
        <v>14</v>
      </c>
      <c r="H250" s="5">
        <v>1175.08</v>
      </c>
      <c r="I250" s="5" t="str">
        <f t="shared" si="13"/>
        <v>8-15</v>
      </c>
      <c r="J250" s="6" t="s">
        <v>2</v>
      </c>
      <c r="K250" t="b">
        <f t="shared" si="14"/>
        <v>1</v>
      </c>
      <c r="L250" t="b">
        <f t="shared" si="15"/>
        <v>0</v>
      </c>
    </row>
    <row r="251" spans="1:12" x14ac:dyDescent="0.3">
      <c r="A251" s="2">
        <v>54282402362200</v>
      </c>
      <c r="B251" s="3" t="s">
        <v>3</v>
      </c>
      <c r="C251" s="3" t="s">
        <v>10</v>
      </c>
      <c r="D251" s="3">
        <v>43236</v>
      </c>
      <c r="E251" s="3" t="str">
        <f t="shared" si="12"/>
        <v>Wed</v>
      </c>
      <c r="F251" s="3" t="s">
        <v>31</v>
      </c>
      <c r="G251" s="4">
        <v>14</v>
      </c>
      <c r="H251" s="5">
        <v>88.21</v>
      </c>
      <c r="I251" s="5" t="str">
        <f t="shared" si="13"/>
        <v>8-15</v>
      </c>
      <c r="J251" s="6" t="s">
        <v>6</v>
      </c>
      <c r="K251" t="b">
        <f t="shared" si="14"/>
        <v>0</v>
      </c>
      <c r="L251" t="b">
        <f t="shared" si="15"/>
        <v>1</v>
      </c>
    </row>
    <row r="252" spans="1:12" x14ac:dyDescent="0.3">
      <c r="A252" s="2">
        <v>52282313938000</v>
      </c>
      <c r="B252" s="3" t="s">
        <v>3</v>
      </c>
      <c r="C252" s="3" t="s">
        <v>12</v>
      </c>
      <c r="D252" s="3">
        <v>43236</v>
      </c>
      <c r="E252" s="3" t="str">
        <f t="shared" si="12"/>
        <v>Wed</v>
      </c>
      <c r="F252" s="3" t="s">
        <v>31</v>
      </c>
      <c r="G252" s="4">
        <v>19</v>
      </c>
      <c r="H252" s="5">
        <v>72.45</v>
      </c>
      <c r="I252" s="5" t="str">
        <f t="shared" si="13"/>
        <v>15-30</v>
      </c>
      <c r="J252" s="6" t="s">
        <v>6</v>
      </c>
      <c r="K252" t="b">
        <f t="shared" si="14"/>
        <v>0</v>
      </c>
      <c r="L252" t="b">
        <f t="shared" si="15"/>
        <v>1</v>
      </c>
    </row>
    <row r="253" spans="1:12" x14ac:dyDescent="0.3">
      <c r="A253" s="2">
        <v>54282296485600</v>
      </c>
      <c r="B253" s="3" t="s">
        <v>3</v>
      </c>
      <c r="C253" s="3" t="s">
        <v>10</v>
      </c>
      <c r="D253" s="3">
        <v>43236</v>
      </c>
      <c r="E253" s="3" t="str">
        <f t="shared" si="12"/>
        <v>Wed</v>
      </c>
      <c r="F253" s="3" t="s">
        <v>31</v>
      </c>
      <c r="G253" s="4">
        <v>20</v>
      </c>
      <c r="H253" s="5">
        <v>66.099999999999994</v>
      </c>
      <c r="I253" s="5" t="str">
        <f t="shared" si="13"/>
        <v>15-30</v>
      </c>
      <c r="J253" s="6" t="s">
        <v>6</v>
      </c>
      <c r="K253" t="b">
        <f t="shared" si="14"/>
        <v>1</v>
      </c>
      <c r="L253" t="b">
        <f t="shared" si="15"/>
        <v>1</v>
      </c>
    </row>
    <row r="254" spans="1:12" x14ac:dyDescent="0.3">
      <c r="A254" s="2">
        <v>54282400823200</v>
      </c>
      <c r="B254" s="3" t="s">
        <v>3</v>
      </c>
      <c r="C254" s="3" t="s">
        <v>11</v>
      </c>
      <c r="D254" s="3">
        <v>43236</v>
      </c>
      <c r="E254" s="3" t="str">
        <f t="shared" si="12"/>
        <v>Wed</v>
      </c>
      <c r="F254" s="3" t="s">
        <v>31</v>
      </c>
      <c r="G254" s="4">
        <v>14</v>
      </c>
      <c r="H254" s="5">
        <v>311.01</v>
      </c>
      <c r="I254" s="5" t="str">
        <f t="shared" si="13"/>
        <v>8-15</v>
      </c>
      <c r="J254" s="6" t="s">
        <v>2</v>
      </c>
      <c r="K254" t="b">
        <f t="shared" si="14"/>
        <v>1</v>
      </c>
      <c r="L254" t="b">
        <f t="shared" si="15"/>
        <v>0</v>
      </c>
    </row>
    <row r="255" spans="1:12" x14ac:dyDescent="0.3">
      <c r="A255" s="2">
        <v>54282400823200</v>
      </c>
      <c r="B255" s="3" t="s">
        <v>3</v>
      </c>
      <c r="C255" s="3" t="s">
        <v>12</v>
      </c>
      <c r="D255" s="3">
        <v>43236</v>
      </c>
      <c r="E255" s="3" t="str">
        <f t="shared" si="12"/>
        <v>Wed</v>
      </c>
      <c r="F255" s="3" t="s">
        <v>31</v>
      </c>
      <c r="G255" s="4">
        <v>14</v>
      </c>
      <c r="H255" s="5">
        <v>311.01</v>
      </c>
      <c r="I255" s="5" t="str">
        <f t="shared" si="13"/>
        <v>8-15</v>
      </c>
      <c r="J255" s="6" t="s">
        <v>2</v>
      </c>
      <c r="K255" t="b">
        <f t="shared" si="14"/>
        <v>1</v>
      </c>
      <c r="L255" t="b">
        <f t="shared" si="15"/>
        <v>0</v>
      </c>
    </row>
    <row r="256" spans="1:12" x14ac:dyDescent="0.3">
      <c r="A256" s="2">
        <v>52282416322800</v>
      </c>
      <c r="B256" s="3" t="s">
        <v>3</v>
      </c>
      <c r="C256" s="3" t="s">
        <v>10</v>
      </c>
      <c r="D256" s="3">
        <v>43236</v>
      </c>
      <c r="E256" s="3" t="str">
        <f t="shared" si="12"/>
        <v>Wed</v>
      </c>
      <c r="F256" s="3" t="s">
        <v>31</v>
      </c>
      <c r="G256" s="4">
        <v>14</v>
      </c>
      <c r="H256" s="5">
        <v>88.21</v>
      </c>
      <c r="I256" s="5" t="str">
        <f t="shared" si="13"/>
        <v>8-15</v>
      </c>
      <c r="J256" s="6" t="s">
        <v>6</v>
      </c>
      <c r="K256" t="b">
        <f t="shared" si="14"/>
        <v>0</v>
      </c>
      <c r="L256" t="b">
        <f t="shared" si="15"/>
        <v>1</v>
      </c>
    </row>
    <row r="257" spans="1:12" x14ac:dyDescent="0.3">
      <c r="A257" s="2">
        <v>52282422376200</v>
      </c>
      <c r="B257" s="3" t="s">
        <v>3</v>
      </c>
      <c r="C257" s="3" t="s">
        <v>11</v>
      </c>
      <c r="D257" s="3">
        <v>43236</v>
      </c>
      <c r="E257" s="3" t="str">
        <f t="shared" si="12"/>
        <v>Wed</v>
      </c>
      <c r="F257" s="3" t="s">
        <v>31</v>
      </c>
      <c r="G257" s="4">
        <v>14</v>
      </c>
      <c r="H257" s="5">
        <v>73</v>
      </c>
      <c r="I257" s="5" t="str">
        <f t="shared" si="13"/>
        <v>8-15</v>
      </c>
      <c r="J257" s="6" t="s">
        <v>4</v>
      </c>
      <c r="K257" t="b">
        <f t="shared" si="14"/>
        <v>0</v>
      </c>
      <c r="L257" t="b">
        <f t="shared" si="15"/>
        <v>1</v>
      </c>
    </row>
    <row r="258" spans="1:12" x14ac:dyDescent="0.3">
      <c r="A258" s="2">
        <v>54282400823400</v>
      </c>
      <c r="B258" s="3" t="s">
        <v>3</v>
      </c>
      <c r="C258" s="3" t="s">
        <v>12</v>
      </c>
      <c r="D258" s="3">
        <v>43236</v>
      </c>
      <c r="E258" s="3" t="str">
        <f t="shared" ref="E258:E321" si="16">TEXT(D258,"DDD")</f>
        <v>Wed</v>
      </c>
      <c r="F258" s="3" t="s">
        <v>31</v>
      </c>
      <c r="G258" s="4">
        <v>14</v>
      </c>
      <c r="H258" s="5">
        <v>143.62</v>
      </c>
      <c r="I258" s="5" t="str">
        <f t="shared" si="13"/>
        <v>8-15</v>
      </c>
      <c r="J258" s="6" t="s">
        <v>2</v>
      </c>
      <c r="K258" t="b">
        <f t="shared" si="14"/>
        <v>1</v>
      </c>
      <c r="L258" t="b">
        <f t="shared" si="15"/>
        <v>0</v>
      </c>
    </row>
    <row r="259" spans="1:12" x14ac:dyDescent="0.3">
      <c r="A259" s="2">
        <v>52282427591600</v>
      </c>
      <c r="B259" s="3" t="s">
        <v>3</v>
      </c>
      <c r="C259" s="3" t="s">
        <v>10</v>
      </c>
      <c r="D259" s="3">
        <v>43236</v>
      </c>
      <c r="E259" s="3" t="str">
        <f t="shared" si="16"/>
        <v>Wed</v>
      </c>
      <c r="F259" s="3" t="s">
        <v>31</v>
      </c>
      <c r="G259" s="4">
        <v>14</v>
      </c>
      <c r="H259" s="5">
        <v>72.45</v>
      </c>
      <c r="I259" s="5" t="str">
        <f t="shared" ref="I259:I322" si="17">IF(G259&gt;30,"&gt;30",IF(G259&gt;14,"15-30",IF(G259&gt;7,"8-15","0-7")))</f>
        <v>8-15</v>
      </c>
      <c r="J259" s="6" t="s">
        <v>4</v>
      </c>
      <c r="K259" t="b">
        <f t="shared" ref="K259:K322" si="18">OR(H259&lt;70,H259&gt;100)</f>
        <v>0</v>
      </c>
      <c r="L259" t="b">
        <f t="shared" ref="L259:L322" si="19">AND($H259&lt;100,$H259&gt;50)</f>
        <v>1</v>
      </c>
    </row>
    <row r="260" spans="1:12" x14ac:dyDescent="0.3">
      <c r="A260" s="2">
        <v>54282402459800</v>
      </c>
      <c r="B260" s="3" t="s">
        <v>3</v>
      </c>
      <c r="C260" s="3" t="s">
        <v>11</v>
      </c>
      <c r="D260" s="3">
        <v>43236</v>
      </c>
      <c r="E260" s="3" t="str">
        <f t="shared" si="16"/>
        <v>Wed</v>
      </c>
      <c r="F260" s="3" t="s">
        <v>31</v>
      </c>
      <c r="G260" s="4">
        <v>14</v>
      </c>
      <c r="H260" s="5">
        <v>66.099999999999994</v>
      </c>
      <c r="I260" s="5" t="str">
        <f t="shared" si="17"/>
        <v>8-15</v>
      </c>
      <c r="J260" s="6" t="s">
        <v>6</v>
      </c>
      <c r="K260" t="b">
        <f t="shared" si="18"/>
        <v>1</v>
      </c>
      <c r="L260" t="b">
        <f t="shared" si="19"/>
        <v>1</v>
      </c>
    </row>
    <row r="261" spans="1:12" x14ac:dyDescent="0.3">
      <c r="A261" s="2">
        <v>52282424334200</v>
      </c>
      <c r="B261" s="3" t="s">
        <v>3</v>
      </c>
      <c r="C261" s="3" t="s">
        <v>12</v>
      </c>
      <c r="D261" s="3">
        <v>43236</v>
      </c>
      <c r="E261" s="3" t="str">
        <f t="shared" si="16"/>
        <v>Wed</v>
      </c>
      <c r="F261" s="3" t="s">
        <v>31</v>
      </c>
      <c r="G261" s="4">
        <v>14</v>
      </c>
      <c r="H261" s="5">
        <v>130.54</v>
      </c>
      <c r="I261" s="5" t="str">
        <f t="shared" si="17"/>
        <v>8-15</v>
      </c>
      <c r="J261" s="6" t="s">
        <v>7</v>
      </c>
      <c r="K261" t="b">
        <f t="shared" si="18"/>
        <v>1</v>
      </c>
      <c r="L261" t="b">
        <f t="shared" si="19"/>
        <v>0</v>
      </c>
    </row>
    <row r="262" spans="1:12" x14ac:dyDescent="0.3">
      <c r="A262" s="2">
        <v>52282297568200</v>
      </c>
      <c r="B262" s="3" t="s">
        <v>3</v>
      </c>
      <c r="C262" s="3" t="s">
        <v>10</v>
      </c>
      <c r="D262" s="3">
        <v>43236</v>
      </c>
      <c r="E262" s="3" t="str">
        <f t="shared" si="16"/>
        <v>Wed</v>
      </c>
      <c r="F262" s="3" t="s">
        <v>31</v>
      </c>
      <c r="G262" s="4">
        <v>20</v>
      </c>
      <c r="H262" s="5">
        <v>110.38</v>
      </c>
      <c r="I262" s="5" t="str">
        <f t="shared" si="17"/>
        <v>15-30</v>
      </c>
      <c r="J262" s="6" t="s">
        <v>6</v>
      </c>
      <c r="K262" t="b">
        <f t="shared" si="18"/>
        <v>1</v>
      </c>
      <c r="L262" t="b">
        <f t="shared" si="19"/>
        <v>0</v>
      </c>
    </row>
    <row r="263" spans="1:12" x14ac:dyDescent="0.3">
      <c r="A263" s="2">
        <v>52282297568200</v>
      </c>
      <c r="B263" s="3" t="s">
        <v>3</v>
      </c>
      <c r="C263" s="3" t="s">
        <v>11</v>
      </c>
      <c r="D263" s="3">
        <v>43236</v>
      </c>
      <c r="E263" s="3" t="str">
        <f t="shared" si="16"/>
        <v>Wed</v>
      </c>
      <c r="F263" s="3" t="s">
        <v>31</v>
      </c>
      <c r="G263" s="4">
        <v>20</v>
      </c>
      <c r="H263" s="5">
        <v>110.38</v>
      </c>
      <c r="I263" s="5" t="str">
        <f t="shared" si="17"/>
        <v>15-30</v>
      </c>
      <c r="J263" s="6" t="s">
        <v>6</v>
      </c>
      <c r="K263" t="b">
        <f t="shared" si="18"/>
        <v>1</v>
      </c>
      <c r="L263" t="b">
        <f t="shared" si="19"/>
        <v>0</v>
      </c>
    </row>
    <row r="264" spans="1:12" x14ac:dyDescent="0.3">
      <c r="A264" s="2">
        <v>52282315639600</v>
      </c>
      <c r="B264" s="3" t="s">
        <v>3</v>
      </c>
      <c r="C264" s="3" t="s">
        <v>12</v>
      </c>
      <c r="D264" s="3">
        <v>43236</v>
      </c>
      <c r="E264" s="3" t="str">
        <f t="shared" si="16"/>
        <v>Wed</v>
      </c>
      <c r="F264" s="3" t="s">
        <v>31</v>
      </c>
      <c r="G264" s="4">
        <v>19</v>
      </c>
      <c r="H264" s="5">
        <v>66.099999999999994</v>
      </c>
      <c r="I264" s="5" t="str">
        <f t="shared" si="17"/>
        <v>15-30</v>
      </c>
      <c r="J264" s="6" t="s">
        <v>6</v>
      </c>
      <c r="K264" t="b">
        <f t="shared" si="18"/>
        <v>1</v>
      </c>
      <c r="L264" t="b">
        <f t="shared" si="19"/>
        <v>1</v>
      </c>
    </row>
    <row r="265" spans="1:12" x14ac:dyDescent="0.3">
      <c r="A265" s="2">
        <v>54282305399600</v>
      </c>
      <c r="B265" s="3" t="s">
        <v>1</v>
      </c>
      <c r="C265" s="3" t="s">
        <v>11</v>
      </c>
      <c r="D265" s="3">
        <v>43236.382511574076</v>
      </c>
      <c r="E265" s="3" t="str">
        <f t="shared" si="16"/>
        <v>Wed</v>
      </c>
      <c r="F265" s="3" t="s">
        <v>31</v>
      </c>
      <c r="G265" s="4">
        <v>22</v>
      </c>
      <c r="H265" s="5">
        <v>83.32</v>
      </c>
      <c r="I265" s="5" t="str">
        <f t="shared" si="17"/>
        <v>15-30</v>
      </c>
      <c r="J265" s="6" t="s">
        <v>8</v>
      </c>
      <c r="K265" t="b">
        <f t="shared" si="18"/>
        <v>0</v>
      </c>
      <c r="L265" t="b">
        <f t="shared" si="19"/>
        <v>1</v>
      </c>
    </row>
    <row r="266" spans="1:12" x14ac:dyDescent="0.3">
      <c r="A266" s="2">
        <v>54282381177000</v>
      </c>
      <c r="B266" s="3" t="s">
        <v>3</v>
      </c>
      <c r="C266" s="3" t="s">
        <v>11</v>
      </c>
      <c r="D266" s="3">
        <v>43239</v>
      </c>
      <c r="E266" s="3" t="str">
        <f t="shared" si="16"/>
        <v>Sat</v>
      </c>
      <c r="F266" s="3" t="s">
        <v>32</v>
      </c>
      <c r="G266" s="4">
        <v>17</v>
      </c>
      <c r="H266" s="5">
        <v>70.069999999999993</v>
      </c>
      <c r="I266" s="5" t="str">
        <f t="shared" si="17"/>
        <v>15-30</v>
      </c>
      <c r="J266" s="6" t="s">
        <v>2</v>
      </c>
      <c r="K266" t="b">
        <f t="shared" si="18"/>
        <v>0</v>
      </c>
      <c r="L266" t="b">
        <f t="shared" si="19"/>
        <v>1</v>
      </c>
    </row>
    <row r="267" spans="1:12" x14ac:dyDescent="0.3">
      <c r="A267" s="2">
        <v>52282396780000</v>
      </c>
      <c r="B267" s="3" t="s">
        <v>3</v>
      </c>
      <c r="C267" s="3" t="s">
        <v>12</v>
      </c>
      <c r="D267" s="3">
        <v>43239</v>
      </c>
      <c r="E267" s="3" t="str">
        <f t="shared" si="16"/>
        <v>Sat</v>
      </c>
      <c r="F267" s="3" t="s">
        <v>32</v>
      </c>
      <c r="G267" s="4">
        <v>17</v>
      </c>
      <c r="H267" s="5">
        <v>112.66</v>
      </c>
      <c r="I267" s="5" t="str">
        <f t="shared" si="17"/>
        <v>15-30</v>
      </c>
      <c r="J267" s="6" t="s">
        <v>2</v>
      </c>
      <c r="K267" t="b">
        <f t="shared" si="18"/>
        <v>1</v>
      </c>
      <c r="L267" t="b">
        <f t="shared" si="19"/>
        <v>0</v>
      </c>
    </row>
    <row r="268" spans="1:12" x14ac:dyDescent="0.3">
      <c r="A268" s="2">
        <v>52282396780400</v>
      </c>
      <c r="B268" s="3" t="s">
        <v>3</v>
      </c>
      <c r="C268" s="3" t="s">
        <v>10</v>
      </c>
      <c r="D268" s="3">
        <v>43239</v>
      </c>
      <c r="E268" s="3" t="str">
        <f t="shared" si="16"/>
        <v>Sat</v>
      </c>
      <c r="F268" s="3" t="s">
        <v>32</v>
      </c>
      <c r="G268" s="4">
        <v>17</v>
      </c>
      <c r="H268" s="5">
        <v>112.66</v>
      </c>
      <c r="I268" s="5" t="str">
        <f t="shared" si="17"/>
        <v>15-30</v>
      </c>
      <c r="J268" s="6" t="s">
        <v>2</v>
      </c>
      <c r="K268" t="b">
        <f t="shared" si="18"/>
        <v>1</v>
      </c>
      <c r="L268" t="b">
        <f t="shared" si="19"/>
        <v>0</v>
      </c>
    </row>
    <row r="269" spans="1:12" x14ac:dyDescent="0.3">
      <c r="A269" s="2">
        <v>54282381362200</v>
      </c>
      <c r="B269" s="3" t="s">
        <v>3</v>
      </c>
      <c r="C269" s="3" t="s">
        <v>11</v>
      </c>
      <c r="D269" s="3">
        <v>43239</v>
      </c>
      <c r="E269" s="3" t="str">
        <f t="shared" si="16"/>
        <v>Sat</v>
      </c>
      <c r="F269" s="3" t="s">
        <v>32</v>
      </c>
      <c r="G269" s="4">
        <v>17</v>
      </c>
      <c r="H269" s="5">
        <v>112.66</v>
      </c>
      <c r="I269" s="5" t="str">
        <f t="shared" si="17"/>
        <v>15-30</v>
      </c>
      <c r="J269" s="6" t="s">
        <v>2</v>
      </c>
      <c r="K269" t="b">
        <f t="shared" si="18"/>
        <v>1</v>
      </c>
      <c r="L269" t="b">
        <f t="shared" si="19"/>
        <v>0</v>
      </c>
    </row>
    <row r="270" spans="1:12" x14ac:dyDescent="0.3">
      <c r="A270" s="2">
        <v>52282451410400</v>
      </c>
      <c r="B270" s="3" t="s">
        <v>3</v>
      </c>
      <c r="C270" s="3" t="s">
        <v>12</v>
      </c>
      <c r="D270" s="3">
        <v>43239</v>
      </c>
      <c r="E270" s="3" t="str">
        <f t="shared" si="16"/>
        <v>Sat</v>
      </c>
      <c r="F270" s="3" t="s">
        <v>32</v>
      </c>
      <c r="G270" s="4">
        <v>15</v>
      </c>
      <c r="H270" s="5">
        <v>72.45</v>
      </c>
      <c r="I270" s="5" t="str">
        <f t="shared" si="17"/>
        <v>15-30</v>
      </c>
      <c r="J270" s="6" t="s">
        <v>4</v>
      </c>
      <c r="K270" t="b">
        <f t="shared" si="18"/>
        <v>0</v>
      </c>
      <c r="L270" t="b">
        <f t="shared" si="19"/>
        <v>1</v>
      </c>
    </row>
    <row r="271" spans="1:12" x14ac:dyDescent="0.3">
      <c r="A271" s="2">
        <v>52282450424600</v>
      </c>
      <c r="B271" s="3" t="s">
        <v>3</v>
      </c>
      <c r="C271" s="3" t="s">
        <v>10</v>
      </c>
      <c r="D271" s="3">
        <v>43239</v>
      </c>
      <c r="E271" s="3" t="str">
        <f t="shared" si="16"/>
        <v>Sat</v>
      </c>
      <c r="F271" s="3" t="s">
        <v>32</v>
      </c>
      <c r="G271" s="4">
        <v>15</v>
      </c>
      <c r="H271" s="5">
        <v>72.45</v>
      </c>
      <c r="I271" s="5" t="str">
        <f t="shared" si="17"/>
        <v>15-30</v>
      </c>
      <c r="J271" s="6" t="s">
        <v>8</v>
      </c>
      <c r="K271" t="b">
        <f t="shared" si="18"/>
        <v>0</v>
      </c>
      <c r="L271" t="b">
        <f t="shared" si="19"/>
        <v>1</v>
      </c>
    </row>
    <row r="272" spans="1:12" x14ac:dyDescent="0.3">
      <c r="A272" s="2">
        <v>52282451267600</v>
      </c>
      <c r="B272" s="3" t="s">
        <v>3</v>
      </c>
      <c r="C272" s="3" t="s">
        <v>11</v>
      </c>
      <c r="D272" s="3">
        <v>43239</v>
      </c>
      <c r="E272" s="3" t="str">
        <f t="shared" si="16"/>
        <v>Sat</v>
      </c>
      <c r="F272" s="3" t="s">
        <v>32</v>
      </c>
      <c r="G272" s="4">
        <v>15</v>
      </c>
      <c r="H272" s="5">
        <v>72.45</v>
      </c>
      <c r="I272" s="5" t="str">
        <f t="shared" si="17"/>
        <v>15-30</v>
      </c>
      <c r="J272" s="6" t="s">
        <v>4</v>
      </c>
      <c r="K272" t="b">
        <f t="shared" si="18"/>
        <v>0</v>
      </c>
      <c r="L272" t="b">
        <f t="shared" si="19"/>
        <v>1</v>
      </c>
    </row>
    <row r="273" spans="1:12" x14ac:dyDescent="0.3">
      <c r="A273" s="2">
        <v>52282469450600</v>
      </c>
      <c r="B273" s="3" t="s">
        <v>3</v>
      </c>
      <c r="C273" s="3" t="s">
        <v>12</v>
      </c>
      <c r="D273" s="3">
        <v>43239</v>
      </c>
      <c r="E273" s="3" t="str">
        <f t="shared" si="16"/>
        <v>Sat</v>
      </c>
      <c r="F273" s="3" t="s">
        <v>32</v>
      </c>
      <c r="G273" s="4">
        <v>14</v>
      </c>
      <c r="H273" s="5">
        <v>204.92</v>
      </c>
      <c r="I273" s="5" t="str">
        <f t="shared" si="17"/>
        <v>8-15</v>
      </c>
      <c r="J273" s="6" t="s">
        <v>2</v>
      </c>
      <c r="K273" t="b">
        <f t="shared" si="18"/>
        <v>1</v>
      </c>
      <c r="L273" t="b">
        <f t="shared" si="19"/>
        <v>0</v>
      </c>
    </row>
    <row r="274" spans="1:12" x14ac:dyDescent="0.3">
      <c r="A274" s="2">
        <v>52282469450600</v>
      </c>
      <c r="B274" s="3" t="s">
        <v>3</v>
      </c>
      <c r="C274" s="3" t="s">
        <v>10</v>
      </c>
      <c r="D274" s="3">
        <v>43239</v>
      </c>
      <c r="E274" s="3" t="str">
        <f t="shared" si="16"/>
        <v>Sat</v>
      </c>
      <c r="F274" s="3" t="s">
        <v>32</v>
      </c>
      <c r="G274" s="4">
        <v>14</v>
      </c>
      <c r="H274" s="5">
        <v>204.92</v>
      </c>
      <c r="I274" s="5" t="str">
        <f t="shared" si="17"/>
        <v>8-15</v>
      </c>
      <c r="J274" s="6" t="s">
        <v>2</v>
      </c>
      <c r="K274" t="b">
        <f t="shared" si="18"/>
        <v>1</v>
      </c>
      <c r="L274" t="b">
        <f t="shared" si="19"/>
        <v>0</v>
      </c>
    </row>
    <row r="275" spans="1:12" x14ac:dyDescent="0.3">
      <c r="A275" s="2">
        <v>52282469720200</v>
      </c>
      <c r="B275" s="3" t="s">
        <v>3</v>
      </c>
      <c r="C275" s="3" t="s">
        <v>11</v>
      </c>
      <c r="D275" s="3">
        <v>43239</v>
      </c>
      <c r="E275" s="3" t="str">
        <f t="shared" si="16"/>
        <v>Sat</v>
      </c>
      <c r="F275" s="3" t="s">
        <v>32</v>
      </c>
      <c r="G275" s="4">
        <v>14</v>
      </c>
      <c r="H275" s="5">
        <v>76.8</v>
      </c>
      <c r="I275" s="5" t="str">
        <f t="shared" si="17"/>
        <v>8-15</v>
      </c>
      <c r="J275" s="6" t="s">
        <v>2</v>
      </c>
      <c r="K275" t="b">
        <f t="shared" si="18"/>
        <v>0</v>
      </c>
      <c r="L275" t="b">
        <f t="shared" si="19"/>
        <v>1</v>
      </c>
    </row>
    <row r="276" spans="1:12" x14ac:dyDescent="0.3">
      <c r="A276" s="2">
        <v>52282467170600</v>
      </c>
      <c r="B276" s="3" t="s">
        <v>3</v>
      </c>
      <c r="C276" s="3" t="s">
        <v>12</v>
      </c>
      <c r="D276" s="3">
        <v>43239</v>
      </c>
      <c r="E276" s="3" t="str">
        <f t="shared" si="16"/>
        <v>Sat</v>
      </c>
      <c r="F276" s="3" t="s">
        <v>32</v>
      </c>
      <c r="G276" s="4">
        <v>14</v>
      </c>
      <c r="H276" s="5">
        <v>108.04</v>
      </c>
      <c r="I276" s="5" t="str">
        <f t="shared" si="17"/>
        <v>8-15</v>
      </c>
      <c r="J276" s="6" t="s">
        <v>2</v>
      </c>
      <c r="K276" t="b">
        <f t="shared" si="18"/>
        <v>1</v>
      </c>
      <c r="L276" t="b">
        <f t="shared" si="19"/>
        <v>0</v>
      </c>
    </row>
    <row r="277" spans="1:12" x14ac:dyDescent="0.3">
      <c r="A277" s="2">
        <v>52282467637000</v>
      </c>
      <c r="B277" s="3" t="s">
        <v>3</v>
      </c>
      <c r="C277" s="3" t="s">
        <v>10</v>
      </c>
      <c r="D277" s="3">
        <v>43239</v>
      </c>
      <c r="E277" s="3" t="str">
        <f t="shared" si="16"/>
        <v>Sat</v>
      </c>
      <c r="F277" s="3" t="s">
        <v>32</v>
      </c>
      <c r="G277" s="4">
        <v>14</v>
      </c>
      <c r="H277" s="5">
        <v>112.66</v>
      </c>
      <c r="I277" s="5" t="str">
        <f t="shared" si="17"/>
        <v>8-15</v>
      </c>
      <c r="J277" s="6" t="s">
        <v>2</v>
      </c>
      <c r="K277" t="b">
        <f t="shared" si="18"/>
        <v>1</v>
      </c>
      <c r="L277" t="b">
        <f t="shared" si="19"/>
        <v>0</v>
      </c>
    </row>
    <row r="278" spans="1:12" x14ac:dyDescent="0.3">
      <c r="A278" s="2">
        <v>52282469577400</v>
      </c>
      <c r="B278" s="3" t="s">
        <v>3</v>
      </c>
      <c r="C278" s="3" t="s">
        <v>11</v>
      </c>
      <c r="D278" s="3">
        <v>43239</v>
      </c>
      <c r="E278" s="3" t="str">
        <f t="shared" si="16"/>
        <v>Sat</v>
      </c>
      <c r="F278" s="3" t="s">
        <v>32</v>
      </c>
      <c r="G278" s="4">
        <v>14</v>
      </c>
      <c r="H278" s="5">
        <v>166.42</v>
      </c>
      <c r="I278" s="5" t="str">
        <f t="shared" si="17"/>
        <v>8-15</v>
      </c>
      <c r="J278" s="6" t="s">
        <v>2</v>
      </c>
      <c r="K278" t="b">
        <f t="shared" si="18"/>
        <v>1</v>
      </c>
      <c r="L278" t="b">
        <f t="shared" si="19"/>
        <v>0</v>
      </c>
    </row>
    <row r="279" spans="1:12" x14ac:dyDescent="0.3">
      <c r="A279" s="2">
        <v>52282469577400</v>
      </c>
      <c r="B279" s="3" t="s">
        <v>3</v>
      </c>
      <c r="C279" s="3" t="s">
        <v>12</v>
      </c>
      <c r="D279" s="3">
        <v>43239</v>
      </c>
      <c r="E279" s="3" t="str">
        <f t="shared" si="16"/>
        <v>Sat</v>
      </c>
      <c r="F279" s="3" t="s">
        <v>32</v>
      </c>
      <c r="G279" s="4">
        <v>14</v>
      </c>
      <c r="H279" s="5">
        <v>166.42</v>
      </c>
      <c r="I279" s="5" t="str">
        <f t="shared" si="17"/>
        <v>8-15</v>
      </c>
      <c r="J279" s="6" t="s">
        <v>2</v>
      </c>
      <c r="K279" t="b">
        <f t="shared" si="18"/>
        <v>1</v>
      </c>
      <c r="L279" t="b">
        <f t="shared" si="19"/>
        <v>0</v>
      </c>
    </row>
    <row r="280" spans="1:12" x14ac:dyDescent="0.3">
      <c r="A280" s="2">
        <v>52282467618000</v>
      </c>
      <c r="B280" s="3" t="s">
        <v>3</v>
      </c>
      <c r="C280" s="3" t="s">
        <v>10</v>
      </c>
      <c r="D280" s="3">
        <v>43239</v>
      </c>
      <c r="E280" s="3" t="str">
        <f t="shared" si="16"/>
        <v>Sat</v>
      </c>
      <c r="F280" s="3" t="s">
        <v>32</v>
      </c>
      <c r="G280" s="4">
        <v>14</v>
      </c>
      <c r="H280" s="5">
        <v>76.8</v>
      </c>
      <c r="I280" s="5" t="str">
        <f t="shared" si="17"/>
        <v>8-15</v>
      </c>
      <c r="J280" s="6" t="s">
        <v>2</v>
      </c>
      <c r="K280" t="b">
        <f t="shared" si="18"/>
        <v>0</v>
      </c>
      <c r="L280" t="b">
        <f t="shared" si="19"/>
        <v>1</v>
      </c>
    </row>
    <row r="281" spans="1:12" x14ac:dyDescent="0.3">
      <c r="A281" s="2">
        <v>52282467617400</v>
      </c>
      <c r="B281" s="3" t="s">
        <v>3</v>
      </c>
      <c r="C281" s="3" t="s">
        <v>11</v>
      </c>
      <c r="D281" s="3">
        <v>43239</v>
      </c>
      <c r="E281" s="3" t="str">
        <f t="shared" si="16"/>
        <v>Sat</v>
      </c>
      <c r="F281" s="3" t="s">
        <v>32</v>
      </c>
      <c r="G281" s="4">
        <v>14</v>
      </c>
      <c r="H281" s="5">
        <v>76.8</v>
      </c>
      <c r="I281" s="5" t="str">
        <f t="shared" si="17"/>
        <v>8-15</v>
      </c>
      <c r="J281" s="6" t="s">
        <v>2</v>
      </c>
      <c r="K281" t="b">
        <f t="shared" si="18"/>
        <v>0</v>
      </c>
      <c r="L281" t="b">
        <f t="shared" si="19"/>
        <v>1</v>
      </c>
    </row>
    <row r="282" spans="1:12" x14ac:dyDescent="0.3">
      <c r="A282" s="2">
        <v>54282265903000</v>
      </c>
      <c r="B282" s="3" t="s">
        <v>3</v>
      </c>
      <c r="C282" s="3" t="s">
        <v>12</v>
      </c>
      <c r="D282" s="3">
        <v>43239</v>
      </c>
      <c r="E282" s="3" t="str">
        <f t="shared" si="16"/>
        <v>Sat</v>
      </c>
      <c r="F282" s="3" t="s">
        <v>32</v>
      </c>
      <c r="G282" s="4">
        <v>23</v>
      </c>
      <c r="H282" s="5">
        <v>112.66</v>
      </c>
      <c r="I282" s="5" t="str">
        <f t="shared" si="17"/>
        <v>15-30</v>
      </c>
      <c r="J282" s="6" t="s">
        <v>2</v>
      </c>
      <c r="K282" t="b">
        <f t="shared" si="18"/>
        <v>1</v>
      </c>
      <c r="L282" t="b">
        <f t="shared" si="19"/>
        <v>0</v>
      </c>
    </row>
    <row r="283" spans="1:12" x14ac:dyDescent="0.3">
      <c r="A283" s="2">
        <v>54282265903800</v>
      </c>
      <c r="B283" s="3" t="s">
        <v>3</v>
      </c>
      <c r="C283" s="3" t="s">
        <v>10</v>
      </c>
      <c r="D283" s="3">
        <v>43239</v>
      </c>
      <c r="E283" s="3" t="str">
        <f t="shared" si="16"/>
        <v>Sat</v>
      </c>
      <c r="F283" s="3" t="s">
        <v>32</v>
      </c>
      <c r="G283" s="4">
        <v>23</v>
      </c>
      <c r="H283" s="5">
        <v>189.54</v>
      </c>
      <c r="I283" s="5" t="str">
        <f t="shared" si="17"/>
        <v>15-30</v>
      </c>
      <c r="J283" s="6" t="s">
        <v>2</v>
      </c>
      <c r="K283" t="b">
        <f t="shared" si="18"/>
        <v>1</v>
      </c>
      <c r="L283" t="b">
        <f t="shared" si="19"/>
        <v>0</v>
      </c>
    </row>
    <row r="284" spans="1:12" x14ac:dyDescent="0.3">
      <c r="A284" s="2">
        <v>54282267964000</v>
      </c>
      <c r="B284" s="3" t="s">
        <v>3</v>
      </c>
      <c r="C284" s="3" t="s">
        <v>11</v>
      </c>
      <c r="D284" s="3">
        <v>43239</v>
      </c>
      <c r="E284" s="3" t="str">
        <f t="shared" si="16"/>
        <v>Sat</v>
      </c>
      <c r="F284" s="3" t="s">
        <v>32</v>
      </c>
      <c r="G284" s="4">
        <v>23</v>
      </c>
      <c r="H284" s="5">
        <v>123.05</v>
      </c>
      <c r="I284" s="5" t="str">
        <f t="shared" si="17"/>
        <v>15-30</v>
      </c>
      <c r="J284" s="6" t="s">
        <v>2</v>
      </c>
      <c r="K284" t="b">
        <f t="shared" si="18"/>
        <v>1</v>
      </c>
      <c r="L284" t="b">
        <f t="shared" si="19"/>
        <v>0</v>
      </c>
    </row>
    <row r="285" spans="1:12" x14ac:dyDescent="0.3">
      <c r="A285" s="2">
        <v>54282265904600</v>
      </c>
      <c r="B285" s="3" t="s">
        <v>3</v>
      </c>
      <c r="C285" s="3" t="s">
        <v>12</v>
      </c>
      <c r="D285" s="3">
        <v>43239</v>
      </c>
      <c r="E285" s="3" t="str">
        <f t="shared" si="16"/>
        <v>Sat</v>
      </c>
      <c r="F285" s="3" t="s">
        <v>32</v>
      </c>
      <c r="G285" s="4">
        <v>23</v>
      </c>
      <c r="H285" s="5">
        <v>76.8</v>
      </c>
      <c r="I285" s="5" t="str">
        <f t="shared" si="17"/>
        <v>15-30</v>
      </c>
      <c r="J285" s="6" t="s">
        <v>2</v>
      </c>
      <c r="K285" t="b">
        <f t="shared" si="18"/>
        <v>0</v>
      </c>
      <c r="L285" t="b">
        <f t="shared" si="19"/>
        <v>1</v>
      </c>
    </row>
    <row r="286" spans="1:12" x14ac:dyDescent="0.3">
      <c r="A286" s="2">
        <v>52282410080200</v>
      </c>
      <c r="B286" s="3" t="s">
        <v>3</v>
      </c>
      <c r="C286" s="3" t="s">
        <v>10</v>
      </c>
      <c r="D286" s="3">
        <v>43239</v>
      </c>
      <c r="E286" s="3" t="str">
        <f t="shared" si="16"/>
        <v>Sat</v>
      </c>
      <c r="F286" s="3" t="s">
        <v>32</v>
      </c>
      <c r="G286" s="4">
        <v>17</v>
      </c>
      <c r="H286" s="5">
        <v>83.32</v>
      </c>
      <c r="I286" s="5" t="str">
        <f t="shared" si="17"/>
        <v>15-30</v>
      </c>
      <c r="J286" s="6" t="s">
        <v>7</v>
      </c>
      <c r="K286" t="b">
        <f t="shared" si="18"/>
        <v>0</v>
      </c>
      <c r="L286" t="b">
        <f t="shared" si="19"/>
        <v>1</v>
      </c>
    </row>
    <row r="287" spans="1:12" x14ac:dyDescent="0.3">
      <c r="A287" s="2">
        <v>54282401665200</v>
      </c>
      <c r="B287" s="3" t="s">
        <v>3</v>
      </c>
      <c r="C287" s="3" t="s">
        <v>11</v>
      </c>
      <c r="D287" s="3">
        <v>43239</v>
      </c>
      <c r="E287" s="3" t="str">
        <f t="shared" si="16"/>
        <v>Sat</v>
      </c>
      <c r="F287" s="3" t="s">
        <v>32</v>
      </c>
      <c r="G287" s="4">
        <v>16</v>
      </c>
      <c r="H287" s="5">
        <v>66.099999999999994</v>
      </c>
      <c r="I287" s="5" t="str">
        <f t="shared" si="17"/>
        <v>15-30</v>
      </c>
      <c r="J287" s="6" t="s">
        <v>6</v>
      </c>
      <c r="K287" t="b">
        <f t="shared" si="18"/>
        <v>1</v>
      </c>
      <c r="L287" t="b">
        <f t="shared" si="19"/>
        <v>1</v>
      </c>
    </row>
    <row r="288" spans="1:12" x14ac:dyDescent="0.3">
      <c r="A288" s="2">
        <v>52282436585600</v>
      </c>
      <c r="B288" s="3" t="s">
        <v>3</v>
      </c>
      <c r="C288" s="3" t="s">
        <v>12</v>
      </c>
      <c r="D288" s="3">
        <v>43239</v>
      </c>
      <c r="E288" s="3" t="str">
        <f t="shared" si="16"/>
        <v>Sat</v>
      </c>
      <c r="F288" s="3" t="s">
        <v>32</v>
      </c>
      <c r="G288" s="4">
        <v>15</v>
      </c>
      <c r="H288" s="5">
        <v>88.21</v>
      </c>
      <c r="I288" s="5" t="str">
        <f t="shared" si="17"/>
        <v>15-30</v>
      </c>
      <c r="J288" s="6" t="s">
        <v>6</v>
      </c>
      <c r="K288" t="b">
        <f t="shared" si="18"/>
        <v>0</v>
      </c>
      <c r="L288" t="b">
        <f t="shared" si="19"/>
        <v>1</v>
      </c>
    </row>
    <row r="289" spans="1:12" x14ac:dyDescent="0.3">
      <c r="A289" s="2">
        <v>52282437453000</v>
      </c>
      <c r="B289" s="3" t="s">
        <v>3</v>
      </c>
      <c r="C289" s="3" t="s">
        <v>10</v>
      </c>
      <c r="D289" s="3">
        <v>43239</v>
      </c>
      <c r="E289" s="3" t="str">
        <f t="shared" si="16"/>
        <v>Sat</v>
      </c>
      <c r="F289" s="3" t="s">
        <v>32</v>
      </c>
      <c r="G289" s="4">
        <v>15</v>
      </c>
      <c r="H289" s="5">
        <v>76.8</v>
      </c>
      <c r="I289" s="5" t="str">
        <f t="shared" si="17"/>
        <v>15-30</v>
      </c>
      <c r="J289" s="6" t="s">
        <v>2</v>
      </c>
      <c r="K289" t="b">
        <f t="shared" si="18"/>
        <v>0</v>
      </c>
      <c r="L289" t="b">
        <f t="shared" si="19"/>
        <v>1</v>
      </c>
    </row>
    <row r="290" spans="1:12" x14ac:dyDescent="0.3">
      <c r="A290" s="2">
        <v>52282433791400</v>
      </c>
      <c r="B290" s="3" t="s">
        <v>3</v>
      </c>
      <c r="C290" s="3" t="s">
        <v>11</v>
      </c>
      <c r="D290" s="3">
        <v>43239</v>
      </c>
      <c r="E290" s="3" t="str">
        <f t="shared" si="16"/>
        <v>Sat</v>
      </c>
      <c r="F290" s="3" t="s">
        <v>32</v>
      </c>
      <c r="G290" s="4">
        <v>15</v>
      </c>
      <c r="H290" s="5">
        <v>118.82</v>
      </c>
      <c r="I290" s="5" t="str">
        <f t="shared" si="17"/>
        <v>15-30</v>
      </c>
      <c r="J290" s="6" t="s">
        <v>2</v>
      </c>
      <c r="K290" t="b">
        <f t="shared" si="18"/>
        <v>1</v>
      </c>
      <c r="L290" t="b">
        <f t="shared" si="19"/>
        <v>0</v>
      </c>
    </row>
    <row r="291" spans="1:12" x14ac:dyDescent="0.3">
      <c r="A291" s="2">
        <v>52282433791800</v>
      </c>
      <c r="B291" s="3" t="s">
        <v>3</v>
      </c>
      <c r="C291" s="3" t="s">
        <v>12</v>
      </c>
      <c r="D291" s="3">
        <v>43239</v>
      </c>
      <c r="E291" s="3" t="str">
        <f t="shared" si="16"/>
        <v>Sat</v>
      </c>
      <c r="F291" s="3" t="s">
        <v>32</v>
      </c>
      <c r="G291" s="4">
        <v>15</v>
      </c>
      <c r="H291" s="5">
        <v>76.8</v>
      </c>
      <c r="I291" s="5" t="str">
        <f t="shared" si="17"/>
        <v>15-30</v>
      </c>
      <c r="J291" s="6" t="s">
        <v>2</v>
      </c>
      <c r="K291" t="b">
        <f t="shared" si="18"/>
        <v>0</v>
      </c>
      <c r="L291" t="b">
        <f t="shared" si="19"/>
        <v>1</v>
      </c>
    </row>
    <row r="292" spans="1:12" x14ac:dyDescent="0.3">
      <c r="A292" s="2">
        <v>52282433792200</v>
      </c>
      <c r="B292" s="3" t="s">
        <v>3</v>
      </c>
      <c r="C292" s="3" t="s">
        <v>10</v>
      </c>
      <c r="D292" s="3">
        <v>43239</v>
      </c>
      <c r="E292" s="3" t="str">
        <f t="shared" si="16"/>
        <v>Sat</v>
      </c>
      <c r="F292" s="3" t="s">
        <v>32</v>
      </c>
      <c r="G292" s="4">
        <v>15</v>
      </c>
      <c r="H292" s="5">
        <v>70.069999999999993</v>
      </c>
      <c r="I292" s="5" t="str">
        <f t="shared" si="17"/>
        <v>15-30</v>
      </c>
      <c r="J292" s="6" t="s">
        <v>2</v>
      </c>
      <c r="K292" t="b">
        <f t="shared" si="18"/>
        <v>0</v>
      </c>
      <c r="L292" t="b">
        <f t="shared" si="19"/>
        <v>1</v>
      </c>
    </row>
    <row r="293" spans="1:12" x14ac:dyDescent="0.3">
      <c r="A293" s="2">
        <v>52282450865400</v>
      </c>
      <c r="B293" s="3" t="s">
        <v>3</v>
      </c>
      <c r="C293" s="3" t="s">
        <v>11</v>
      </c>
      <c r="D293" s="3">
        <v>43239</v>
      </c>
      <c r="E293" s="3" t="str">
        <f t="shared" si="16"/>
        <v>Sat</v>
      </c>
      <c r="F293" s="3" t="s">
        <v>32</v>
      </c>
      <c r="G293" s="4">
        <v>15</v>
      </c>
      <c r="H293" s="5">
        <v>75</v>
      </c>
      <c r="I293" s="5" t="str">
        <f t="shared" si="17"/>
        <v>15-30</v>
      </c>
      <c r="J293" s="6" t="s">
        <v>7</v>
      </c>
      <c r="K293" t="b">
        <f t="shared" si="18"/>
        <v>0</v>
      </c>
      <c r="L293" t="b">
        <f t="shared" si="19"/>
        <v>1</v>
      </c>
    </row>
    <row r="294" spans="1:12" x14ac:dyDescent="0.3">
      <c r="A294" s="2">
        <v>52282445690800</v>
      </c>
      <c r="B294" s="3" t="s">
        <v>3</v>
      </c>
      <c r="C294" s="3" t="s">
        <v>12</v>
      </c>
      <c r="D294" s="3">
        <v>43239</v>
      </c>
      <c r="E294" s="3" t="str">
        <f t="shared" si="16"/>
        <v>Sat</v>
      </c>
      <c r="F294" s="3" t="s">
        <v>32</v>
      </c>
      <c r="G294" s="4">
        <v>15</v>
      </c>
      <c r="H294" s="5">
        <v>83.32</v>
      </c>
      <c r="I294" s="5" t="str">
        <f t="shared" si="17"/>
        <v>15-30</v>
      </c>
      <c r="J294" s="6" t="s">
        <v>7</v>
      </c>
      <c r="K294" t="b">
        <f t="shared" si="18"/>
        <v>0</v>
      </c>
      <c r="L294" t="b">
        <f t="shared" si="19"/>
        <v>1</v>
      </c>
    </row>
    <row r="295" spans="1:12" x14ac:dyDescent="0.3">
      <c r="A295" s="2">
        <v>52282433793000</v>
      </c>
      <c r="B295" s="3" t="s">
        <v>3</v>
      </c>
      <c r="C295" s="3" t="s">
        <v>10</v>
      </c>
      <c r="D295" s="3">
        <v>43239</v>
      </c>
      <c r="E295" s="3" t="str">
        <f t="shared" si="16"/>
        <v>Sat</v>
      </c>
      <c r="F295" s="3" t="s">
        <v>32</v>
      </c>
      <c r="G295" s="4">
        <v>15</v>
      </c>
      <c r="H295" s="5">
        <v>112.66</v>
      </c>
      <c r="I295" s="5" t="str">
        <f t="shared" si="17"/>
        <v>15-30</v>
      </c>
      <c r="J295" s="6" t="s">
        <v>2</v>
      </c>
      <c r="K295" t="b">
        <f t="shared" si="18"/>
        <v>1</v>
      </c>
      <c r="L295" t="b">
        <f t="shared" si="19"/>
        <v>0</v>
      </c>
    </row>
    <row r="296" spans="1:12" x14ac:dyDescent="0.3">
      <c r="A296" s="2">
        <v>52282434329000</v>
      </c>
      <c r="B296" s="3" t="s">
        <v>3</v>
      </c>
      <c r="C296" s="3" t="s">
        <v>11</v>
      </c>
      <c r="D296" s="3">
        <v>43239</v>
      </c>
      <c r="E296" s="3" t="str">
        <f t="shared" si="16"/>
        <v>Sat</v>
      </c>
      <c r="F296" s="3" t="s">
        <v>32</v>
      </c>
      <c r="G296" s="4">
        <v>15</v>
      </c>
      <c r="H296" s="5">
        <v>204.92</v>
      </c>
      <c r="I296" s="5" t="str">
        <f t="shared" si="17"/>
        <v>15-30</v>
      </c>
      <c r="J296" s="6" t="s">
        <v>2</v>
      </c>
      <c r="K296" t="b">
        <f t="shared" si="18"/>
        <v>1</v>
      </c>
      <c r="L296" t="b">
        <f t="shared" si="19"/>
        <v>0</v>
      </c>
    </row>
    <row r="297" spans="1:12" x14ac:dyDescent="0.3">
      <c r="A297" s="2">
        <v>52282434329000</v>
      </c>
      <c r="B297" s="3" t="s">
        <v>3</v>
      </c>
      <c r="C297" s="3" t="s">
        <v>12</v>
      </c>
      <c r="D297" s="3">
        <v>43239</v>
      </c>
      <c r="E297" s="3" t="str">
        <f t="shared" si="16"/>
        <v>Sat</v>
      </c>
      <c r="F297" s="3" t="s">
        <v>32</v>
      </c>
      <c r="G297" s="4">
        <v>15</v>
      </c>
      <c r="H297" s="5">
        <v>204.92</v>
      </c>
      <c r="I297" s="5" t="str">
        <f t="shared" si="17"/>
        <v>15-30</v>
      </c>
      <c r="J297" s="6" t="s">
        <v>2</v>
      </c>
      <c r="K297" t="b">
        <f t="shared" si="18"/>
        <v>1</v>
      </c>
      <c r="L297" t="b">
        <f t="shared" si="19"/>
        <v>0</v>
      </c>
    </row>
    <row r="298" spans="1:12" x14ac:dyDescent="0.3">
      <c r="A298" s="2">
        <v>52282451426400</v>
      </c>
      <c r="B298" s="3" t="s">
        <v>3</v>
      </c>
      <c r="C298" s="3" t="s">
        <v>10</v>
      </c>
      <c r="D298" s="3">
        <v>43239</v>
      </c>
      <c r="E298" s="3" t="str">
        <f t="shared" si="16"/>
        <v>Sat</v>
      </c>
      <c r="F298" s="3" t="s">
        <v>32</v>
      </c>
      <c r="G298" s="4">
        <v>15</v>
      </c>
      <c r="H298" s="5">
        <v>72.45</v>
      </c>
      <c r="I298" s="5" t="str">
        <f t="shared" si="17"/>
        <v>15-30</v>
      </c>
      <c r="J298" s="6" t="s">
        <v>4</v>
      </c>
      <c r="K298" t="b">
        <f t="shared" si="18"/>
        <v>0</v>
      </c>
      <c r="L298" t="b">
        <f t="shared" si="19"/>
        <v>1</v>
      </c>
    </row>
    <row r="299" spans="1:12" x14ac:dyDescent="0.3">
      <c r="A299" s="2">
        <v>52282445879600</v>
      </c>
      <c r="B299" s="3" t="s">
        <v>3</v>
      </c>
      <c r="C299" s="3" t="s">
        <v>11</v>
      </c>
      <c r="D299" s="3">
        <v>43239</v>
      </c>
      <c r="E299" s="3" t="str">
        <f t="shared" si="16"/>
        <v>Sat</v>
      </c>
      <c r="F299" s="3" t="s">
        <v>32</v>
      </c>
      <c r="G299" s="4">
        <v>15</v>
      </c>
      <c r="H299" s="5">
        <v>122.22</v>
      </c>
      <c r="I299" s="5" t="str">
        <f t="shared" si="17"/>
        <v>15-30</v>
      </c>
      <c r="J299" s="6" t="s">
        <v>7</v>
      </c>
      <c r="K299" t="b">
        <f t="shared" si="18"/>
        <v>1</v>
      </c>
      <c r="L299" t="b">
        <f t="shared" si="19"/>
        <v>0</v>
      </c>
    </row>
    <row r="300" spans="1:12" x14ac:dyDescent="0.3">
      <c r="A300" s="2">
        <v>52282437452000</v>
      </c>
      <c r="B300" s="3" t="s">
        <v>3</v>
      </c>
      <c r="C300" s="3" t="s">
        <v>12</v>
      </c>
      <c r="D300" s="3">
        <v>43239</v>
      </c>
      <c r="E300" s="3" t="str">
        <f t="shared" si="16"/>
        <v>Sat</v>
      </c>
      <c r="F300" s="3" t="s">
        <v>32</v>
      </c>
      <c r="G300" s="4">
        <v>15</v>
      </c>
      <c r="H300" s="5">
        <v>76.8</v>
      </c>
      <c r="I300" s="5" t="str">
        <f t="shared" si="17"/>
        <v>15-30</v>
      </c>
      <c r="J300" s="6" t="s">
        <v>2</v>
      </c>
      <c r="K300" t="b">
        <f t="shared" si="18"/>
        <v>0</v>
      </c>
      <c r="L300" t="b">
        <f t="shared" si="19"/>
        <v>1</v>
      </c>
    </row>
    <row r="301" spans="1:12" x14ac:dyDescent="0.3">
      <c r="A301" s="2">
        <v>52282436587400</v>
      </c>
      <c r="B301" s="3" t="s">
        <v>3</v>
      </c>
      <c r="C301" s="3" t="s">
        <v>10</v>
      </c>
      <c r="D301" s="3">
        <v>43239</v>
      </c>
      <c r="E301" s="3" t="str">
        <f t="shared" si="16"/>
        <v>Sat</v>
      </c>
      <c r="F301" s="3" t="s">
        <v>32</v>
      </c>
      <c r="G301" s="4">
        <v>15</v>
      </c>
      <c r="H301" s="5">
        <v>66.099999999999994</v>
      </c>
      <c r="I301" s="5" t="str">
        <f t="shared" si="17"/>
        <v>15-30</v>
      </c>
      <c r="J301" s="6" t="s">
        <v>6</v>
      </c>
      <c r="K301" t="b">
        <f t="shared" si="18"/>
        <v>1</v>
      </c>
      <c r="L301" t="b">
        <f t="shared" si="19"/>
        <v>1</v>
      </c>
    </row>
    <row r="302" spans="1:12" x14ac:dyDescent="0.3">
      <c r="A302" s="2">
        <v>52282437452400</v>
      </c>
      <c r="B302" s="3" t="s">
        <v>3</v>
      </c>
      <c r="C302" s="3" t="s">
        <v>11</v>
      </c>
      <c r="D302" s="3">
        <v>43239</v>
      </c>
      <c r="E302" s="3" t="str">
        <f t="shared" si="16"/>
        <v>Sat</v>
      </c>
      <c r="F302" s="3" t="s">
        <v>32</v>
      </c>
      <c r="G302" s="4">
        <v>15</v>
      </c>
      <c r="H302" s="5">
        <v>722.48</v>
      </c>
      <c r="I302" s="5" t="str">
        <f t="shared" si="17"/>
        <v>15-30</v>
      </c>
      <c r="J302" s="6" t="s">
        <v>2</v>
      </c>
      <c r="K302" t="b">
        <f t="shared" si="18"/>
        <v>1</v>
      </c>
      <c r="L302" t="b">
        <f t="shared" si="19"/>
        <v>0</v>
      </c>
    </row>
    <row r="303" spans="1:12" x14ac:dyDescent="0.3">
      <c r="A303" s="2">
        <v>52282437452400</v>
      </c>
      <c r="B303" s="3" t="s">
        <v>3</v>
      </c>
      <c r="C303" s="3" t="s">
        <v>12</v>
      </c>
      <c r="D303" s="3">
        <v>43239</v>
      </c>
      <c r="E303" s="3" t="str">
        <f t="shared" si="16"/>
        <v>Sat</v>
      </c>
      <c r="F303" s="3" t="s">
        <v>32</v>
      </c>
      <c r="G303" s="4">
        <v>15</v>
      </c>
      <c r="H303" s="5">
        <v>722.48</v>
      </c>
      <c r="I303" s="5" t="str">
        <f t="shared" si="17"/>
        <v>15-30</v>
      </c>
      <c r="J303" s="6" t="s">
        <v>2</v>
      </c>
      <c r="K303" t="b">
        <f t="shared" si="18"/>
        <v>1</v>
      </c>
      <c r="L303" t="b">
        <f t="shared" si="19"/>
        <v>0</v>
      </c>
    </row>
    <row r="304" spans="1:12" x14ac:dyDescent="0.3">
      <c r="A304" s="2">
        <v>52282437528600</v>
      </c>
      <c r="B304" s="3" t="s">
        <v>3</v>
      </c>
      <c r="C304" s="3" t="s">
        <v>10</v>
      </c>
      <c r="D304" s="3">
        <v>43239</v>
      </c>
      <c r="E304" s="3" t="str">
        <f t="shared" si="16"/>
        <v>Sat</v>
      </c>
      <c r="F304" s="3" t="s">
        <v>32</v>
      </c>
      <c r="G304" s="4">
        <v>15</v>
      </c>
      <c r="H304" s="5">
        <v>112.66</v>
      </c>
      <c r="I304" s="5" t="str">
        <f t="shared" si="17"/>
        <v>15-30</v>
      </c>
      <c r="J304" s="6" t="s">
        <v>2</v>
      </c>
      <c r="K304" t="b">
        <f t="shared" si="18"/>
        <v>1</v>
      </c>
      <c r="L304" t="b">
        <f t="shared" si="19"/>
        <v>0</v>
      </c>
    </row>
    <row r="305" spans="1:12" x14ac:dyDescent="0.3">
      <c r="A305" s="2">
        <v>52282434393200</v>
      </c>
      <c r="B305" s="3" t="s">
        <v>3</v>
      </c>
      <c r="C305" s="3" t="s">
        <v>11</v>
      </c>
      <c r="D305" s="3">
        <v>43239</v>
      </c>
      <c r="E305" s="3" t="str">
        <f t="shared" si="16"/>
        <v>Sat</v>
      </c>
      <c r="F305" s="3" t="s">
        <v>32</v>
      </c>
      <c r="G305" s="4">
        <v>15</v>
      </c>
      <c r="H305" s="5">
        <v>76.8</v>
      </c>
      <c r="I305" s="5" t="str">
        <f t="shared" si="17"/>
        <v>15-30</v>
      </c>
      <c r="J305" s="6" t="s">
        <v>2</v>
      </c>
      <c r="K305" t="b">
        <f t="shared" si="18"/>
        <v>0</v>
      </c>
      <c r="L305" t="b">
        <f t="shared" si="19"/>
        <v>1</v>
      </c>
    </row>
    <row r="306" spans="1:12" x14ac:dyDescent="0.3">
      <c r="A306" s="2">
        <v>52282467637200</v>
      </c>
      <c r="B306" s="3" t="s">
        <v>3</v>
      </c>
      <c r="C306" s="3" t="s">
        <v>12</v>
      </c>
      <c r="D306" s="3">
        <v>43239</v>
      </c>
      <c r="E306" s="3" t="str">
        <f t="shared" si="16"/>
        <v>Sat</v>
      </c>
      <c r="F306" s="3" t="s">
        <v>32</v>
      </c>
      <c r="G306" s="4">
        <v>14</v>
      </c>
      <c r="H306" s="5">
        <v>143.9</v>
      </c>
      <c r="I306" s="5" t="str">
        <f t="shared" si="17"/>
        <v>8-15</v>
      </c>
      <c r="J306" s="6" t="s">
        <v>2</v>
      </c>
      <c r="K306" t="b">
        <f t="shared" si="18"/>
        <v>1</v>
      </c>
      <c r="L306" t="b">
        <f t="shared" si="19"/>
        <v>0</v>
      </c>
    </row>
    <row r="307" spans="1:12" x14ac:dyDescent="0.3">
      <c r="A307" s="2">
        <v>52282467175800</v>
      </c>
      <c r="B307" s="3" t="s">
        <v>3</v>
      </c>
      <c r="C307" s="3" t="s">
        <v>10</v>
      </c>
      <c r="D307" s="3">
        <v>43239</v>
      </c>
      <c r="E307" s="3" t="str">
        <f t="shared" si="16"/>
        <v>Sat</v>
      </c>
      <c r="F307" s="3" t="s">
        <v>32</v>
      </c>
      <c r="G307" s="4">
        <v>14</v>
      </c>
      <c r="H307" s="5">
        <v>112.66</v>
      </c>
      <c r="I307" s="5" t="str">
        <f t="shared" si="17"/>
        <v>8-15</v>
      </c>
      <c r="J307" s="6" t="s">
        <v>2</v>
      </c>
      <c r="K307" t="b">
        <f t="shared" si="18"/>
        <v>1</v>
      </c>
      <c r="L307" t="b">
        <f t="shared" si="19"/>
        <v>0</v>
      </c>
    </row>
    <row r="308" spans="1:12" x14ac:dyDescent="0.3">
      <c r="A308" s="2">
        <v>52282469578400</v>
      </c>
      <c r="B308" s="3" t="s">
        <v>3</v>
      </c>
      <c r="C308" s="3" t="s">
        <v>11</v>
      </c>
      <c r="D308" s="3">
        <v>43239</v>
      </c>
      <c r="E308" s="3" t="str">
        <f t="shared" si="16"/>
        <v>Sat</v>
      </c>
      <c r="F308" s="3" t="s">
        <v>32</v>
      </c>
      <c r="G308" s="4">
        <v>14</v>
      </c>
      <c r="H308" s="5">
        <v>166.42</v>
      </c>
      <c r="I308" s="5" t="str">
        <f t="shared" si="17"/>
        <v>8-15</v>
      </c>
      <c r="J308" s="6" t="s">
        <v>2</v>
      </c>
      <c r="K308" t="b">
        <f t="shared" si="18"/>
        <v>1</v>
      </c>
      <c r="L308" t="b">
        <f t="shared" si="19"/>
        <v>0</v>
      </c>
    </row>
    <row r="309" spans="1:12" x14ac:dyDescent="0.3">
      <c r="A309" s="2">
        <v>52282469578400</v>
      </c>
      <c r="B309" s="3" t="s">
        <v>3</v>
      </c>
      <c r="C309" s="3" t="s">
        <v>12</v>
      </c>
      <c r="D309" s="3">
        <v>43239</v>
      </c>
      <c r="E309" s="3" t="str">
        <f t="shared" si="16"/>
        <v>Sat</v>
      </c>
      <c r="F309" s="3" t="s">
        <v>32</v>
      </c>
      <c r="G309" s="4">
        <v>14</v>
      </c>
      <c r="H309" s="5">
        <v>166.42</v>
      </c>
      <c r="I309" s="5" t="str">
        <f t="shared" si="17"/>
        <v>8-15</v>
      </c>
      <c r="J309" s="6" t="s">
        <v>2</v>
      </c>
      <c r="K309" t="b">
        <f t="shared" si="18"/>
        <v>1</v>
      </c>
      <c r="L309" t="b">
        <f t="shared" si="19"/>
        <v>0</v>
      </c>
    </row>
    <row r="310" spans="1:12" x14ac:dyDescent="0.3">
      <c r="A310" s="2">
        <v>54282390279200</v>
      </c>
      <c r="B310" s="3" t="s">
        <v>1</v>
      </c>
      <c r="C310" s="3" t="s">
        <v>11</v>
      </c>
      <c r="D310" s="3">
        <v>43239.402094907404</v>
      </c>
      <c r="E310" s="3" t="str">
        <f t="shared" si="16"/>
        <v>Sat</v>
      </c>
      <c r="F310" s="3" t="s">
        <v>32</v>
      </c>
      <c r="G310" s="4">
        <v>22</v>
      </c>
      <c r="H310" s="5">
        <v>72.45</v>
      </c>
      <c r="I310" s="5" t="str">
        <f t="shared" si="17"/>
        <v>15-30</v>
      </c>
      <c r="J310" s="6" t="s">
        <v>6</v>
      </c>
      <c r="K310" t="b">
        <f t="shared" si="18"/>
        <v>0</v>
      </c>
      <c r="L310" t="b">
        <f t="shared" si="19"/>
        <v>1</v>
      </c>
    </row>
    <row r="311" spans="1:12" x14ac:dyDescent="0.3">
      <c r="A311" s="2">
        <v>54282389067200</v>
      </c>
      <c r="B311" s="3" t="s">
        <v>3</v>
      </c>
      <c r="C311" s="3" t="s">
        <v>12</v>
      </c>
      <c r="D311" s="3">
        <v>43239.4377662037</v>
      </c>
      <c r="E311" s="3" t="str">
        <f t="shared" si="16"/>
        <v>Sat</v>
      </c>
      <c r="F311" s="3" t="s">
        <v>32</v>
      </c>
      <c r="G311" s="4">
        <v>22</v>
      </c>
      <c r="H311" s="5">
        <v>113.48</v>
      </c>
      <c r="I311" s="5" t="str">
        <f t="shared" si="17"/>
        <v>15-30</v>
      </c>
      <c r="J311" s="6" t="s">
        <v>6</v>
      </c>
      <c r="K311" t="b">
        <f t="shared" si="18"/>
        <v>1</v>
      </c>
      <c r="L311" t="b">
        <f t="shared" si="19"/>
        <v>0</v>
      </c>
    </row>
    <row r="312" spans="1:12" x14ac:dyDescent="0.3">
      <c r="A312" s="2">
        <v>52282505372400</v>
      </c>
      <c r="B312" s="3" t="s">
        <v>1</v>
      </c>
      <c r="C312" s="3" t="s">
        <v>10</v>
      </c>
      <c r="D312" s="3">
        <v>43239.457245370373</v>
      </c>
      <c r="E312" s="3" t="str">
        <f t="shared" si="16"/>
        <v>Sat</v>
      </c>
      <c r="F312" s="3" t="s">
        <v>32</v>
      </c>
      <c r="G312" s="4">
        <v>22</v>
      </c>
      <c r="H312" s="5">
        <v>66.099999999999994</v>
      </c>
      <c r="I312" s="5" t="str">
        <f t="shared" si="17"/>
        <v>15-30</v>
      </c>
      <c r="J312" s="6" t="s">
        <v>6</v>
      </c>
      <c r="K312" t="b">
        <f t="shared" si="18"/>
        <v>1</v>
      </c>
      <c r="L312" t="b">
        <f t="shared" si="19"/>
        <v>1</v>
      </c>
    </row>
    <row r="313" spans="1:12" x14ac:dyDescent="0.3">
      <c r="A313" s="2">
        <v>54282390333400</v>
      </c>
      <c r="B313" s="3" t="s">
        <v>1</v>
      </c>
      <c r="C313" s="3" t="s">
        <v>11</v>
      </c>
      <c r="D313" s="3">
        <v>43239.476574074077</v>
      </c>
      <c r="E313" s="3" t="str">
        <f t="shared" si="16"/>
        <v>Sat</v>
      </c>
      <c r="F313" s="3" t="s">
        <v>32</v>
      </c>
      <c r="G313" s="4">
        <v>22</v>
      </c>
      <c r="H313" s="5">
        <v>66.099999999999994</v>
      </c>
      <c r="I313" s="5" t="str">
        <f t="shared" si="17"/>
        <v>15-30</v>
      </c>
      <c r="J313" s="6" t="s">
        <v>6</v>
      </c>
      <c r="K313" t="b">
        <f t="shared" si="18"/>
        <v>1</v>
      </c>
      <c r="L313" t="b">
        <f t="shared" si="19"/>
        <v>1</v>
      </c>
    </row>
    <row r="314" spans="1:12" x14ac:dyDescent="0.3">
      <c r="A314" s="2">
        <v>54282389023200</v>
      </c>
      <c r="B314" s="3" t="s">
        <v>3</v>
      </c>
      <c r="C314" s="3" t="s">
        <v>12</v>
      </c>
      <c r="D314" s="3">
        <v>43239.564768518518</v>
      </c>
      <c r="E314" s="3" t="str">
        <f t="shared" si="16"/>
        <v>Sat</v>
      </c>
      <c r="F314" s="3" t="s">
        <v>32</v>
      </c>
      <c r="G314" s="4">
        <v>22</v>
      </c>
      <c r="H314" s="5">
        <v>66.099999999999994</v>
      </c>
      <c r="I314" s="5" t="str">
        <f t="shared" si="17"/>
        <v>15-30</v>
      </c>
      <c r="J314" s="6" t="s">
        <v>6</v>
      </c>
      <c r="K314" t="b">
        <f t="shared" si="18"/>
        <v>1</v>
      </c>
      <c r="L314" t="b">
        <f t="shared" si="19"/>
        <v>1</v>
      </c>
    </row>
    <row r="315" spans="1:12" x14ac:dyDescent="0.3">
      <c r="A315" s="2">
        <v>54282390255200</v>
      </c>
      <c r="B315" s="3" t="s">
        <v>1</v>
      </c>
      <c r="C315" s="3" t="s">
        <v>10</v>
      </c>
      <c r="D315" s="3">
        <v>43239.579745370371</v>
      </c>
      <c r="E315" s="3" t="str">
        <f t="shared" si="16"/>
        <v>Sat</v>
      </c>
      <c r="F315" s="3" t="s">
        <v>32</v>
      </c>
      <c r="G315" s="4">
        <v>22</v>
      </c>
      <c r="H315" s="5">
        <v>88.21</v>
      </c>
      <c r="I315" s="5" t="str">
        <f t="shared" si="17"/>
        <v>15-30</v>
      </c>
      <c r="J315" s="6" t="s">
        <v>6</v>
      </c>
      <c r="K315" t="b">
        <f t="shared" si="18"/>
        <v>0</v>
      </c>
      <c r="L315" t="b">
        <f t="shared" si="19"/>
        <v>1</v>
      </c>
    </row>
    <row r="316" spans="1:12" x14ac:dyDescent="0.3">
      <c r="A316" s="2">
        <v>54282390254600</v>
      </c>
      <c r="B316" s="3" t="s">
        <v>1</v>
      </c>
      <c r="C316" s="3" t="s">
        <v>11</v>
      </c>
      <c r="D316" s="3">
        <v>43239.59778935185</v>
      </c>
      <c r="E316" s="3" t="str">
        <f t="shared" si="16"/>
        <v>Sat</v>
      </c>
      <c r="F316" s="3" t="s">
        <v>32</v>
      </c>
      <c r="G316" s="4">
        <v>22</v>
      </c>
      <c r="H316" s="5">
        <v>66.099999999999994</v>
      </c>
      <c r="I316" s="5" t="str">
        <f t="shared" si="17"/>
        <v>15-30</v>
      </c>
      <c r="J316" s="6" t="s">
        <v>6</v>
      </c>
      <c r="K316" t="b">
        <f t="shared" si="18"/>
        <v>1</v>
      </c>
      <c r="L316" t="b">
        <f t="shared" si="19"/>
        <v>1</v>
      </c>
    </row>
    <row r="317" spans="1:12" x14ac:dyDescent="0.3">
      <c r="A317" s="2">
        <v>54282389067600</v>
      </c>
      <c r="B317" s="3" t="s">
        <v>1</v>
      </c>
      <c r="C317" s="3" t="s">
        <v>12</v>
      </c>
      <c r="D317" s="3">
        <v>43239.62226851852</v>
      </c>
      <c r="E317" s="3" t="str">
        <f t="shared" si="16"/>
        <v>Sat</v>
      </c>
      <c r="F317" s="3" t="s">
        <v>32</v>
      </c>
      <c r="G317" s="4">
        <v>22</v>
      </c>
      <c r="H317" s="5">
        <v>66.099999999999994</v>
      </c>
      <c r="I317" s="5" t="str">
        <f t="shared" si="17"/>
        <v>15-30</v>
      </c>
      <c r="J317" s="6" t="s">
        <v>6</v>
      </c>
      <c r="K317" t="b">
        <f t="shared" si="18"/>
        <v>1</v>
      </c>
      <c r="L317" t="b">
        <f t="shared" si="19"/>
        <v>1</v>
      </c>
    </row>
    <row r="318" spans="1:12" x14ac:dyDescent="0.3">
      <c r="A318" s="2">
        <v>54282390251800</v>
      </c>
      <c r="B318" s="3" t="s">
        <v>3</v>
      </c>
      <c r="C318" s="3" t="s">
        <v>10</v>
      </c>
      <c r="D318" s="3">
        <v>43239.628657407404</v>
      </c>
      <c r="E318" s="3" t="str">
        <f t="shared" si="16"/>
        <v>Sat</v>
      </c>
      <c r="F318" s="3" t="s">
        <v>32</v>
      </c>
      <c r="G318" s="4">
        <v>22</v>
      </c>
      <c r="H318" s="5">
        <v>66.099999999999994</v>
      </c>
      <c r="I318" s="5" t="str">
        <f t="shared" si="17"/>
        <v>15-30</v>
      </c>
      <c r="J318" s="6" t="s">
        <v>6</v>
      </c>
      <c r="K318" t="b">
        <f t="shared" si="18"/>
        <v>1</v>
      </c>
      <c r="L318" t="b">
        <f t="shared" si="19"/>
        <v>1</v>
      </c>
    </row>
    <row r="319" spans="1:12" x14ac:dyDescent="0.3">
      <c r="A319" s="2">
        <v>54282390304000</v>
      </c>
      <c r="B319" s="3" t="s">
        <v>1</v>
      </c>
      <c r="C319" s="3" t="s">
        <v>12</v>
      </c>
      <c r="D319" s="3">
        <v>43239.630682870367</v>
      </c>
      <c r="E319" s="3" t="str">
        <f t="shared" si="16"/>
        <v>Sat</v>
      </c>
      <c r="F319" s="3" t="s">
        <v>32</v>
      </c>
      <c r="G319" s="4">
        <v>22</v>
      </c>
      <c r="H319" s="5">
        <v>66.099999999999994</v>
      </c>
      <c r="I319" s="5" t="str">
        <f t="shared" si="17"/>
        <v>15-30</v>
      </c>
      <c r="J319" s="6" t="s">
        <v>6</v>
      </c>
      <c r="K319" t="b">
        <f t="shared" si="18"/>
        <v>1</v>
      </c>
      <c r="L319" t="b">
        <f t="shared" si="19"/>
        <v>1</v>
      </c>
    </row>
    <row r="320" spans="1:12" x14ac:dyDescent="0.3">
      <c r="A320" s="2">
        <v>54282389022600</v>
      </c>
      <c r="B320" s="3" t="s">
        <v>1</v>
      </c>
      <c r="C320" s="3" t="s">
        <v>11</v>
      </c>
      <c r="D320" s="3">
        <v>43239.630694444444</v>
      </c>
      <c r="E320" s="3" t="str">
        <f t="shared" si="16"/>
        <v>Sat</v>
      </c>
      <c r="F320" s="3" t="s">
        <v>32</v>
      </c>
      <c r="G320" s="4">
        <v>22</v>
      </c>
      <c r="H320" s="5">
        <v>66.099999999999994</v>
      </c>
      <c r="I320" s="5" t="str">
        <f t="shared" si="17"/>
        <v>15-30</v>
      </c>
      <c r="J320" s="6" t="s">
        <v>6</v>
      </c>
      <c r="K320" t="b">
        <f t="shared" si="18"/>
        <v>1</v>
      </c>
      <c r="L320" t="b">
        <f t="shared" si="19"/>
        <v>1</v>
      </c>
    </row>
    <row r="321" spans="1:12" x14ac:dyDescent="0.3">
      <c r="A321" s="2">
        <v>54282389070000</v>
      </c>
      <c r="B321" s="3" t="s">
        <v>1</v>
      </c>
      <c r="C321" s="3" t="s">
        <v>10</v>
      </c>
      <c r="D321" s="3">
        <v>43239.637002314812</v>
      </c>
      <c r="E321" s="3" t="str">
        <f t="shared" si="16"/>
        <v>Sat</v>
      </c>
      <c r="F321" s="3" t="s">
        <v>32</v>
      </c>
      <c r="G321" s="4">
        <v>22</v>
      </c>
      <c r="H321" s="5">
        <v>66.099999999999994</v>
      </c>
      <c r="I321" s="5" t="str">
        <f t="shared" si="17"/>
        <v>15-30</v>
      </c>
      <c r="J321" s="6" t="s">
        <v>6</v>
      </c>
      <c r="K321" t="b">
        <f t="shared" si="18"/>
        <v>1</v>
      </c>
      <c r="L321" t="b">
        <f t="shared" si="19"/>
        <v>1</v>
      </c>
    </row>
    <row r="322" spans="1:12" x14ac:dyDescent="0.3">
      <c r="A322" s="2">
        <v>52282405888800</v>
      </c>
      <c r="B322" s="3" t="s">
        <v>3</v>
      </c>
      <c r="C322" s="3" t="s">
        <v>12</v>
      </c>
      <c r="D322" s="3">
        <v>43240</v>
      </c>
      <c r="E322" s="3" t="str">
        <f t="shared" ref="E322:E385" si="20">TEXT(D322,"DDD")</f>
        <v>Sun</v>
      </c>
      <c r="F322" s="3" t="s">
        <v>32</v>
      </c>
      <c r="G322" s="4">
        <v>17</v>
      </c>
      <c r="H322" s="5">
        <v>405.42</v>
      </c>
      <c r="I322" s="5" t="str">
        <f t="shared" si="17"/>
        <v>15-30</v>
      </c>
      <c r="J322" s="6" t="s">
        <v>7</v>
      </c>
      <c r="K322" t="b">
        <f t="shared" si="18"/>
        <v>1</v>
      </c>
      <c r="L322" t="b">
        <f t="shared" si="19"/>
        <v>0</v>
      </c>
    </row>
    <row r="323" spans="1:12" x14ac:dyDescent="0.3">
      <c r="A323" s="2">
        <v>52282405888800</v>
      </c>
      <c r="B323" s="3" t="s">
        <v>3</v>
      </c>
      <c r="C323" s="3" t="s">
        <v>10</v>
      </c>
      <c r="D323" s="3">
        <v>43240</v>
      </c>
      <c r="E323" s="3" t="str">
        <f t="shared" si="20"/>
        <v>Sun</v>
      </c>
      <c r="F323" s="3" t="s">
        <v>32</v>
      </c>
      <c r="G323" s="4">
        <v>17</v>
      </c>
      <c r="H323" s="5">
        <v>405.42</v>
      </c>
      <c r="I323" s="5" t="str">
        <f t="shared" ref="I323:I386" si="21">IF(G323&gt;30,"&gt;30",IF(G323&gt;14,"15-30",IF(G323&gt;7,"8-15","0-7")))</f>
        <v>15-30</v>
      </c>
      <c r="J323" s="6" t="s">
        <v>7</v>
      </c>
      <c r="K323" t="b">
        <f t="shared" ref="K323:K386" si="22">OR(H323&lt;70,H323&gt;100)</f>
        <v>1</v>
      </c>
      <c r="L323" t="b">
        <f t="shared" ref="L323:L386" si="23">AND($H323&lt;100,$H323&gt;50)</f>
        <v>0</v>
      </c>
    </row>
    <row r="324" spans="1:12" x14ac:dyDescent="0.3">
      <c r="A324" s="2">
        <v>52282450075400</v>
      </c>
      <c r="B324" s="3" t="s">
        <v>3</v>
      </c>
      <c r="C324" s="3" t="s">
        <v>10</v>
      </c>
      <c r="D324" s="3">
        <v>43240</v>
      </c>
      <c r="E324" s="3" t="str">
        <f t="shared" si="20"/>
        <v>Sun</v>
      </c>
      <c r="F324" s="3" t="s">
        <v>32</v>
      </c>
      <c r="G324" s="4">
        <v>15</v>
      </c>
      <c r="H324" s="5">
        <v>72.45</v>
      </c>
      <c r="I324" s="5" t="str">
        <f t="shared" si="21"/>
        <v>15-30</v>
      </c>
      <c r="J324" s="6" t="s">
        <v>8</v>
      </c>
      <c r="K324" t="b">
        <f t="shared" si="22"/>
        <v>0</v>
      </c>
      <c r="L324" t="b">
        <f t="shared" si="23"/>
        <v>1</v>
      </c>
    </row>
    <row r="325" spans="1:12" x14ac:dyDescent="0.3">
      <c r="A325" s="2">
        <v>54282389069400</v>
      </c>
      <c r="B325" s="3" t="s">
        <v>1</v>
      </c>
      <c r="C325" s="3" t="s">
        <v>10</v>
      </c>
      <c r="D325" s="3">
        <v>43240.321886574071</v>
      </c>
      <c r="E325" s="3" t="str">
        <f t="shared" si="20"/>
        <v>Sun</v>
      </c>
      <c r="F325" s="3" t="s">
        <v>32</v>
      </c>
      <c r="G325" s="4">
        <v>22</v>
      </c>
      <c r="H325" s="5">
        <v>132.19999999999999</v>
      </c>
      <c r="I325" s="5" t="str">
        <f t="shared" si="21"/>
        <v>15-30</v>
      </c>
      <c r="J325" s="6" t="s">
        <v>6</v>
      </c>
      <c r="K325" t="b">
        <f t="shared" si="22"/>
        <v>1</v>
      </c>
      <c r="L325" t="b">
        <f t="shared" si="23"/>
        <v>0</v>
      </c>
    </row>
    <row r="326" spans="1:12" x14ac:dyDescent="0.3">
      <c r="A326" s="2">
        <v>54282389069400</v>
      </c>
      <c r="B326" s="3" t="s">
        <v>1</v>
      </c>
      <c r="C326" s="3" t="s">
        <v>12</v>
      </c>
      <c r="D326" s="3">
        <v>43240.335486111115</v>
      </c>
      <c r="E326" s="3" t="str">
        <f t="shared" si="20"/>
        <v>Sun</v>
      </c>
      <c r="F326" s="3" t="s">
        <v>32</v>
      </c>
      <c r="G326" s="4">
        <v>22</v>
      </c>
      <c r="H326" s="5">
        <v>132.19999999999999</v>
      </c>
      <c r="I326" s="5" t="str">
        <f t="shared" si="21"/>
        <v>15-30</v>
      </c>
      <c r="J326" s="6" t="s">
        <v>6</v>
      </c>
      <c r="K326" t="b">
        <f t="shared" si="22"/>
        <v>1</v>
      </c>
      <c r="L326" t="b">
        <f t="shared" si="23"/>
        <v>0</v>
      </c>
    </row>
    <row r="327" spans="1:12" x14ac:dyDescent="0.3">
      <c r="A327" s="2">
        <v>54282390303800</v>
      </c>
      <c r="B327" s="3" t="s">
        <v>1</v>
      </c>
      <c r="C327" s="3" t="s">
        <v>11</v>
      </c>
      <c r="D327" s="3">
        <v>43240.343113425923</v>
      </c>
      <c r="E327" s="3" t="str">
        <f t="shared" si="20"/>
        <v>Sun</v>
      </c>
      <c r="F327" s="3" t="s">
        <v>32</v>
      </c>
      <c r="G327" s="4">
        <v>22</v>
      </c>
      <c r="H327" s="5">
        <v>66.099999999999994</v>
      </c>
      <c r="I327" s="5" t="str">
        <f t="shared" si="21"/>
        <v>15-30</v>
      </c>
      <c r="J327" s="6" t="s">
        <v>6</v>
      </c>
      <c r="K327" t="b">
        <f t="shared" si="22"/>
        <v>1</v>
      </c>
      <c r="L327" t="b">
        <f t="shared" si="23"/>
        <v>1</v>
      </c>
    </row>
    <row r="328" spans="1:12" x14ac:dyDescent="0.3">
      <c r="A328" s="2">
        <v>54282389448000</v>
      </c>
      <c r="B328" s="3" t="s">
        <v>1</v>
      </c>
      <c r="C328" s="3" t="s">
        <v>12</v>
      </c>
      <c r="D328" s="3">
        <v>43240.367337962962</v>
      </c>
      <c r="E328" s="3" t="str">
        <f t="shared" si="20"/>
        <v>Sun</v>
      </c>
      <c r="F328" s="3" t="s">
        <v>32</v>
      </c>
      <c r="G328" s="4">
        <v>22</v>
      </c>
      <c r="H328" s="5">
        <v>88.21</v>
      </c>
      <c r="I328" s="5" t="str">
        <f t="shared" si="21"/>
        <v>15-30</v>
      </c>
      <c r="J328" s="6" t="s">
        <v>6</v>
      </c>
      <c r="K328" t="b">
        <f t="shared" si="22"/>
        <v>0</v>
      </c>
      <c r="L328" t="b">
        <f t="shared" si="23"/>
        <v>1</v>
      </c>
    </row>
    <row r="329" spans="1:12" x14ac:dyDescent="0.3">
      <c r="A329" s="2">
        <v>54282390254200</v>
      </c>
      <c r="B329" s="3" t="s">
        <v>3</v>
      </c>
      <c r="C329" s="3" t="s">
        <v>10</v>
      </c>
      <c r="D329" s="3">
        <v>43240.370416666665</v>
      </c>
      <c r="E329" s="3" t="str">
        <f t="shared" si="20"/>
        <v>Sun</v>
      </c>
      <c r="F329" s="3" t="s">
        <v>32</v>
      </c>
      <c r="G329" s="4">
        <v>22</v>
      </c>
      <c r="H329" s="5">
        <v>66.099999999999994</v>
      </c>
      <c r="I329" s="5" t="str">
        <f t="shared" si="21"/>
        <v>15-30</v>
      </c>
      <c r="J329" s="6" t="s">
        <v>6</v>
      </c>
      <c r="K329" t="b">
        <f t="shared" si="22"/>
        <v>1</v>
      </c>
      <c r="L329" t="b">
        <f t="shared" si="23"/>
        <v>1</v>
      </c>
    </row>
    <row r="330" spans="1:12" x14ac:dyDescent="0.3">
      <c r="A330" s="2">
        <v>54282389023000</v>
      </c>
      <c r="B330" s="3" t="s">
        <v>1</v>
      </c>
      <c r="C330" s="3" t="s">
        <v>12</v>
      </c>
      <c r="D330" s="3">
        <v>43240.371562499997</v>
      </c>
      <c r="E330" s="3" t="str">
        <f t="shared" si="20"/>
        <v>Sun</v>
      </c>
      <c r="F330" s="3" t="s">
        <v>32</v>
      </c>
      <c r="G330" s="4">
        <v>22</v>
      </c>
      <c r="H330" s="5">
        <v>66.099999999999994</v>
      </c>
      <c r="I330" s="5" t="str">
        <f t="shared" si="21"/>
        <v>15-30</v>
      </c>
      <c r="J330" s="6" t="s">
        <v>6</v>
      </c>
      <c r="K330" t="b">
        <f t="shared" si="22"/>
        <v>1</v>
      </c>
      <c r="L330" t="b">
        <f t="shared" si="23"/>
        <v>1</v>
      </c>
    </row>
    <row r="331" spans="1:12" x14ac:dyDescent="0.3">
      <c r="A331" s="2">
        <v>54282390333200</v>
      </c>
      <c r="B331" s="3" t="s">
        <v>1</v>
      </c>
      <c r="C331" s="3" t="s">
        <v>11</v>
      </c>
      <c r="D331" s="3">
        <v>43240.37773148148</v>
      </c>
      <c r="E331" s="3" t="str">
        <f t="shared" si="20"/>
        <v>Sun</v>
      </c>
      <c r="F331" s="3" t="s">
        <v>32</v>
      </c>
      <c r="G331" s="4">
        <v>22</v>
      </c>
      <c r="H331" s="5">
        <v>72.45</v>
      </c>
      <c r="I331" s="5" t="str">
        <f t="shared" si="21"/>
        <v>15-30</v>
      </c>
      <c r="J331" s="6" t="s">
        <v>6</v>
      </c>
      <c r="K331" t="b">
        <f t="shared" si="22"/>
        <v>0</v>
      </c>
      <c r="L331" t="b">
        <f t="shared" si="23"/>
        <v>1</v>
      </c>
    </row>
    <row r="332" spans="1:12" x14ac:dyDescent="0.3">
      <c r="A332" s="2">
        <v>54282407045800</v>
      </c>
      <c r="B332" s="3" t="s">
        <v>3</v>
      </c>
      <c r="C332" s="3" t="s">
        <v>11</v>
      </c>
      <c r="D332" s="3">
        <v>43240.442291666666</v>
      </c>
      <c r="E332" s="3" t="str">
        <f t="shared" si="20"/>
        <v>Sun</v>
      </c>
      <c r="F332" s="3" t="s">
        <v>32</v>
      </c>
      <c r="G332" s="4">
        <v>21</v>
      </c>
      <c r="H332" s="5">
        <v>182.73</v>
      </c>
      <c r="I332" s="5" t="str">
        <f t="shared" si="21"/>
        <v>15-30</v>
      </c>
      <c r="J332" s="6" t="s">
        <v>2</v>
      </c>
      <c r="K332" t="b">
        <f t="shared" si="22"/>
        <v>1</v>
      </c>
      <c r="L332" t="b">
        <f t="shared" si="23"/>
        <v>0</v>
      </c>
    </row>
    <row r="333" spans="1:12" x14ac:dyDescent="0.3">
      <c r="A333" s="2">
        <v>52282407632000</v>
      </c>
      <c r="B333" s="3" t="s">
        <v>1</v>
      </c>
      <c r="C333" s="3" t="s">
        <v>10</v>
      </c>
      <c r="D333" s="3">
        <v>43240.609791666669</v>
      </c>
      <c r="E333" s="3" t="str">
        <f t="shared" si="20"/>
        <v>Sun</v>
      </c>
      <c r="F333" s="3" t="s">
        <v>32</v>
      </c>
      <c r="G333" s="4">
        <v>21</v>
      </c>
      <c r="H333" s="5">
        <v>70.069999999999993</v>
      </c>
      <c r="I333" s="5" t="str">
        <f t="shared" si="21"/>
        <v>15-30</v>
      </c>
      <c r="J333" s="6" t="s">
        <v>2</v>
      </c>
      <c r="K333" t="b">
        <f t="shared" si="22"/>
        <v>0</v>
      </c>
      <c r="L333" t="b">
        <f t="shared" si="23"/>
        <v>1</v>
      </c>
    </row>
    <row r="334" spans="1:12" x14ac:dyDescent="0.3">
      <c r="A334" s="2">
        <v>52282529246000</v>
      </c>
      <c r="B334" s="3" t="s">
        <v>3</v>
      </c>
      <c r="C334" s="3" t="s">
        <v>12</v>
      </c>
      <c r="D334" s="3">
        <v>43241</v>
      </c>
      <c r="E334" s="3" t="str">
        <f t="shared" si="20"/>
        <v>Mon</v>
      </c>
      <c r="F334" s="3" t="s">
        <v>32</v>
      </c>
      <c r="G334" s="4">
        <v>14</v>
      </c>
      <c r="H334" s="5">
        <v>72.45</v>
      </c>
      <c r="I334" s="5" t="str">
        <f t="shared" si="21"/>
        <v>8-15</v>
      </c>
      <c r="J334" s="6" t="s">
        <v>4</v>
      </c>
      <c r="K334" t="b">
        <f t="shared" si="22"/>
        <v>0</v>
      </c>
      <c r="L334" t="b">
        <f t="shared" si="23"/>
        <v>1</v>
      </c>
    </row>
    <row r="335" spans="1:12" x14ac:dyDescent="0.3">
      <c r="A335" s="2">
        <v>52282524225000</v>
      </c>
      <c r="B335" s="3" t="s">
        <v>3</v>
      </c>
      <c r="C335" s="3" t="s">
        <v>10</v>
      </c>
      <c r="D335" s="3">
        <v>43241</v>
      </c>
      <c r="E335" s="3" t="str">
        <f t="shared" si="20"/>
        <v>Mon</v>
      </c>
      <c r="F335" s="3" t="s">
        <v>32</v>
      </c>
      <c r="G335" s="4">
        <v>14</v>
      </c>
      <c r="H335" s="5">
        <v>72.45</v>
      </c>
      <c r="I335" s="5" t="str">
        <f t="shared" si="21"/>
        <v>8-15</v>
      </c>
      <c r="J335" s="6" t="s">
        <v>4</v>
      </c>
      <c r="K335" t="b">
        <f t="shared" si="22"/>
        <v>0</v>
      </c>
      <c r="L335" t="b">
        <f t="shared" si="23"/>
        <v>1</v>
      </c>
    </row>
    <row r="336" spans="1:12" x14ac:dyDescent="0.3">
      <c r="A336" s="2">
        <v>52282523854200</v>
      </c>
      <c r="B336" s="3" t="s">
        <v>3</v>
      </c>
      <c r="C336" s="3" t="s">
        <v>11</v>
      </c>
      <c r="D336" s="3">
        <v>43241</v>
      </c>
      <c r="E336" s="3" t="str">
        <f t="shared" si="20"/>
        <v>Mon</v>
      </c>
      <c r="F336" s="3" t="s">
        <v>32</v>
      </c>
      <c r="G336" s="4">
        <v>14</v>
      </c>
      <c r="H336" s="5">
        <v>85.1</v>
      </c>
      <c r="I336" s="5" t="str">
        <f t="shared" si="21"/>
        <v>8-15</v>
      </c>
      <c r="J336" s="6" t="s">
        <v>4</v>
      </c>
      <c r="K336" t="b">
        <f t="shared" si="22"/>
        <v>0</v>
      </c>
      <c r="L336" t="b">
        <f t="shared" si="23"/>
        <v>1</v>
      </c>
    </row>
    <row r="337" spans="1:12" x14ac:dyDescent="0.3">
      <c r="A337" s="2">
        <v>52282503063200</v>
      </c>
      <c r="B337" s="3" t="s">
        <v>3</v>
      </c>
      <c r="C337" s="3" t="s">
        <v>12</v>
      </c>
      <c r="D337" s="3">
        <v>43241</v>
      </c>
      <c r="E337" s="3" t="str">
        <f t="shared" si="20"/>
        <v>Mon</v>
      </c>
      <c r="F337" s="3" t="s">
        <v>32</v>
      </c>
      <c r="G337" s="4">
        <v>14</v>
      </c>
      <c r="H337" s="5">
        <v>88.21</v>
      </c>
      <c r="I337" s="5" t="str">
        <f t="shared" si="21"/>
        <v>8-15</v>
      </c>
      <c r="J337" s="6" t="s">
        <v>6</v>
      </c>
      <c r="K337" t="b">
        <f t="shared" si="22"/>
        <v>0</v>
      </c>
      <c r="L337" t="b">
        <f t="shared" si="23"/>
        <v>1</v>
      </c>
    </row>
    <row r="338" spans="1:12" x14ac:dyDescent="0.3">
      <c r="A338" s="2">
        <v>52282524224800</v>
      </c>
      <c r="B338" s="3" t="s">
        <v>3</v>
      </c>
      <c r="C338" s="3" t="s">
        <v>10</v>
      </c>
      <c r="D338" s="3">
        <v>43241</v>
      </c>
      <c r="E338" s="3" t="str">
        <f t="shared" si="20"/>
        <v>Mon</v>
      </c>
      <c r="F338" s="3" t="s">
        <v>32</v>
      </c>
      <c r="G338" s="4">
        <v>14</v>
      </c>
      <c r="H338" s="5">
        <v>72.45</v>
      </c>
      <c r="I338" s="5" t="str">
        <f t="shared" si="21"/>
        <v>8-15</v>
      </c>
      <c r="J338" s="6" t="s">
        <v>4</v>
      </c>
      <c r="K338" t="b">
        <f t="shared" si="22"/>
        <v>0</v>
      </c>
      <c r="L338" t="b">
        <f t="shared" si="23"/>
        <v>1</v>
      </c>
    </row>
    <row r="339" spans="1:12" x14ac:dyDescent="0.3">
      <c r="A339" s="2">
        <v>52282523703400</v>
      </c>
      <c r="B339" s="3" t="s">
        <v>3</v>
      </c>
      <c r="C339" s="3" t="s">
        <v>11</v>
      </c>
      <c r="D339" s="3">
        <v>43241</v>
      </c>
      <c r="E339" s="3" t="str">
        <f t="shared" si="20"/>
        <v>Mon</v>
      </c>
      <c r="F339" s="3" t="s">
        <v>32</v>
      </c>
      <c r="G339" s="4">
        <v>14</v>
      </c>
      <c r="H339" s="5">
        <v>72.45</v>
      </c>
      <c r="I339" s="5" t="str">
        <f t="shared" si="21"/>
        <v>8-15</v>
      </c>
      <c r="J339" s="6" t="s">
        <v>4</v>
      </c>
      <c r="K339" t="b">
        <f t="shared" si="22"/>
        <v>0</v>
      </c>
      <c r="L339" t="b">
        <f t="shared" si="23"/>
        <v>1</v>
      </c>
    </row>
    <row r="340" spans="1:12" x14ac:dyDescent="0.3">
      <c r="A340" s="2">
        <v>52282503063600</v>
      </c>
      <c r="B340" s="3" t="s">
        <v>3</v>
      </c>
      <c r="C340" s="3" t="s">
        <v>12</v>
      </c>
      <c r="D340" s="3">
        <v>43241</v>
      </c>
      <c r="E340" s="3" t="str">
        <f t="shared" si="20"/>
        <v>Mon</v>
      </c>
      <c r="F340" s="3" t="s">
        <v>32</v>
      </c>
      <c r="G340" s="4">
        <v>14</v>
      </c>
      <c r="H340" s="5">
        <v>88.21</v>
      </c>
      <c r="I340" s="5" t="str">
        <f t="shared" si="21"/>
        <v>8-15</v>
      </c>
      <c r="J340" s="6" t="s">
        <v>6</v>
      </c>
      <c r="K340" t="b">
        <f t="shared" si="22"/>
        <v>0</v>
      </c>
      <c r="L340" t="b">
        <f t="shared" si="23"/>
        <v>1</v>
      </c>
    </row>
    <row r="341" spans="1:12" x14ac:dyDescent="0.3">
      <c r="A341" s="2">
        <v>52282313265800</v>
      </c>
      <c r="B341" s="3" t="s">
        <v>3</v>
      </c>
      <c r="C341" s="3" t="s">
        <v>12</v>
      </c>
      <c r="D341" s="3">
        <v>43241</v>
      </c>
      <c r="E341" s="3" t="str">
        <f t="shared" si="20"/>
        <v>Mon</v>
      </c>
      <c r="F341" s="3" t="s">
        <v>32</v>
      </c>
      <c r="G341" s="4">
        <v>24</v>
      </c>
      <c r="H341" s="5">
        <v>66.099999999999994</v>
      </c>
      <c r="I341" s="5" t="str">
        <f t="shared" si="21"/>
        <v>15-30</v>
      </c>
      <c r="J341" s="6" t="s">
        <v>6</v>
      </c>
      <c r="K341" t="b">
        <f t="shared" si="22"/>
        <v>1</v>
      </c>
      <c r="L341" t="b">
        <f t="shared" si="23"/>
        <v>1</v>
      </c>
    </row>
    <row r="342" spans="1:12" x14ac:dyDescent="0.3">
      <c r="A342" s="2">
        <v>52282364040800</v>
      </c>
      <c r="B342" s="3" t="s">
        <v>3</v>
      </c>
      <c r="C342" s="3" t="s">
        <v>10</v>
      </c>
      <c r="D342" s="3">
        <v>43241</v>
      </c>
      <c r="E342" s="3" t="str">
        <f t="shared" si="20"/>
        <v>Mon</v>
      </c>
      <c r="F342" s="3" t="s">
        <v>32</v>
      </c>
      <c r="G342" s="4">
        <v>21</v>
      </c>
      <c r="H342" s="5">
        <v>88.21</v>
      </c>
      <c r="I342" s="5" t="str">
        <f t="shared" si="21"/>
        <v>15-30</v>
      </c>
      <c r="J342" s="6" t="s">
        <v>6</v>
      </c>
      <c r="K342" t="b">
        <f t="shared" si="22"/>
        <v>0</v>
      </c>
      <c r="L342" t="b">
        <f t="shared" si="23"/>
        <v>1</v>
      </c>
    </row>
    <row r="343" spans="1:12" x14ac:dyDescent="0.3">
      <c r="A343" s="2">
        <v>54282424584200</v>
      </c>
      <c r="B343" s="3" t="s">
        <v>3</v>
      </c>
      <c r="C343" s="3" t="s">
        <v>11</v>
      </c>
      <c r="D343" s="3">
        <v>43241</v>
      </c>
      <c r="E343" s="3" t="str">
        <f t="shared" si="20"/>
        <v>Mon</v>
      </c>
      <c r="F343" s="3" t="s">
        <v>32</v>
      </c>
      <c r="G343" s="4">
        <v>18</v>
      </c>
      <c r="H343" s="5">
        <v>47.38</v>
      </c>
      <c r="I343" s="5" t="str">
        <f t="shared" si="21"/>
        <v>15-30</v>
      </c>
      <c r="J343" s="6" t="s">
        <v>6</v>
      </c>
      <c r="K343" t="b">
        <f t="shared" si="22"/>
        <v>1</v>
      </c>
      <c r="L343" t="b">
        <f t="shared" si="23"/>
        <v>0</v>
      </c>
    </row>
    <row r="344" spans="1:12" x14ac:dyDescent="0.3">
      <c r="A344" s="2">
        <v>54282424584200</v>
      </c>
      <c r="B344" s="3" t="s">
        <v>3</v>
      </c>
      <c r="C344" s="3" t="s">
        <v>12</v>
      </c>
      <c r="D344" s="3">
        <v>43241</v>
      </c>
      <c r="E344" s="3" t="str">
        <f t="shared" si="20"/>
        <v>Mon</v>
      </c>
      <c r="F344" s="3" t="s">
        <v>32</v>
      </c>
      <c r="G344" s="4">
        <v>18</v>
      </c>
      <c r="H344" s="5">
        <v>47.38</v>
      </c>
      <c r="I344" s="5" t="str">
        <f t="shared" si="21"/>
        <v>15-30</v>
      </c>
      <c r="J344" s="6" t="s">
        <v>6</v>
      </c>
      <c r="K344" t="b">
        <f t="shared" si="22"/>
        <v>1</v>
      </c>
      <c r="L344" t="b">
        <f t="shared" si="23"/>
        <v>0</v>
      </c>
    </row>
    <row r="345" spans="1:12" x14ac:dyDescent="0.3">
      <c r="A345" s="2">
        <v>52282434255800</v>
      </c>
      <c r="B345" s="3" t="s">
        <v>3</v>
      </c>
      <c r="C345" s="3" t="s">
        <v>10</v>
      </c>
      <c r="D345" s="3">
        <v>43241</v>
      </c>
      <c r="E345" s="3" t="str">
        <f t="shared" si="20"/>
        <v>Mon</v>
      </c>
      <c r="F345" s="3" t="s">
        <v>32</v>
      </c>
      <c r="G345" s="4">
        <v>18</v>
      </c>
      <c r="H345" s="5">
        <v>97.86</v>
      </c>
      <c r="I345" s="5" t="str">
        <f t="shared" si="21"/>
        <v>15-30</v>
      </c>
      <c r="J345" s="6" t="s">
        <v>6</v>
      </c>
      <c r="K345" t="b">
        <f t="shared" si="22"/>
        <v>0</v>
      </c>
      <c r="L345" t="b">
        <f t="shared" si="23"/>
        <v>1</v>
      </c>
    </row>
    <row r="346" spans="1:12" x14ac:dyDescent="0.3">
      <c r="A346" s="2">
        <v>52282434255800</v>
      </c>
      <c r="B346" s="3" t="s">
        <v>3</v>
      </c>
      <c r="C346" s="3" t="s">
        <v>11</v>
      </c>
      <c r="D346" s="3">
        <v>43241</v>
      </c>
      <c r="E346" s="3" t="str">
        <f t="shared" si="20"/>
        <v>Mon</v>
      </c>
      <c r="F346" s="3" t="s">
        <v>32</v>
      </c>
      <c r="G346" s="4">
        <v>18</v>
      </c>
      <c r="H346" s="5">
        <v>97.86</v>
      </c>
      <c r="I346" s="5" t="str">
        <f t="shared" si="21"/>
        <v>15-30</v>
      </c>
      <c r="J346" s="6" t="s">
        <v>6</v>
      </c>
      <c r="K346" t="b">
        <f t="shared" si="22"/>
        <v>0</v>
      </c>
      <c r="L346" t="b">
        <f t="shared" si="23"/>
        <v>1</v>
      </c>
    </row>
    <row r="347" spans="1:12" x14ac:dyDescent="0.3">
      <c r="A347" s="2">
        <v>52282472315400</v>
      </c>
      <c r="B347" s="3" t="s">
        <v>3</v>
      </c>
      <c r="C347" s="3" t="s">
        <v>12</v>
      </c>
      <c r="D347" s="3">
        <v>43241</v>
      </c>
      <c r="E347" s="3" t="str">
        <f t="shared" si="20"/>
        <v>Mon</v>
      </c>
      <c r="F347" s="3" t="s">
        <v>32</v>
      </c>
      <c r="G347" s="4">
        <v>16</v>
      </c>
      <c r="H347" s="5">
        <v>83.32</v>
      </c>
      <c r="I347" s="5" t="str">
        <f t="shared" si="21"/>
        <v>15-30</v>
      </c>
      <c r="J347" s="6" t="s">
        <v>7</v>
      </c>
      <c r="K347" t="b">
        <f t="shared" si="22"/>
        <v>0</v>
      </c>
      <c r="L347" t="b">
        <f t="shared" si="23"/>
        <v>1</v>
      </c>
    </row>
    <row r="348" spans="1:12" x14ac:dyDescent="0.3">
      <c r="A348" s="2">
        <v>52282472303600</v>
      </c>
      <c r="B348" s="3" t="s">
        <v>3</v>
      </c>
      <c r="C348" s="3" t="s">
        <v>10</v>
      </c>
      <c r="D348" s="3">
        <v>43241</v>
      </c>
      <c r="E348" s="3" t="str">
        <f t="shared" si="20"/>
        <v>Mon</v>
      </c>
      <c r="F348" s="3" t="s">
        <v>32</v>
      </c>
      <c r="G348" s="4">
        <v>16</v>
      </c>
      <c r="H348" s="5">
        <v>83.32</v>
      </c>
      <c r="I348" s="5" t="str">
        <f t="shared" si="21"/>
        <v>15-30</v>
      </c>
      <c r="J348" s="6" t="s">
        <v>7</v>
      </c>
      <c r="K348" t="b">
        <f t="shared" si="22"/>
        <v>0</v>
      </c>
      <c r="L348" t="b">
        <f t="shared" si="23"/>
        <v>1</v>
      </c>
    </row>
    <row r="349" spans="1:12" x14ac:dyDescent="0.3">
      <c r="A349" s="2">
        <v>52282524271200</v>
      </c>
      <c r="B349" s="3" t="s">
        <v>3</v>
      </c>
      <c r="C349" s="3" t="s">
        <v>11</v>
      </c>
      <c r="D349" s="3">
        <v>43241</v>
      </c>
      <c r="E349" s="3" t="str">
        <f t="shared" si="20"/>
        <v>Mon</v>
      </c>
      <c r="F349" s="3" t="s">
        <v>32</v>
      </c>
      <c r="G349" s="4">
        <v>14</v>
      </c>
      <c r="H349" s="5">
        <v>72.45</v>
      </c>
      <c r="I349" s="5" t="str">
        <f t="shared" si="21"/>
        <v>8-15</v>
      </c>
      <c r="J349" s="6" t="s">
        <v>4</v>
      </c>
      <c r="K349" t="b">
        <f t="shared" si="22"/>
        <v>0</v>
      </c>
      <c r="L349" t="b">
        <f t="shared" si="23"/>
        <v>1</v>
      </c>
    </row>
    <row r="350" spans="1:12" x14ac:dyDescent="0.3">
      <c r="A350" s="2">
        <v>52282529052800</v>
      </c>
      <c r="B350" s="3" t="s">
        <v>3</v>
      </c>
      <c r="C350" s="3" t="s">
        <v>12</v>
      </c>
      <c r="D350" s="3">
        <v>43241</v>
      </c>
      <c r="E350" s="3" t="str">
        <f t="shared" si="20"/>
        <v>Mon</v>
      </c>
      <c r="F350" s="3" t="s">
        <v>32</v>
      </c>
      <c r="G350" s="4">
        <v>14</v>
      </c>
      <c r="H350" s="5">
        <v>72.45</v>
      </c>
      <c r="I350" s="5" t="str">
        <f t="shared" si="21"/>
        <v>8-15</v>
      </c>
      <c r="J350" s="6" t="s">
        <v>4</v>
      </c>
      <c r="K350" t="b">
        <f t="shared" si="22"/>
        <v>0</v>
      </c>
      <c r="L350" t="b">
        <f t="shared" si="23"/>
        <v>1</v>
      </c>
    </row>
    <row r="351" spans="1:12" x14ac:dyDescent="0.3">
      <c r="A351" s="2">
        <v>52282503063800</v>
      </c>
      <c r="B351" s="3" t="s">
        <v>3</v>
      </c>
      <c r="C351" s="3" t="s">
        <v>10</v>
      </c>
      <c r="D351" s="3">
        <v>43241</v>
      </c>
      <c r="E351" s="3" t="str">
        <f t="shared" si="20"/>
        <v>Mon</v>
      </c>
      <c r="F351" s="3" t="s">
        <v>32</v>
      </c>
      <c r="G351" s="4">
        <v>14</v>
      </c>
      <c r="H351" s="5">
        <v>88.21</v>
      </c>
      <c r="I351" s="5" t="str">
        <f t="shared" si="21"/>
        <v>8-15</v>
      </c>
      <c r="J351" s="6" t="s">
        <v>6</v>
      </c>
      <c r="K351" t="b">
        <f t="shared" si="22"/>
        <v>0</v>
      </c>
      <c r="L351" t="b">
        <f t="shared" si="23"/>
        <v>1</v>
      </c>
    </row>
    <row r="352" spans="1:12" x14ac:dyDescent="0.3">
      <c r="A352" s="2">
        <v>52282529492400</v>
      </c>
      <c r="B352" s="3" t="s">
        <v>3</v>
      </c>
      <c r="C352" s="3" t="s">
        <v>11</v>
      </c>
      <c r="D352" s="3">
        <v>43241</v>
      </c>
      <c r="E352" s="3" t="str">
        <f t="shared" si="20"/>
        <v>Mon</v>
      </c>
      <c r="F352" s="3" t="s">
        <v>32</v>
      </c>
      <c r="G352" s="4">
        <v>14</v>
      </c>
      <c r="H352" s="5">
        <v>72.45</v>
      </c>
      <c r="I352" s="5" t="str">
        <f t="shared" si="21"/>
        <v>8-15</v>
      </c>
      <c r="J352" s="6" t="s">
        <v>4</v>
      </c>
      <c r="K352" t="b">
        <f t="shared" si="22"/>
        <v>0</v>
      </c>
      <c r="L352" t="b">
        <f t="shared" si="23"/>
        <v>1</v>
      </c>
    </row>
    <row r="353" spans="1:12" x14ac:dyDescent="0.3">
      <c r="A353" s="2">
        <v>52282502520200</v>
      </c>
      <c r="B353" s="3" t="s">
        <v>3</v>
      </c>
      <c r="C353" s="3" t="s">
        <v>12</v>
      </c>
      <c r="D353" s="3">
        <v>43241</v>
      </c>
      <c r="E353" s="3" t="str">
        <f t="shared" si="20"/>
        <v>Mon</v>
      </c>
      <c r="F353" s="3" t="s">
        <v>32</v>
      </c>
      <c r="G353" s="4">
        <v>14</v>
      </c>
      <c r="H353" s="5">
        <v>66.099999999999994</v>
      </c>
      <c r="I353" s="5" t="str">
        <f t="shared" si="21"/>
        <v>8-15</v>
      </c>
      <c r="J353" s="6" t="s">
        <v>6</v>
      </c>
      <c r="K353" t="b">
        <f t="shared" si="22"/>
        <v>1</v>
      </c>
      <c r="L353" t="b">
        <f t="shared" si="23"/>
        <v>1</v>
      </c>
    </row>
    <row r="354" spans="1:12" x14ac:dyDescent="0.3">
      <c r="A354" s="2">
        <v>52282528929600</v>
      </c>
      <c r="B354" s="3" t="s">
        <v>3</v>
      </c>
      <c r="C354" s="3" t="s">
        <v>10</v>
      </c>
      <c r="D354" s="3">
        <v>43241</v>
      </c>
      <c r="E354" s="3" t="str">
        <f t="shared" si="20"/>
        <v>Mon</v>
      </c>
      <c r="F354" s="3" t="s">
        <v>32</v>
      </c>
      <c r="G354" s="4">
        <v>14</v>
      </c>
      <c r="H354" s="5">
        <v>72.45</v>
      </c>
      <c r="I354" s="5" t="str">
        <f t="shared" si="21"/>
        <v>8-15</v>
      </c>
      <c r="J354" s="6" t="s">
        <v>4</v>
      </c>
      <c r="K354" t="b">
        <f t="shared" si="22"/>
        <v>0</v>
      </c>
      <c r="L354" t="b">
        <f t="shared" si="23"/>
        <v>1</v>
      </c>
    </row>
    <row r="355" spans="1:12" x14ac:dyDescent="0.3">
      <c r="A355" s="2">
        <v>52282503626600</v>
      </c>
      <c r="B355" s="3" t="s">
        <v>3</v>
      </c>
      <c r="C355" s="3" t="s">
        <v>11</v>
      </c>
      <c r="D355" s="3">
        <v>43241</v>
      </c>
      <c r="E355" s="3" t="str">
        <f t="shared" si="20"/>
        <v>Mon</v>
      </c>
      <c r="F355" s="3" t="s">
        <v>32</v>
      </c>
      <c r="G355" s="4">
        <v>14</v>
      </c>
      <c r="H355" s="5">
        <v>66.099999999999994</v>
      </c>
      <c r="I355" s="5" t="str">
        <f t="shared" si="21"/>
        <v>8-15</v>
      </c>
      <c r="J355" s="6" t="s">
        <v>6</v>
      </c>
      <c r="K355" t="b">
        <f t="shared" si="22"/>
        <v>1</v>
      </c>
      <c r="L355" t="b">
        <f t="shared" si="23"/>
        <v>1</v>
      </c>
    </row>
    <row r="356" spans="1:12" x14ac:dyDescent="0.3">
      <c r="A356" s="2">
        <v>52282525940800</v>
      </c>
      <c r="B356" s="3" t="s">
        <v>3</v>
      </c>
      <c r="C356" s="3" t="s">
        <v>12</v>
      </c>
      <c r="D356" s="3">
        <v>43241</v>
      </c>
      <c r="E356" s="3" t="str">
        <f t="shared" si="20"/>
        <v>Mon</v>
      </c>
      <c r="F356" s="3" t="s">
        <v>32</v>
      </c>
      <c r="G356" s="4">
        <v>14</v>
      </c>
      <c r="H356" s="5">
        <v>83.32</v>
      </c>
      <c r="I356" s="5" t="str">
        <f t="shared" si="21"/>
        <v>8-15</v>
      </c>
      <c r="J356" s="6" t="s">
        <v>7</v>
      </c>
      <c r="K356" t="b">
        <f t="shared" si="22"/>
        <v>0</v>
      </c>
      <c r="L356" t="b">
        <f t="shared" si="23"/>
        <v>1</v>
      </c>
    </row>
    <row r="357" spans="1:12" x14ac:dyDescent="0.3">
      <c r="A357" s="2">
        <v>52282523702600</v>
      </c>
      <c r="B357" s="3" t="s">
        <v>3</v>
      </c>
      <c r="C357" s="3" t="s">
        <v>10</v>
      </c>
      <c r="D357" s="3">
        <v>43241</v>
      </c>
      <c r="E357" s="3" t="str">
        <f t="shared" si="20"/>
        <v>Mon</v>
      </c>
      <c r="F357" s="3" t="s">
        <v>32</v>
      </c>
      <c r="G357" s="4">
        <v>14</v>
      </c>
      <c r="H357" s="5">
        <v>72.45</v>
      </c>
      <c r="I357" s="5" t="str">
        <f t="shared" si="21"/>
        <v>8-15</v>
      </c>
      <c r="J357" s="6" t="s">
        <v>4</v>
      </c>
      <c r="K357" t="b">
        <f t="shared" si="22"/>
        <v>0</v>
      </c>
      <c r="L357" t="b">
        <f t="shared" si="23"/>
        <v>1</v>
      </c>
    </row>
    <row r="358" spans="1:12" x14ac:dyDescent="0.3">
      <c r="A358" s="2">
        <v>52282406964800</v>
      </c>
      <c r="B358" s="3" t="s">
        <v>3</v>
      </c>
      <c r="C358" s="3" t="s">
        <v>10</v>
      </c>
      <c r="D358" s="3">
        <v>43241.326018518521</v>
      </c>
      <c r="E358" s="3" t="str">
        <f t="shared" si="20"/>
        <v>Mon</v>
      </c>
      <c r="F358" s="3" t="s">
        <v>32</v>
      </c>
      <c r="G358" s="4">
        <v>24</v>
      </c>
      <c r="H358" s="5">
        <v>116.63</v>
      </c>
      <c r="I358" s="5" t="str">
        <f t="shared" si="21"/>
        <v>15-30</v>
      </c>
      <c r="J358" s="6" t="s">
        <v>2</v>
      </c>
      <c r="K358" t="b">
        <f t="shared" si="22"/>
        <v>1</v>
      </c>
      <c r="L358" t="b">
        <f t="shared" si="23"/>
        <v>0</v>
      </c>
    </row>
    <row r="359" spans="1:12" x14ac:dyDescent="0.3">
      <c r="A359" s="2">
        <v>54282390759000</v>
      </c>
      <c r="B359" s="3" t="s">
        <v>1</v>
      </c>
      <c r="C359" s="3" t="s">
        <v>11</v>
      </c>
      <c r="D359" s="3">
        <v>43241.426793981482</v>
      </c>
      <c r="E359" s="3" t="str">
        <f t="shared" si="20"/>
        <v>Mon</v>
      </c>
      <c r="F359" s="3" t="s">
        <v>32</v>
      </c>
      <c r="G359" s="4">
        <v>21</v>
      </c>
      <c r="H359" s="5">
        <v>66.099999999999994</v>
      </c>
      <c r="I359" s="5" t="str">
        <f t="shared" si="21"/>
        <v>15-30</v>
      </c>
      <c r="J359" s="6" t="s">
        <v>6</v>
      </c>
      <c r="K359" t="b">
        <f t="shared" si="22"/>
        <v>1</v>
      </c>
      <c r="L359" t="b">
        <f t="shared" si="23"/>
        <v>1</v>
      </c>
    </row>
    <row r="360" spans="1:12" x14ac:dyDescent="0.3">
      <c r="A360" s="2">
        <v>54282407072200</v>
      </c>
      <c r="B360" s="3" t="s">
        <v>1</v>
      </c>
      <c r="C360" s="3" t="s">
        <v>11</v>
      </c>
      <c r="D360" s="3">
        <v>43241.503495370373</v>
      </c>
      <c r="E360" s="3" t="str">
        <f t="shared" si="20"/>
        <v>Mon</v>
      </c>
      <c r="F360" s="3" t="s">
        <v>32</v>
      </c>
      <c r="G360" s="4">
        <v>21</v>
      </c>
      <c r="H360" s="5">
        <v>70.069999999999993</v>
      </c>
      <c r="I360" s="5" t="str">
        <f t="shared" si="21"/>
        <v>15-30</v>
      </c>
      <c r="J360" s="6" t="s">
        <v>2</v>
      </c>
      <c r="K360" t="b">
        <f t="shared" si="22"/>
        <v>0</v>
      </c>
      <c r="L360" t="b">
        <f t="shared" si="23"/>
        <v>1</v>
      </c>
    </row>
    <row r="361" spans="1:12" x14ac:dyDescent="0.3">
      <c r="A361" s="2">
        <v>54282407834000</v>
      </c>
      <c r="B361" s="3" t="s">
        <v>3</v>
      </c>
      <c r="C361" s="3" t="s">
        <v>12</v>
      </c>
      <c r="D361" s="3">
        <v>43241.508252314816</v>
      </c>
      <c r="E361" s="3" t="str">
        <f t="shared" si="20"/>
        <v>Mon</v>
      </c>
      <c r="F361" s="3" t="s">
        <v>32</v>
      </c>
      <c r="G361" s="4">
        <v>21</v>
      </c>
      <c r="H361" s="5">
        <v>70.069999999999993</v>
      </c>
      <c r="I361" s="5" t="str">
        <f t="shared" si="21"/>
        <v>15-30</v>
      </c>
      <c r="J361" s="6" t="s">
        <v>2</v>
      </c>
      <c r="K361" t="b">
        <f t="shared" si="22"/>
        <v>0</v>
      </c>
      <c r="L361" t="b">
        <f t="shared" si="23"/>
        <v>1</v>
      </c>
    </row>
    <row r="362" spans="1:12" x14ac:dyDescent="0.3">
      <c r="A362" s="2">
        <v>54282407601800</v>
      </c>
      <c r="B362" s="3" t="s">
        <v>1</v>
      </c>
      <c r="C362" s="3" t="s">
        <v>11</v>
      </c>
      <c r="D362" s="3">
        <v>43241.531215277777</v>
      </c>
      <c r="E362" s="3" t="str">
        <f t="shared" si="20"/>
        <v>Mon</v>
      </c>
      <c r="F362" s="3" t="s">
        <v>32</v>
      </c>
      <c r="G362" s="4">
        <v>24</v>
      </c>
      <c r="H362" s="5">
        <v>76.8</v>
      </c>
      <c r="I362" s="5" t="str">
        <f t="shared" si="21"/>
        <v>15-30</v>
      </c>
      <c r="J362" s="6" t="s">
        <v>2</v>
      </c>
      <c r="K362" t="b">
        <f t="shared" si="22"/>
        <v>0</v>
      </c>
      <c r="L362" t="b">
        <f t="shared" si="23"/>
        <v>1</v>
      </c>
    </row>
    <row r="363" spans="1:12" x14ac:dyDescent="0.3">
      <c r="A363" s="2">
        <v>54282407047800</v>
      </c>
      <c r="B363" s="3" t="s">
        <v>1</v>
      </c>
      <c r="C363" s="3" t="s">
        <v>10</v>
      </c>
      <c r="D363" s="3">
        <v>43241.561851851853</v>
      </c>
      <c r="E363" s="3" t="str">
        <f t="shared" si="20"/>
        <v>Mon</v>
      </c>
      <c r="F363" s="3" t="s">
        <v>32</v>
      </c>
      <c r="G363" s="4">
        <v>24</v>
      </c>
      <c r="H363" s="5">
        <v>166.42</v>
      </c>
      <c r="I363" s="5" t="str">
        <f t="shared" si="21"/>
        <v>15-30</v>
      </c>
      <c r="J363" s="6" t="s">
        <v>2</v>
      </c>
      <c r="K363" t="b">
        <f t="shared" si="22"/>
        <v>1</v>
      </c>
      <c r="L363" t="b">
        <f t="shared" si="23"/>
        <v>0</v>
      </c>
    </row>
    <row r="364" spans="1:12" x14ac:dyDescent="0.3">
      <c r="A364" s="2">
        <v>54282407042200</v>
      </c>
      <c r="B364" s="3" t="s">
        <v>1</v>
      </c>
      <c r="C364" s="3" t="s">
        <v>11</v>
      </c>
      <c r="D364" s="3">
        <v>43241.590497685182</v>
      </c>
      <c r="E364" s="3" t="str">
        <f t="shared" si="20"/>
        <v>Mon</v>
      </c>
      <c r="F364" s="3" t="s">
        <v>32</v>
      </c>
      <c r="G364" s="4">
        <v>24</v>
      </c>
      <c r="H364" s="5">
        <v>93.59</v>
      </c>
      <c r="I364" s="5" t="str">
        <f t="shared" si="21"/>
        <v>15-30</v>
      </c>
      <c r="J364" s="6" t="s">
        <v>2</v>
      </c>
      <c r="K364" t="b">
        <f t="shared" si="22"/>
        <v>0</v>
      </c>
      <c r="L364" t="b">
        <f t="shared" si="23"/>
        <v>1</v>
      </c>
    </row>
    <row r="365" spans="1:12" x14ac:dyDescent="0.3">
      <c r="A365" s="2">
        <v>54282407048400</v>
      </c>
      <c r="B365" s="3" t="s">
        <v>1</v>
      </c>
      <c r="C365" s="3" t="s">
        <v>11</v>
      </c>
      <c r="D365" s="3">
        <v>43241.637025462966</v>
      </c>
      <c r="E365" s="3" t="str">
        <f t="shared" si="20"/>
        <v>Mon</v>
      </c>
      <c r="F365" s="3" t="s">
        <v>32</v>
      </c>
      <c r="G365" s="4">
        <v>24</v>
      </c>
      <c r="H365" s="5">
        <v>186.85</v>
      </c>
      <c r="I365" s="5" t="str">
        <f t="shared" si="21"/>
        <v>15-30</v>
      </c>
      <c r="J365" s="6" t="s">
        <v>2</v>
      </c>
      <c r="K365" t="b">
        <f t="shared" si="22"/>
        <v>1</v>
      </c>
      <c r="L365" t="b">
        <f t="shared" si="23"/>
        <v>0</v>
      </c>
    </row>
    <row r="366" spans="1:12" x14ac:dyDescent="0.3">
      <c r="A366" s="2">
        <v>52282449055400</v>
      </c>
      <c r="B366" s="3" t="s">
        <v>3</v>
      </c>
      <c r="C366" s="3" t="s">
        <v>12</v>
      </c>
      <c r="D366" s="3">
        <v>43242</v>
      </c>
      <c r="E366" s="3" t="str">
        <f t="shared" si="20"/>
        <v>Tue</v>
      </c>
      <c r="F366" s="3" t="s">
        <v>32</v>
      </c>
      <c r="G366" s="4">
        <v>19</v>
      </c>
      <c r="H366" s="5">
        <v>70.069999999999993</v>
      </c>
      <c r="I366" s="5" t="str">
        <f t="shared" si="21"/>
        <v>15-30</v>
      </c>
      <c r="J366" s="6" t="s">
        <v>2</v>
      </c>
      <c r="K366" t="b">
        <f t="shared" si="22"/>
        <v>0</v>
      </c>
      <c r="L366" t="b">
        <f t="shared" si="23"/>
        <v>1</v>
      </c>
    </row>
    <row r="367" spans="1:12" x14ac:dyDescent="0.3">
      <c r="A367" s="2">
        <v>52282449027800</v>
      </c>
      <c r="B367" s="3" t="s">
        <v>3</v>
      </c>
      <c r="C367" s="3" t="s">
        <v>10</v>
      </c>
      <c r="D367" s="3">
        <v>43242</v>
      </c>
      <c r="E367" s="3" t="str">
        <f t="shared" si="20"/>
        <v>Tue</v>
      </c>
      <c r="F367" s="3" t="s">
        <v>32</v>
      </c>
      <c r="G367" s="4">
        <v>19</v>
      </c>
      <c r="H367" s="5">
        <v>112.66</v>
      </c>
      <c r="I367" s="5" t="str">
        <f t="shared" si="21"/>
        <v>15-30</v>
      </c>
      <c r="J367" s="6" t="s">
        <v>2</v>
      </c>
      <c r="K367" t="b">
        <f t="shared" si="22"/>
        <v>1</v>
      </c>
      <c r="L367" t="b">
        <f t="shared" si="23"/>
        <v>0</v>
      </c>
    </row>
    <row r="368" spans="1:12" x14ac:dyDescent="0.3">
      <c r="A368" s="2">
        <v>52282540338600</v>
      </c>
      <c r="B368" s="3" t="s">
        <v>3</v>
      </c>
      <c r="C368" s="3" t="s">
        <v>12</v>
      </c>
      <c r="D368" s="3">
        <v>43242</v>
      </c>
      <c r="E368" s="3" t="str">
        <f t="shared" si="20"/>
        <v>Tue</v>
      </c>
      <c r="F368" s="3" t="s">
        <v>32</v>
      </c>
      <c r="G368" s="4">
        <v>14</v>
      </c>
      <c r="H368" s="5">
        <v>189.54</v>
      </c>
      <c r="I368" s="5" t="str">
        <f t="shared" si="21"/>
        <v>8-15</v>
      </c>
      <c r="J368" s="6" t="s">
        <v>2</v>
      </c>
      <c r="K368" t="b">
        <f t="shared" si="22"/>
        <v>1</v>
      </c>
      <c r="L368" t="b">
        <f t="shared" si="23"/>
        <v>0</v>
      </c>
    </row>
    <row r="369" spans="1:12" x14ac:dyDescent="0.3">
      <c r="A369" s="2">
        <v>54282522958200</v>
      </c>
      <c r="B369" s="3" t="s">
        <v>3</v>
      </c>
      <c r="C369" s="3" t="s">
        <v>10</v>
      </c>
      <c r="D369" s="3">
        <v>43242</v>
      </c>
      <c r="E369" s="3" t="str">
        <f t="shared" si="20"/>
        <v>Tue</v>
      </c>
      <c r="F369" s="3" t="s">
        <v>32</v>
      </c>
      <c r="G369" s="4">
        <v>14</v>
      </c>
      <c r="H369" s="5">
        <v>88.21</v>
      </c>
      <c r="I369" s="5" t="str">
        <f t="shared" si="21"/>
        <v>8-15</v>
      </c>
      <c r="J369" s="6" t="s">
        <v>6</v>
      </c>
      <c r="K369" t="b">
        <f t="shared" si="22"/>
        <v>0</v>
      </c>
      <c r="L369" t="b">
        <f t="shared" si="23"/>
        <v>1</v>
      </c>
    </row>
    <row r="370" spans="1:12" x14ac:dyDescent="0.3">
      <c r="A370" s="2">
        <v>52282540333400</v>
      </c>
      <c r="B370" s="3" t="s">
        <v>3</v>
      </c>
      <c r="C370" s="3" t="s">
        <v>11</v>
      </c>
      <c r="D370" s="3">
        <v>43242</v>
      </c>
      <c r="E370" s="3" t="str">
        <f t="shared" si="20"/>
        <v>Tue</v>
      </c>
      <c r="F370" s="3" t="s">
        <v>32</v>
      </c>
      <c r="G370" s="4">
        <v>14</v>
      </c>
      <c r="H370" s="5">
        <v>76.8</v>
      </c>
      <c r="I370" s="5" t="str">
        <f t="shared" si="21"/>
        <v>8-15</v>
      </c>
      <c r="J370" s="6" t="s">
        <v>2</v>
      </c>
      <c r="K370" t="b">
        <f t="shared" si="22"/>
        <v>0</v>
      </c>
      <c r="L370" t="b">
        <f t="shared" si="23"/>
        <v>1</v>
      </c>
    </row>
    <row r="371" spans="1:12" x14ac:dyDescent="0.3">
      <c r="A371" s="2">
        <v>52282541607600</v>
      </c>
      <c r="B371" s="3" t="s">
        <v>3</v>
      </c>
      <c r="C371" s="3" t="s">
        <v>12</v>
      </c>
      <c r="D371" s="3">
        <v>43242</v>
      </c>
      <c r="E371" s="3" t="str">
        <f t="shared" si="20"/>
        <v>Tue</v>
      </c>
      <c r="F371" s="3" t="s">
        <v>32</v>
      </c>
      <c r="G371" s="4">
        <v>14</v>
      </c>
      <c r="H371" s="5">
        <v>186.85</v>
      </c>
      <c r="I371" s="5" t="str">
        <f t="shared" si="21"/>
        <v>8-15</v>
      </c>
      <c r="J371" s="6" t="s">
        <v>2</v>
      </c>
      <c r="K371" t="b">
        <f t="shared" si="22"/>
        <v>1</v>
      </c>
      <c r="L371" t="b">
        <f t="shared" si="23"/>
        <v>0</v>
      </c>
    </row>
    <row r="372" spans="1:12" x14ac:dyDescent="0.3">
      <c r="A372" s="2">
        <v>52282541610600</v>
      </c>
      <c r="B372" s="3" t="s">
        <v>3</v>
      </c>
      <c r="C372" s="3" t="s">
        <v>10</v>
      </c>
      <c r="D372" s="3">
        <v>43242</v>
      </c>
      <c r="E372" s="3" t="str">
        <f t="shared" si="20"/>
        <v>Tue</v>
      </c>
      <c r="F372" s="3" t="s">
        <v>32</v>
      </c>
      <c r="G372" s="4">
        <v>14</v>
      </c>
      <c r="H372" s="5">
        <v>112.66</v>
      </c>
      <c r="I372" s="5" t="str">
        <f t="shared" si="21"/>
        <v>8-15</v>
      </c>
      <c r="J372" s="6" t="s">
        <v>2</v>
      </c>
      <c r="K372" t="b">
        <f t="shared" si="22"/>
        <v>1</v>
      </c>
      <c r="L372" t="b">
        <f t="shared" si="23"/>
        <v>0</v>
      </c>
    </row>
    <row r="373" spans="1:12" x14ac:dyDescent="0.3">
      <c r="A373" s="2">
        <v>52282540336800</v>
      </c>
      <c r="B373" s="3" t="s">
        <v>3</v>
      </c>
      <c r="C373" s="3" t="s">
        <v>11</v>
      </c>
      <c r="D373" s="3">
        <v>43242</v>
      </c>
      <c r="E373" s="3" t="str">
        <f t="shared" si="20"/>
        <v>Tue</v>
      </c>
      <c r="F373" s="3" t="s">
        <v>32</v>
      </c>
      <c r="G373" s="4">
        <v>14</v>
      </c>
      <c r="H373" s="5">
        <v>204.92</v>
      </c>
      <c r="I373" s="5" t="str">
        <f t="shared" si="21"/>
        <v>8-15</v>
      </c>
      <c r="J373" s="6" t="s">
        <v>2</v>
      </c>
      <c r="K373" t="b">
        <f t="shared" si="22"/>
        <v>1</v>
      </c>
      <c r="L373" t="b">
        <f t="shared" si="23"/>
        <v>0</v>
      </c>
    </row>
    <row r="374" spans="1:12" x14ac:dyDescent="0.3">
      <c r="A374" s="2">
        <v>52282540336800</v>
      </c>
      <c r="B374" s="3" t="s">
        <v>3</v>
      </c>
      <c r="C374" s="3" t="s">
        <v>12</v>
      </c>
      <c r="D374" s="3">
        <v>43242</v>
      </c>
      <c r="E374" s="3" t="str">
        <f t="shared" si="20"/>
        <v>Tue</v>
      </c>
      <c r="F374" s="3" t="s">
        <v>32</v>
      </c>
      <c r="G374" s="4">
        <v>14</v>
      </c>
      <c r="H374" s="5">
        <v>204.92</v>
      </c>
      <c r="I374" s="5" t="str">
        <f t="shared" si="21"/>
        <v>8-15</v>
      </c>
      <c r="J374" s="6" t="s">
        <v>2</v>
      </c>
      <c r="K374" t="b">
        <f t="shared" si="22"/>
        <v>1</v>
      </c>
      <c r="L374" t="b">
        <f t="shared" si="23"/>
        <v>0</v>
      </c>
    </row>
    <row r="375" spans="1:12" x14ac:dyDescent="0.3">
      <c r="A375" s="2">
        <v>52282540337800</v>
      </c>
      <c r="B375" s="3" t="s">
        <v>3</v>
      </c>
      <c r="C375" s="3" t="s">
        <v>10</v>
      </c>
      <c r="D375" s="3">
        <v>43242</v>
      </c>
      <c r="E375" s="3" t="str">
        <f t="shared" si="20"/>
        <v>Tue</v>
      </c>
      <c r="F375" s="3" t="s">
        <v>32</v>
      </c>
      <c r="G375" s="4">
        <v>14</v>
      </c>
      <c r="H375" s="5">
        <v>93.59</v>
      </c>
      <c r="I375" s="5" t="str">
        <f t="shared" si="21"/>
        <v>8-15</v>
      </c>
      <c r="J375" s="6" t="s">
        <v>2</v>
      </c>
      <c r="K375" t="b">
        <f t="shared" si="22"/>
        <v>0</v>
      </c>
      <c r="L375" t="b">
        <f t="shared" si="23"/>
        <v>1</v>
      </c>
    </row>
    <row r="376" spans="1:12" x14ac:dyDescent="0.3">
      <c r="A376" s="2">
        <v>52282541611600</v>
      </c>
      <c r="B376" s="3" t="s">
        <v>3</v>
      </c>
      <c r="C376" s="3" t="s">
        <v>11</v>
      </c>
      <c r="D376" s="3">
        <v>43242</v>
      </c>
      <c r="E376" s="3" t="str">
        <f t="shared" si="20"/>
        <v>Tue</v>
      </c>
      <c r="F376" s="3" t="s">
        <v>32</v>
      </c>
      <c r="G376" s="4">
        <v>14</v>
      </c>
      <c r="H376" s="5">
        <v>112.66</v>
      </c>
      <c r="I376" s="5" t="str">
        <f t="shared" si="21"/>
        <v>8-15</v>
      </c>
      <c r="J376" s="6" t="s">
        <v>2</v>
      </c>
      <c r="K376" t="b">
        <f t="shared" si="22"/>
        <v>1</v>
      </c>
      <c r="L376" t="b">
        <f t="shared" si="23"/>
        <v>0</v>
      </c>
    </row>
    <row r="377" spans="1:12" x14ac:dyDescent="0.3">
      <c r="A377" s="2">
        <v>52282541662600</v>
      </c>
      <c r="B377" s="3" t="s">
        <v>3</v>
      </c>
      <c r="C377" s="3" t="s">
        <v>12</v>
      </c>
      <c r="D377" s="3">
        <v>43242</v>
      </c>
      <c r="E377" s="3" t="str">
        <f t="shared" si="20"/>
        <v>Tue</v>
      </c>
      <c r="F377" s="3" t="s">
        <v>32</v>
      </c>
      <c r="G377" s="4">
        <v>14</v>
      </c>
      <c r="H377" s="5">
        <v>76.8</v>
      </c>
      <c r="I377" s="5" t="str">
        <f t="shared" si="21"/>
        <v>8-15</v>
      </c>
      <c r="J377" s="6" t="s">
        <v>2</v>
      </c>
      <c r="K377" t="b">
        <f t="shared" si="22"/>
        <v>0</v>
      </c>
      <c r="L377" t="b">
        <f t="shared" si="23"/>
        <v>1</v>
      </c>
    </row>
    <row r="378" spans="1:12" x14ac:dyDescent="0.3">
      <c r="A378" s="2">
        <v>52282541660200</v>
      </c>
      <c r="B378" s="3" t="s">
        <v>3</v>
      </c>
      <c r="C378" s="3" t="s">
        <v>10</v>
      </c>
      <c r="D378" s="3">
        <v>43242</v>
      </c>
      <c r="E378" s="3" t="str">
        <f t="shared" si="20"/>
        <v>Tue</v>
      </c>
      <c r="F378" s="3" t="s">
        <v>32</v>
      </c>
      <c r="G378" s="4">
        <v>14</v>
      </c>
      <c r="H378" s="5">
        <v>246.1</v>
      </c>
      <c r="I378" s="5" t="str">
        <f t="shared" si="21"/>
        <v>8-15</v>
      </c>
      <c r="J378" s="6" t="s">
        <v>2</v>
      </c>
      <c r="K378" t="b">
        <f t="shared" si="22"/>
        <v>1</v>
      </c>
      <c r="L378" t="b">
        <f t="shared" si="23"/>
        <v>0</v>
      </c>
    </row>
    <row r="379" spans="1:12" x14ac:dyDescent="0.3">
      <c r="A379" s="2">
        <v>52282541660200</v>
      </c>
      <c r="B379" s="3" t="s">
        <v>3</v>
      </c>
      <c r="C379" s="3" t="s">
        <v>11</v>
      </c>
      <c r="D379" s="3">
        <v>43242</v>
      </c>
      <c r="E379" s="3" t="str">
        <f t="shared" si="20"/>
        <v>Tue</v>
      </c>
      <c r="F379" s="3" t="s">
        <v>32</v>
      </c>
      <c r="G379" s="4">
        <v>14</v>
      </c>
      <c r="H379" s="5">
        <v>246.1</v>
      </c>
      <c r="I379" s="5" t="str">
        <f t="shared" si="21"/>
        <v>8-15</v>
      </c>
      <c r="J379" s="6" t="s">
        <v>2</v>
      </c>
      <c r="K379" t="b">
        <f t="shared" si="22"/>
        <v>1</v>
      </c>
      <c r="L379" t="b">
        <f t="shared" si="23"/>
        <v>0</v>
      </c>
    </row>
    <row r="380" spans="1:12" x14ac:dyDescent="0.3">
      <c r="A380" s="2">
        <v>52282407517000</v>
      </c>
      <c r="B380" s="3" t="s">
        <v>1</v>
      </c>
      <c r="C380" s="3" t="s">
        <v>11</v>
      </c>
      <c r="D380" s="3">
        <v>43242.312245370369</v>
      </c>
      <c r="E380" s="3" t="str">
        <f t="shared" si="20"/>
        <v>Tue</v>
      </c>
      <c r="F380" s="3" t="s">
        <v>32</v>
      </c>
      <c r="G380" s="4">
        <v>25</v>
      </c>
      <c r="H380" s="5">
        <v>116.63</v>
      </c>
      <c r="I380" s="5" t="str">
        <f t="shared" si="21"/>
        <v>15-30</v>
      </c>
      <c r="J380" s="6" t="s">
        <v>2</v>
      </c>
      <c r="K380" t="b">
        <f t="shared" si="22"/>
        <v>1</v>
      </c>
      <c r="L380" t="b">
        <f t="shared" si="23"/>
        <v>0</v>
      </c>
    </row>
    <row r="381" spans="1:12" x14ac:dyDescent="0.3">
      <c r="A381" s="2">
        <v>54282407639200</v>
      </c>
      <c r="B381" s="3" t="s">
        <v>1</v>
      </c>
      <c r="C381" s="3" t="s">
        <v>12</v>
      </c>
      <c r="D381" s="3">
        <v>43242.318807870368</v>
      </c>
      <c r="E381" s="3" t="str">
        <f t="shared" si="20"/>
        <v>Tue</v>
      </c>
      <c r="F381" s="3" t="s">
        <v>32</v>
      </c>
      <c r="G381" s="4">
        <v>25</v>
      </c>
      <c r="H381" s="5">
        <v>76.8</v>
      </c>
      <c r="I381" s="5" t="str">
        <f t="shared" si="21"/>
        <v>15-30</v>
      </c>
      <c r="J381" s="6" t="s">
        <v>2</v>
      </c>
      <c r="K381" t="b">
        <f t="shared" si="22"/>
        <v>0</v>
      </c>
      <c r="L381" t="b">
        <f t="shared" si="23"/>
        <v>1</v>
      </c>
    </row>
    <row r="382" spans="1:12" x14ac:dyDescent="0.3">
      <c r="A382" s="2">
        <v>54282407638800</v>
      </c>
      <c r="B382" s="3" t="s">
        <v>3</v>
      </c>
      <c r="C382" s="3" t="s">
        <v>10</v>
      </c>
      <c r="D382" s="3">
        <v>43242.336805555555</v>
      </c>
      <c r="E382" s="3" t="str">
        <f t="shared" si="20"/>
        <v>Tue</v>
      </c>
      <c r="F382" s="3" t="s">
        <v>32</v>
      </c>
      <c r="G382" s="4">
        <v>25</v>
      </c>
      <c r="H382" s="5">
        <v>76.8</v>
      </c>
      <c r="I382" s="5" t="str">
        <f t="shared" si="21"/>
        <v>15-30</v>
      </c>
      <c r="J382" s="6" t="s">
        <v>2</v>
      </c>
      <c r="K382" t="b">
        <f t="shared" si="22"/>
        <v>0</v>
      </c>
      <c r="L382" t="b">
        <f t="shared" si="23"/>
        <v>1</v>
      </c>
    </row>
    <row r="383" spans="1:12" x14ac:dyDescent="0.3">
      <c r="A383" s="2">
        <v>52282406966600</v>
      </c>
      <c r="B383" s="3" t="s">
        <v>1</v>
      </c>
      <c r="C383" s="3" t="s">
        <v>11</v>
      </c>
      <c r="D383" s="3">
        <v>43242.340370370373</v>
      </c>
      <c r="E383" s="3" t="str">
        <f t="shared" si="20"/>
        <v>Tue</v>
      </c>
      <c r="F383" s="3" t="s">
        <v>32</v>
      </c>
      <c r="G383" s="4">
        <v>25</v>
      </c>
      <c r="H383" s="5">
        <v>70.069999999999993</v>
      </c>
      <c r="I383" s="5" t="str">
        <f t="shared" si="21"/>
        <v>15-30</v>
      </c>
      <c r="J383" s="6" t="s">
        <v>2</v>
      </c>
      <c r="K383" t="b">
        <f t="shared" si="22"/>
        <v>0</v>
      </c>
      <c r="L383" t="b">
        <f t="shared" si="23"/>
        <v>1</v>
      </c>
    </row>
    <row r="384" spans="1:12" x14ac:dyDescent="0.3">
      <c r="A384" s="2">
        <v>54282407047200</v>
      </c>
      <c r="B384" s="3" t="s">
        <v>3</v>
      </c>
      <c r="C384" s="3" t="s">
        <v>12</v>
      </c>
      <c r="D384" s="3">
        <v>43242.348622685182</v>
      </c>
      <c r="E384" s="3" t="str">
        <f t="shared" si="20"/>
        <v>Tue</v>
      </c>
      <c r="F384" s="3" t="s">
        <v>32</v>
      </c>
      <c r="G384" s="4">
        <v>25</v>
      </c>
      <c r="H384" s="5">
        <v>116.52</v>
      </c>
      <c r="I384" s="5" t="str">
        <f t="shared" si="21"/>
        <v>15-30</v>
      </c>
      <c r="J384" s="6" t="s">
        <v>2</v>
      </c>
      <c r="K384" t="b">
        <f t="shared" si="22"/>
        <v>1</v>
      </c>
      <c r="L384" t="b">
        <f t="shared" si="23"/>
        <v>0</v>
      </c>
    </row>
    <row r="385" spans="1:12" x14ac:dyDescent="0.3">
      <c r="A385" s="2">
        <v>54282407214600</v>
      </c>
      <c r="B385" s="3" t="s">
        <v>1</v>
      </c>
      <c r="C385" s="3" t="s">
        <v>10</v>
      </c>
      <c r="D385" s="3">
        <v>43242.409282407411</v>
      </c>
      <c r="E385" s="3" t="str">
        <f t="shared" si="20"/>
        <v>Tue</v>
      </c>
      <c r="F385" s="3" t="s">
        <v>32</v>
      </c>
      <c r="G385" s="4">
        <v>22</v>
      </c>
      <c r="H385" s="5">
        <v>76.8</v>
      </c>
      <c r="I385" s="5" t="str">
        <f t="shared" si="21"/>
        <v>15-30</v>
      </c>
      <c r="J385" s="6" t="s">
        <v>2</v>
      </c>
      <c r="K385" t="b">
        <f t="shared" si="22"/>
        <v>0</v>
      </c>
      <c r="L385" t="b">
        <f t="shared" si="23"/>
        <v>1</v>
      </c>
    </row>
    <row r="386" spans="1:12" x14ac:dyDescent="0.3">
      <c r="A386" s="2">
        <v>54282407742200</v>
      </c>
      <c r="B386" s="3" t="s">
        <v>1</v>
      </c>
      <c r="C386" s="3" t="s">
        <v>11</v>
      </c>
      <c r="D386" s="3">
        <v>43242.413842592592</v>
      </c>
      <c r="E386" s="3" t="str">
        <f t="shared" ref="E386:E449" si="24">TEXT(D386,"DDD")</f>
        <v>Tue</v>
      </c>
      <c r="F386" s="3" t="s">
        <v>32</v>
      </c>
      <c r="G386" s="4">
        <v>22</v>
      </c>
      <c r="H386" s="5">
        <v>70.069999999999993</v>
      </c>
      <c r="I386" s="5" t="str">
        <f t="shared" si="21"/>
        <v>15-30</v>
      </c>
      <c r="J386" s="6" t="s">
        <v>2</v>
      </c>
      <c r="K386" t="b">
        <f t="shared" si="22"/>
        <v>0</v>
      </c>
      <c r="L386" t="b">
        <f t="shared" si="23"/>
        <v>1</v>
      </c>
    </row>
    <row r="387" spans="1:12" x14ac:dyDescent="0.3">
      <c r="A387" s="2">
        <v>54282407801200</v>
      </c>
      <c r="B387" s="3" t="s">
        <v>3</v>
      </c>
      <c r="C387" s="3" t="s">
        <v>12</v>
      </c>
      <c r="D387" s="3">
        <v>43242.422199074077</v>
      </c>
      <c r="E387" s="3" t="str">
        <f t="shared" si="24"/>
        <v>Tue</v>
      </c>
      <c r="F387" s="3" t="s">
        <v>32</v>
      </c>
      <c r="G387" s="4">
        <v>22</v>
      </c>
      <c r="H387" s="5">
        <v>182.73</v>
      </c>
      <c r="I387" s="5" t="str">
        <f t="shared" ref="I387:I450" si="25">IF(G387&gt;30,"&gt;30",IF(G387&gt;14,"15-30",IF(G387&gt;7,"8-15","0-7")))</f>
        <v>15-30</v>
      </c>
      <c r="J387" s="6" t="s">
        <v>2</v>
      </c>
      <c r="K387" t="b">
        <f t="shared" ref="K387:K450" si="26">OR(H387&lt;70,H387&gt;100)</f>
        <v>1</v>
      </c>
      <c r="L387" t="b">
        <f t="shared" ref="L387:L450" si="27">AND($H387&lt;100,$H387&gt;50)</f>
        <v>0</v>
      </c>
    </row>
    <row r="388" spans="1:12" x14ac:dyDescent="0.3">
      <c r="A388" s="2">
        <v>54282407723400</v>
      </c>
      <c r="B388" s="3" t="s">
        <v>1</v>
      </c>
      <c r="C388" s="3" t="s">
        <v>10</v>
      </c>
      <c r="D388" s="3">
        <v>43242.518564814818</v>
      </c>
      <c r="E388" s="3" t="str">
        <f t="shared" si="24"/>
        <v>Tue</v>
      </c>
      <c r="F388" s="3" t="s">
        <v>32</v>
      </c>
      <c r="G388" s="4">
        <v>22</v>
      </c>
      <c r="H388" s="5">
        <v>70.069999999999993</v>
      </c>
      <c r="I388" s="5" t="str">
        <f t="shared" si="25"/>
        <v>15-30</v>
      </c>
      <c r="J388" s="6" t="s">
        <v>2</v>
      </c>
      <c r="K388" t="b">
        <f t="shared" si="26"/>
        <v>0</v>
      </c>
      <c r="L388" t="b">
        <f t="shared" si="27"/>
        <v>1</v>
      </c>
    </row>
    <row r="389" spans="1:12" x14ac:dyDescent="0.3">
      <c r="A389" s="2">
        <v>54282407801600</v>
      </c>
      <c r="B389" s="3" t="s">
        <v>1</v>
      </c>
      <c r="C389" s="3" t="s">
        <v>11</v>
      </c>
      <c r="D389" s="3">
        <v>43242.525937500002</v>
      </c>
      <c r="E389" s="3" t="str">
        <f t="shared" si="24"/>
        <v>Tue</v>
      </c>
      <c r="F389" s="3" t="s">
        <v>32</v>
      </c>
      <c r="G389" s="4">
        <v>22</v>
      </c>
      <c r="H389" s="5">
        <v>204.92</v>
      </c>
      <c r="I389" s="5" t="str">
        <f t="shared" si="25"/>
        <v>15-30</v>
      </c>
      <c r="J389" s="6" t="s">
        <v>2</v>
      </c>
      <c r="K389" t="b">
        <f t="shared" si="26"/>
        <v>1</v>
      </c>
      <c r="L389" t="b">
        <f t="shared" si="27"/>
        <v>0</v>
      </c>
    </row>
    <row r="390" spans="1:12" x14ac:dyDescent="0.3">
      <c r="A390" s="2">
        <v>54282407816400</v>
      </c>
      <c r="B390" s="3" t="s">
        <v>1</v>
      </c>
      <c r="C390" s="3" t="s">
        <v>12</v>
      </c>
      <c r="D390" s="3">
        <v>43242.528078703705</v>
      </c>
      <c r="E390" s="3" t="str">
        <f t="shared" si="24"/>
        <v>Tue</v>
      </c>
      <c r="F390" s="3" t="s">
        <v>32</v>
      </c>
      <c r="G390" s="4">
        <v>22</v>
      </c>
      <c r="H390" s="5">
        <v>83.21</v>
      </c>
      <c r="I390" s="5" t="str">
        <f t="shared" si="25"/>
        <v>15-30</v>
      </c>
      <c r="J390" s="6" t="s">
        <v>2</v>
      </c>
      <c r="K390" t="b">
        <f t="shared" si="26"/>
        <v>0</v>
      </c>
      <c r="L390" t="b">
        <f t="shared" si="27"/>
        <v>1</v>
      </c>
    </row>
    <row r="391" spans="1:12" x14ac:dyDescent="0.3">
      <c r="A391" s="2">
        <v>54282407815800</v>
      </c>
      <c r="B391" s="3" t="s">
        <v>3</v>
      </c>
      <c r="C391" s="3" t="s">
        <v>10</v>
      </c>
      <c r="D391" s="3">
        <v>43242.558958333335</v>
      </c>
      <c r="E391" s="3" t="str">
        <f t="shared" si="24"/>
        <v>Tue</v>
      </c>
      <c r="F391" s="3" t="s">
        <v>32</v>
      </c>
      <c r="G391" s="4">
        <v>22</v>
      </c>
      <c r="H391" s="5">
        <v>112.66</v>
      </c>
      <c r="I391" s="5" t="str">
        <f t="shared" si="25"/>
        <v>15-30</v>
      </c>
      <c r="J391" s="6" t="s">
        <v>2</v>
      </c>
      <c r="K391" t="b">
        <f t="shared" si="26"/>
        <v>1</v>
      </c>
      <c r="L391" t="b">
        <f t="shared" si="27"/>
        <v>0</v>
      </c>
    </row>
    <row r="392" spans="1:12" x14ac:dyDescent="0.3">
      <c r="A392" s="2">
        <v>54282407193400</v>
      </c>
      <c r="B392" s="3" t="s">
        <v>1</v>
      </c>
      <c r="C392" s="3" t="s">
        <v>12</v>
      </c>
      <c r="D392" s="3">
        <v>43242.582256944443</v>
      </c>
      <c r="E392" s="3" t="str">
        <f t="shared" si="24"/>
        <v>Tue</v>
      </c>
      <c r="F392" s="3" t="s">
        <v>32</v>
      </c>
      <c r="G392" s="4">
        <v>22</v>
      </c>
      <c r="H392" s="5">
        <v>70.069999999999993</v>
      </c>
      <c r="I392" s="5" t="str">
        <f t="shared" si="25"/>
        <v>15-30</v>
      </c>
      <c r="J392" s="6" t="s">
        <v>2</v>
      </c>
      <c r="K392" t="b">
        <f t="shared" si="26"/>
        <v>0</v>
      </c>
      <c r="L392" t="b">
        <f t="shared" si="27"/>
        <v>1</v>
      </c>
    </row>
    <row r="393" spans="1:12" x14ac:dyDescent="0.3">
      <c r="A393" s="2">
        <v>54282407765600</v>
      </c>
      <c r="B393" s="3" t="s">
        <v>1</v>
      </c>
      <c r="C393" s="3" t="s">
        <v>11</v>
      </c>
      <c r="D393" s="3">
        <v>43242.583738425928</v>
      </c>
      <c r="E393" s="3" t="str">
        <f t="shared" si="24"/>
        <v>Tue</v>
      </c>
      <c r="F393" s="3" t="s">
        <v>32</v>
      </c>
      <c r="G393" s="4">
        <v>22</v>
      </c>
      <c r="H393" s="5">
        <v>170.53</v>
      </c>
      <c r="I393" s="5" t="str">
        <f t="shared" si="25"/>
        <v>15-30</v>
      </c>
      <c r="J393" s="6" t="s">
        <v>2</v>
      </c>
      <c r="K393" t="b">
        <f t="shared" si="26"/>
        <v>1</v>
      </c>
      <c r="L393" t="b">
        <f t="shared" si="27"/>
        <v>0</v>
      </c>
    </row>
    <row r="394" spans="1:12" x14ac:dyDescent="0.3">
      <c r="A394" s="2">
        <v>54282407832600</v>
      </c>
      <c r="B394" s="3" t="s">
        <v>3</v>
      </c>
      <c r="C394" s="3" t="s">
        <v>10</v>
      </c>
      <c r="D394" s="3">
        <v>43242.586157407408</v>
      </c>
      <c r="E394" s="3" t="str">
        <f t="shared" si="24"/>
        <v>Tue</v>
      </c>
      <c r="F394" s="3" t="s">
        <v>32</v>
      </c>
      <c r="G394" s="4">
        <v>22</v>
      </c>
      <c r="H394" s="5">
        <v>112.66</v>
      </c>
      <c r="I394" s="5" t="str">
        <f t="shared" si="25"/>
        <v>15-30</v>
      </c>
      <c r="J394" s="6" t="s">
        <v>2</v>
      </c>
      <c r="K394" t="b">
        <f t="shared" si="26"/>
        <v>1</v>
      </c>
      <c r="L394" t="b">
        <f t="shared" si="27"/>
        <v>0</v>
      </c>
    </row>
    <row r="395" spans="1:12" x14ac:dyDescent="0.3">
      <c r="A395" s="2">
        <v>54282407743600</v>
      </c>
      <c r="B395" s="3" t="s">
        <v>3</v>
      </c>
      <c r="C395" s="3" t="s">
        <v>11</v>
      </c>
      <c r="D395" s="3">
        <v>43242.596851851849</v>
      </c>
      <c r="E395" s="3" t="str">
        <f t="shared" si="24"/>
        <v>Tue</v>
      </c>
      <c r="F395" s="3" t="s">
        <v>32</v>
      </c>
      <c r="G395" s="4">
        <v>22</v>
      </c>
      <c r="H395" s="5">
        <v>116.52</v>
      </c>
      <c r="I395" s="5" t="str">
        <f t="shared" si="25"/>
        <v>15-30</v>
      </c>
      <c r="J395" s="6" t="s">
        <v>2</v>
      </c>
      <c r="K395" t="b">
        <f t="shared" si="26"/>
        <v>1</v>
      </c>
      <c r="L395" t="b">
        <f t="shared" si="27"/>
        <v>0</v>
      </c>
    </row>
    <row r="396" spans="1:12" x14ac:dyDescent="0.3">
      <c r="A396" s="2">
        <v>54282407606600</v>
      </c>
      <c r="B396" s="3" t="s">
        <v>1</v>
      </c>
      <c r="C396" s="3" t="s">
        <v>12</v>
      </c>
      <c r="D396" s="3">
        <v>43242.610879629632</v>
      </c>
      <c r="E396" s="3" t="str">
        <f t="shared" si="24"/>
        <v>Tue</v>
      </c>
      <c r="F396" s="3" t="s">
        <v>32</v>
      </c>
      <c r="G396" s="4">
        <v>22</v>
      </c>
      <c r="H396" s="5">
        <v>76.8</v>
      </c>
      <c r="I396" s="5" t="str">
        <f t="shared" si="25"/>
        <v>15-30</v>
      </c>
      <c r="J396" s="6" t="s">
        <v>2</v>
      </c>
      <c r="K396" t="b">
        <f t="shared" si="26"/>
        <v>0</v>
      </c>
      <c r="L396" t="b">
        <f t="shared" si="27"/>
        <v>1</v>
      </c>
    </row>
    <row r="397" spans="1:12" x14ac:dyDescent="0.3">
      <c r="A397" s="2">
        <v>54282407075800</v>
      </c>
      <c r="B397" s="3" t="s">
        <v>3</v>
      </c>
      <c r="C397" s="3" t="s">
        <v>10</v>
      </c>
      <c r="D397" s="3">
        <v>43242.616574074076</v>
      </c>
      <c r="E397" s="3" t="str">
        <f t="shared" si="24"/>
        <v>Tue</v>
      </c>
      <c r="F397" s="3" t="s">
        <v>32</v>
      </c>
      <c r="G397" s="4">
        <v>22</v>
      </c>
      <c r="H397" s="5">
        <v>70.069999999999993</v>
      </c>
      <c r="I397" s="5" t="str">
        <f t="shared" si="25"/>
        <v>15-30</v>
      </c>
      <c r="J397" s="6" t="s">
        <v>2</v>
      </c>
      <c r="K397" t="b">
        <f t="shared" si="26"/>
        <v>0</v>
      </c>
      <c r="L397" t="b">
        <f t="shared" si="27"/>
        <v>1</v>
      </c>
    </row>
    <row r="398" spans="1:12" x14ac:dyDescent="0.3">
      <c r="A398" s="2">
        <v>54282407024200</v>
      </c>
      <c r="B398" s="3" t="s">
        <v>1</v>
      </c>
      <c r="C398" s="3" t="s">
        <v>11</v>
      </c>
      <c r="D398" s="3">
        <v>43242.642650462964</v>
      </c>
      <c r="E398" s="3" t="str">
        <f t="shared" si="24"/>
        <v>Tue</v>
      </c>
      <c r="F398" s="3" t="s">
        <v>32</v>
      </c>
      <c r="G398" s="4">
        <v>22</v>
      </c>
      <c r="H398" s="5">
        <v>70.069999999999993</v>
      </c>
      <c r="I398" s="5" t="str">
        <f t="shared" si="25"/>
        <v>15-30</v>
      </c>
      <c r="J398" s="6" t="s">
        <v>2</v>
      </c>
      <c r="K398" t="b">
        <f t="shared" si="26"/>
        <v>0</v>
      </c>
      <c r="L398" t="b">
        <f t="shared" si="27"/>
        <v>1</v>
      </c>
    </row>
    <row r="399" spans="1:12" x14ac:dyDescent="0.3">
      <c r="A399" s="2">
        <v>52282548446800</v>
      </c>
      <c r="B399" s="3" t="s">
        <v>3</v>
      </c>
      <c r="C399" s="3" t="s">
        <v>11</v>
      </c>
      <c r="D399" s="3">
        <v>43243</v>
      </c>
      <c r="E399" s="3" t="str">
        <f t="shared" si="24"/>
        <v>Wed</v>
      </c>
      <c r="F399" s="3" t="s">
        <v>32</v>
      </c>
      <c r="G399" s="4">
        <v>14</v>
      </c>
      <c r="H399" s="5">
        <v>72.45</v>
      </c>
      <c r="I399" s="5" t="str">
        <f t="shared" si="25"/>
        <v>8-15</v>
      </c>
      <c r="J399" s="6" t="s">
        <v>4</v>
      </c>
      <c r="K399" t="b">
        <f t="shared" si="26"/>
        <v>0</v>
      </c>
      <c r="L399" t="b">
        <f t="shared" si="27"/>
        <v>1</v>
      </c>
    </row>
    <row r="400" spans="1:12" x14ac:dyDescent="0.3">
      <c r="A400" s="2">
        <v>52282569382800</v>
      </c>
      <c r="B400" s="3" t="s">
        <v>3</v>
      </c>
      <c r="C400" s="3" t="s">
        <v>12</v>
      </c>
      <c r="D400" s="3">
        <v>43243</v>
      </c>
      <c r="E400" s="3" t="str">
        <f t="shared" si="24"/>
        <v>Wed</v>
      </c>
      <c r="F400" s="3" t="s">
        <v>32</v>
      </c>
      <c r="G400" s="4">
        <v>14</v>
      </c>
      <c r="H400" s="5">
        <v>79.67</v>
      </c>
      <c r="I400" s="5" t="str">
        <f t="shared" si="25"/>
        <v>8-15</v>
      </c>
      <c r="J400" s="6" t="s">
        <v>2</v>
      </c>
      <c r="K400" t="b">
        <f t="shared" si="26"/>
        <v>0</v>
      </c>
      <c r="L400" t="b">
        <f t="shared" si="27"/>
        <v>1</v>
      </c>
    </row>
    <row r="401" spans="1:12" x14ac:dyDescent="0.3">
      <c r="A401" s="2">
        <v>52282545383800</v>
      </c>
      <c r="B401" s="3" t="s">
        <v>3</v>
      </c>
      <c r="C401" s="3" t="s">
        <v>10</v>
      </c>
      <c r="D401" s="3">
        <v>43243</v>
      </c>
      <c r="E401" s="3" t="str">
        <f t="shared" si="24"/>
        <v>Wed</v>
      </c>
      <c r="F401" s="3" t="s">
        <v>32</v>
      </c>
      <c r="G401" s="4">
        <v>14</v>
      </c>
      <c r="H401" s="5">
        <v>75</v>
      </c>
      <c r="I401" s="5" t="str">
        <f t="shared" si="25"/>
        <v>8-15</v>
      </c>
      <c r="J401" s="6" t="s">
        <v>7</v>
      </c>
      <c r="K401" t="b">
        <f t="shared" si="26"/>
        <v>0</v>
      </c>
      <c r="L401" t="b">
        <f t="shared" si="27"/>
        <v>1</v>
      </c>
    </row>
    <row r="402" spans="1:12" x14ac:dyDescent="0.3">
      <c r="A402" s="2">
        <v>52282566471200</v>
      </c>
      <c r="B402" s="3" t="s">
        <v>3</v>
      </c>
      <c r="C402" s="3" t="s">
        <v>11</v>
      </c>
      <c r="D402" s="3">
        <v>43243</v>
      </c>
      <c r="E402" s="3" t="str">
        <f t="shared" si="24"/>
        <v>Wed</v>
      </c>
      <c r="F402" s="3" t="s">
        <v>32</v>
      </c>
      <c r="G402" s="4">
        <v>14</v>
      </c>
      <c r="H402" s="5">
        <v>83.32</v>
      </c>
      <c r="I402" s="5" t="str">
        <f t="shared" si="25"/>
        <v>8-15</v>
      </c>
      <c r="J402" s="6" t="s">
        <v>7</v>
      </c>
      <c r="K402" t="b">
        <f t="shared" si="26"/>
        <v>0</v>
      </c>
      <c r="L402" t="b">
        <f t="shared" si="27"/>
        <v>1</v>
      </c>
    </row>
    <row r="403" spans="1:12" x14ac:dyDescent="0.3">
      <c r="A403" s="2">
        <v>52282552385000</v>
      </c>
      <c r="B403" s="3" t="s">
        <v>3</v>
      </c>
      <c r="C403" s="3" t="s">
        <v>11</v>
      </c>
      <c r="D403" s="3">
        <v>43243</v>
      </c>
      <c r="E403" s="3" t="str">
        <f t="shared" si="24"/>
        <v>Wed</v>
      </c>
      <c r="F403" s="3" t="s">
        <v>32</v>
      </c>
      <c r="G403" s="4">
        <v>14</v>
      </c>
      <c r="H403" s="5">
        <v>66.099999999999994</v>
      </c>
      <c r="I403" s="5" t="str">
        <f t="shared" si="25"/>
        <v>8-15</v>
      </c>
      <c r="J403" s="6" t="s">
        <v>6</v>
      </c>
      <c r="K403" t="b">
        <f t="shared" si="26"/>
        <v>1</v>
      </c>
      <c r="L403" t="b">
        <f t="shared" si="27"/>
        <v>1</v>
      </c>
    </row>
    <row r="404" spans="1:12" x14ac:dyDescent="0.3">
      <c r="A404" s="2">
        <v>52282564276600</v>
      </c>
      <c r="B404" s="3" t="s">
        <v>3</v>
      </c>
      <c r="C404" s="3" t="s">
        <v>12</v>
      </c>
      <c r="D404" s="3">
        <v>43243</v>
      </c>
      <c r="E404" s="3" t="str">
        <f t="shared" si="24"/>
        <v>Wed</v>
      </c>
      <c r="F404" s="3" t="s">
        <v>32</v>
      </c>
      <c r="G404" s="4">
        <v>14</v>
      </c>
      <c r="H404" s="5">
        <v>72.45</v>
      </c>
      <c r="I404" s="5" t="str">
        <f t="shared" si="25"/>
        <v>8-15</v>
      </c>
      <c r="J404" s="6" t="s">
        <v>4</v>
      </c>
      <c r="K404" t="b">
        <f t="shared" si="26"/>
        <v>0</v>
      </c>
      <c r="L404" t="b">
        <f t="shared" si="27"/>
        <v>1</v>
      </c>
    </row>
    <row r="405" spans="1:12" x14ac:dyDescent="0.3">
      <c r="A405" s="2">
        <v>54282561176400</v>
      </c>
      <c r="B405" s="3" t="s">
        <v>3</v>
      </c>
      <c r="C405" s="3" t="s">
        <v>10</v>
      </c>
      <c r="D405" s="3">
        <v>43243</v>
      </c>
      <c r="E405" s="3" t="str">
        <f t="shared" si="24"/>
        <v>Wed</v>
      </c>
      <c r="F405" s="3" t="s">
        <v>32</v>
      </c>
      <c r="G405" s="4">
        <v>14</v>
      </c>
      <c r="H405" s="5">
        <v>76.8</v>
      </c>
      <c r="I405" s="5" t="str">
        <f t="shared" si="25"/>
        <v>8-15</v>
      </c>
      <c r="J405" s="6" t="s">
        <v>2</v>
      </c>
      <c r="K405" t="b">
        <f t="shared" si="26"/>
        <v>0</v>
      </c>
      <c r="L405" t="b">
        <f t="shared" si="27"/>
        <v>1</v>
      </c>
    </row>
    <row r="406" spans="1:12" x14ac:dyDescent="0.3">
      <c r="A406" s="2">
        <v>52282548445800</v>
      </c>
      <c r="B406" s="3" t="s">
        <v>3</v>
      </c>
      <c r="C406" s="3" t="s">
        <v>11</v>
      </c>
      <c r="D406" s="3">
        <v>43243</v>
      </c>
      <c r="E406" s="3" t="str">
        <f t="shared" si="24"/>
        <v>Wed</v>
      </c>
      <c r="F406" s="3" t="s">
        <v>32</v>
      </c>
      <c r="G406" s="4">
        <v>14</v>
      </c>
      <c r="H406" s="5">
        <v>72.45</v>
      </c>
      <c r="I406" s="5" t="str">
        <f t="shared" si="25"/>
        <v>8-15</v>
      </c>
      <c r="J406" s="6" t="s">
        <v>4</v>
      </c>
      <c r="K406" t="b">
        <f t="shared" si="26"/>
        <v>0</v>
      </c>
      <c r="L406" t="b">
        <f t="shared" si="27"/>
        <v>1</v>
      </c>
    </row>
    <row r="407" spans="1:12" x14ac:dyDescent="0.3">
      <c r="A407" s="2">
        <v>52282550612000</v>
      </c>
      <c r="B407" s="3" t="s">
        <v>3</v>
      </c>
      <c r="C407" s="3" t="s">
        <v>12</v>
      </c>
      <c r="D407" s="3">
        <v>43243</v>
      </c>
      <c r="E407" s="3" t="str">
        <f t="shared" si="24"/>
        <v>Wed</v>
      </c>
      <c r="F407" s="3" t="s">
        <v>32</v>
      </c>
      <c r="G407" s="4">
        <v>14</v>
      </c>
      <c r="H407" s="5">
        <v>130.54</v>
      </c>
      <c r="I407" s="5" t="str">
        <f t="shared" si="25"/>
        <v>8-15</v>
      </c>
      <c r="J407" s="6" t="s">
        <v>7</v>
      </c>
      <c r="K407" t="b">
        <f t="shared" si="26"/>
        <v>1</v>
      </c>
      <c r="L407" t="b">
        <f t="shared" si="27"/>
        <v>0</v>
      </c>
    </row>
    <row r="408" spans="1:12" x14ac:dyDescent="0.3">
      <c r="A408" s="2">
        <v>52282549746400</v>
      </c>
      <c r="B408" s="3" t="s">
        <v>3</v>
      </c>
      <c r="C408" s="3" t="s">
        <v>10</v>
      </c>
      <c r="D408" s="3">
        <v>43243</v>
      </c>
      <c r="E408" s="3" t="str">
        <f t="shared" si="24"/>
        <v>Wed</v>
      </c>
      <c r="F408" s="3" t="s">
        <v>32</v>
      </c>
      <c r="G408" s="4">
        <v>14</v>
      </c>
      <c r="H408" s="5">
        <v>101.44</v>
      </c>
      <c r="I408" s="5" t="str">
        <f t="shared" si="25"/>
        <v>8-15</v>
      </c>
      <c r="J408" s="6" t="s">
        <v>7</v>
      </c>
      <c r="K408" t="b">
        <f t="shared" si="26"/>
        <v>1</v>
      </c>
      <c r="L408" t="b">
        <f t="shared" si="27"/>
        <v>0</v>
      </c>
    </row>
    <row r="409" spans="1:12" x14ac:dyDescent="0.3">
      <c r="A409" s="2">
        <v>52282566544800</v>
      </c>
      <c r="B409" s="3" t="s">
        <v>3</v>
      </c>
      <c r="C409" s="3" t="s">
        <v>11</v>
      </c>
      <c r="D409" s="3">
        <v>43243</v>
      </c>
      <c r="E409" s="3" t="str">
        <f t="shared" si="24"/>
        <v>Wed</v>
      </c>
      <c r="F409" s="3" t="s">
        <v>32</v>
      </c>
      <c r="G409" s="4">
        <v>14</v>
      </c>
      <c r="H409" s="5">
        <v>83.32</v>
      </c>
      <c r="I409" s="5" t="str">
        <f t="shared" si="25"/>
        <v>8-15</v>
      </c>
      <c r="J409" s="6" t="s">
        <v>7</v>
      </c>
      <c r="K409" t="b">
        <f t="shared" si="26"/>
        <v>0</v>
      </c>
      <c r="L409" t="b">
        <f t="shared" si="27"/>
        <v>1</v>
      </c>
    </row>
    <row r="410" spans="1:12" x14ac:dyDescent="0.3">
      <c r="A410" s="2">
        <v>54282561082800</v>
      </c>
      <c r="B410" s="3" t="s">
        <v>3</v>
      </c>
      <c r="C410" s="3" t="s">
        <v>12</v>
      </c>
      <c r="D410" s="3">
        <v>43243</v>
      </c>
      <c r="E410" s="3" t="str">
        <f t="shared" si="24"/>
        <v>Wed</v>
      </c>
      <c r="F410" s="3" t="s">
        <v>32</v>
      </c>
      <c r="G410" s="4">
        <v>14</v>
      </c>
      <c r="H410" s="5">
        <v>70.069999999999993</v>
      </c>
      <c r="I410" s="5" t="str">
        <f t="shared" si="25"/>
        <v>8-15</v>
      </c>
      <c r="J410" s="6" t="s">
        <v>2</v>
      </c>
      <c r="K410" t="b">
        <f t="shared" si="26"/>
        <v>0</v>
      </c>
      <c r="L410" t="b">
        <f t="shared" si="27"/>
        <v>1</v>
      </c>
    </row>
    <row r="411" spans="1:12" x14ac:dyDescent="0.3">
      <c r="A411" s="2">
        <v>52282547810400</v>
      </c>
      <c r="B411" s="3" t="s">
        <v>3</v>
      </c>
      <c r="C411" s="3" t="s">
        <v>10</v>
      </c>
      <c r="D411" s="3">
        <v>43243</v>
      </c>
      <c r="E411" s="3" t="str">
        <f t="shared" si="24"/>
        <v>Wed</v>
      </c>
      <c r="F411" s="3" t="s">
        <v>32</v>
      </c>
      <c r="G411" s="4">
        <v>14</v>
      </c>
      <c r="H411" s="5">
        <v>72.45</v>
      </c>
      <c r="I411" s="5" t="str">
        <f t="shared" si="25"/>
        <v>8-15</v>
      </c>
      <c r="J411" s="6" t="s">
        <v>4</v>
      </c>
      <c r="K411" t="b">
        <f t="shared" si="26"/>
        <v>0</v>
      </c>
      <c r="L411" t="b">
        <f t="shared" si="27"/>
        <v>1</v>
      </c>
    </row>
    <row r="412" spans="1:12" x14ac:dyDescent="0.3">
      <c r="A412" s="2">
        <v>52282563267400</v>
      </c>
      <c r="B412" s="3" t="s">
        <v>3</v>
      </c>
      <c r="C412" s="3" t="s">
        <v>11</v>
      </c>
      <c r="D412" s="3">
        <v>43243</v>
      </c>
      <c r="E412" s="3" t="str">
        <f t="shared" si="24"/>
        <v>Wed</v>
      </c>
      <c r="F412" s="3" t="s">
        <v>32</v>
      </c>
      <c r="G412" s="4">
        <v>14</v>
      </c>
      <c r="H412" s="5">
        <v>83.32</v>
      </c>
      <c r="I412" s="5" t="str">
        <f t="shared" si="25"/>
        <v>8-15</v>
      </c>
      <c r="J412" s="6" t="s">
        <v>7</v>
      </c>
      <c r="K412" t="b">
        <f t="shared" si="26"/>
        <v>0</v>
      </c>
      <c r="L412" t="b">
        <f t="shared" si="27"/>
        <v>1</v>
      </c>
    </row>
    <row r="413" spans="1:12" x14ac:dyDescent="0.3">
      <c r="A413" s="2">
        <v>52282564127400</v>
      </c>
      <c r="B413" s="3" t="s">
        <v>3</v>
      </c>
      <c r="C413" s="3" t="s">
        <v>12</v>
      </c>
      <c r="D413" s="3">
        <v>43243</v>
      </c>
      <c r="E413" s="3" t="str">
        <f t="shared" si="24"/>
        <v>Wed</v>
      </c>
      <c r="F413" s="3" t="s">
        <v>32</v>
      </c>
      <c r="G413" s="4">
        <v>14</v>
      </c>
      <c r="H413" s="5">
        <v>72.45</v>
      </c>
      <c r="I413" s="5" t="str">
        <f t="shared" si="25"/>
        <v>8-15</v>
      </c>
      <c r="J413" s="6" t="s">
        <v>4</v>
      </c>
      <c r="K413" t="b">
        <f t="shared" si="26"/>
        <v>0</v>
      </c>
      <c r="L413" t="b">
        <f t="shared" si="27"/>
        <v>1</v>
      </c>
    </row>
    <row r="414" spans="1:12" x14ac:dyDescent="0.3">
      <c r="A414" s="2">
        <v>52282566542600</v>
      </c>
      <c r="B414" s="3" t="s">
        <v>3</v>
      </c>
      <c r="C414" s="3" t="s">
        <v>10</v>
      </c>
      <c r="D414" s="3">
        <v>43243</v>
      </c>
      <c r="E414" s="3" t="str">
        <f t="shared" si="24"/>
        <v>Wed</v>
      </c>
      <c r="F414" s="3" t="s">
        <v>32</v>
      </c>
      <c r="G414" s="4">
        <v>14</v>
      </c>
      <c r="H414" s="5">
        <v>83.32</v>
      </c>
      <c r="I414" s="5" t="str">
        <f t="shared" si="25"/>
        <v>8-15</v>
      </c>
      <c r="J414" s="6" t="s">
        <v>7</v>
      </c>
      <c r="K414" t="b">
        <f t="shared" si="26"/>
        <v>0</v>
      </c>
      <c r="L414" t="b">
        <f t="shared" si="27"/>
        <v>1</v>
      </c>
    </row>
    <row r="415" spans="1:12" x14ac:dyDescent="0.3">
      <c r="A415" s="2">
        <v>52282370022600</v>
      </c>
      <c r="B415" s="3" t="s">
        <v>3</v>
      </c>
      <c r="C415" s="3" t="s">
        <v>11</v>
      </c>
      <c r="D415" s="3">
        <v>43243</v>
      </c>
      <c r="E415" s="3" t="str">
        <f t="shared" si="24"/>
        <v>Wed</v>
      </c>
      <c r="F415" s="3" t="s">
        <v>32</v>
      </c>
      <c r="G415" s="4">
        <v>23</v>
      </c>
      <c r="H415" s="5">
        <v>66.099999999999994</v>
      </c>
      <c r="I415" s="5" t="str">
        <f t="shared" si="25"/>
        <v>15-30</v>
      </c>
      <c r="J415" s="6" t="s">
        <v>6</v>
      </c>
      <c r="K415" t="b">
        <f t="shared" si="26"/>
        <v>1</v>
      </c>
      <c r="L415" t="b">
        <f t="shared" si="27"/>
        <v>1</v>
      </c>
    </row>
    <row r="416" spans="1:12" x14ac:dyDescent="0.3">
      <c r="A416" s="2">
        <v>52282510571400</v>
      </c>
      <c r="B416" s="3" t="s">
        <v>3</v>
      </c>
      <c r="C416" s="3" t="s">
        <v>12</v>
      </c>
      <c r="D416" s="3">
        <v>43243</v>
      </c>
      <c r="E416" s="3" t="str">
        <f t="shared" si="24"/>
        <v>Wed</v>
      </c>
      <c r="F416" s="3" t="s">
        <v>32</v>
      </c>
      <c r="G416" s="4">
        <v>16</v>
      </c>
      <c r="H416" s="5">
        <v>72.45</v>
      </c>
      <c r="I416" s="5" t="str">
        <f t="shared" si="25"/>
        <v>15-30</v>
      </c>
      <c r="J416" s="6" t="s">
        <v>6</v>
      </c>
      <c r="K416" t="b">
        <f t="shared" si="26"/>
        <v>0</v>
      </c>
      <c r="L416" t="b">
        <f t="shared" si="27"/>
        <v>1</v>
      </c>
    </row>
    <row r="417" spans="1:12" x14ac:dyDescent="0.3">
      <c r="A417" s="2">
        <v>52282547965600</v>
      </c>
      <c r="B417" s="3" t="s">
        <v>3</v>
      </c>
      <c r="C417" s="3" t="s">
        <v>10</v>
      </c>
      <c r="D417" s="3">
        <v>43243</v>
      </c>
      <c r="E417" s="3" t="str">
        <f t="shared" si="24"/>
        <v>Wed</v>
      </c>
      <c r="F417" s="3" t="s">
        <v>32</v>
      </c>
      <c r="G417" s="4">
        <v>14</v>
      </c>
      <c r="H417" s="5">
        <v>72.45</v>
      </c>
      <c r="I417" s="5" t="str">
        <f t="shared" si="25"/>
        <v>8-15</v>
      </c>
      <c r="J417" s="6" t="s">
        <v>4</v>
      </c>
      <c r="K417" t="b">
        <f t="shared" si="26"/>
        <v>0</v>
      </c>
      <c r="L417" t="b">
        <f t="shared" si="27"/>
        <v>1</v>
      </c>
    </row>
    <row r="418" spans="1:12" x14ac:dyDescent="0.3">
      <c r="A418" s="2">
        <v>52282569382400</v>
      </c>
      <c r="B418" s="3" t="s">
        <v>3</v>
      </c>
      <c r="C418" s="3" t="s">
        <v>11</v>
      </c>
      <c r="D418" s="3">
        <v>43243</v>
      </c>
      <c r="E418" s="3" t="str">
        <f t="shared" si="24"/>
        <v>Wed</v>
      </c>
      <c r="F418" s="3" t="s">
        <v>32</v>
      </c>
      <c r="G418" s="4">
        <v>14</v>
      </c>
      <c r="H418" s="5">
        <v>118.82</v>
      </c>
      <c r="I418" s="5" t="str">
        <f t="shared" si="25"/>
        <v>8-15</v>
      </c>
      <c r="J418" s="6" t="s">
        <v>2</v>
      </c>
      <c r="K418" t="b">
        <f t="shared" si="26"/>
        <v>1</v>
      </c>
      <c r="L418" t="b">
        <f t="shared" si="27"/>
        <v>0</v>
      </c>
    </row>
    <row r="419" spans="1:12" x14ac:dyDescent="0.3">
      <c r="A419" s="2">
        <v>52282547639400</v>
      </c>
      <c r="B419" s="3" t="s">
        <v>3</v>
      </c>
      <c r="C419" s="3" t="s">
        <v>12</v>
      </c>
      <c r="D419" s="3">
        <v>43243</v>
      </c>
      <c r="E419" s="3" t="str">
        <f t="shared" si="24"/>
        <v>Wed</v>
      </c>
      <c r="F419" s="3" t="s">
        <v>32</v>
      </c>
      <c r="G419" s="4">
        <v>14</v>
      </c>
      <c r="H419" s="5">
        <v>72.45</v>
      </c>
      <c r="I419" s="5" t="str">
        <f t="shared" si="25"/>
        <v>8-15</v>
      </c>
      <c r="J419" s="6" t="s">
        <v>4</v>
      </c>
      <c r="K419" t="b">
        <f t="shared" si="26"/>
        <v>0</v>
      </c>
      <c r="L419" t="b">
        <f t="shared" si="27"/>
        <v>1</v>
      </c>
    </row>
    <row r="420" spans="1:12" x14ac:dyDescent="0.3">
      <c r="A420" s="2">
        <v>54282407021000</v>
      </c>
      <c r="B420" s="3" t="s">
        <v>3</v>
      </c>
      <c r="C420" s="3" t="s">
        <v>12</v>
      </c>
      <c r="D420" s="3">
        <v>43243.566666666666</v>
      </c>
      <c r="E420" s="3" t="str">
        <f t="shared" si="24"/>
        <v>Wed</v>
      </c>
      <c r="F420" s="3" t="s">
        <v>32</v>
      </c>
      <c r="G420" s="4">
        <v>23</v>
      </c>
      <c r="H420" s="5">
        <v>186.85</v>
      </c>
      <c r="I420" s="5" t="str">
        <f t="shared" si="25"/>
        <v>15-30</v>
      </c>
      <c r="J420" s="6" t="s">
        <v>2</v>
      </c>
      <c r="K420" t="b">
        <f t="shared" si="26"/>
        <v>1</v>
      </c>
      <c r="L420" t="b">
        <f t="shared" si="27"/>
        <v>0</v>
      </c>
    </row>
    <row r="421" spans="1:12" x14ac:dyDescent="0.3">
      <c r="A421" s="2">
        <v>54282407783200</v>
      </c>
      <c r="B421" s="3" t="s">
        <v>3</v>
      </c>
      <c r="C421" s="3" t="s">
        <v>11</v>
      </c>
      <c r="D421" s="3">
        <v>43243.573611111111</v>
      </c>
      <c r="E421" s="3" t="str">
        <f t="shared" si="24"/>
        <v>Wed</v>
      </c>
      <c r="F421" s="3" t="s">
        <v>32</v>
      </c>
      <c r="G421" s="4">
        <v>23</v>
      </c>
      <c r="H421" s="5">
        <v>112.66</v>
      </c>
      <c r="I421" s="5" t="str">
        <f t="shared" si="25"/>
        <v>15-30</v>
      </c>
      <c r="J421" s="6" t="s">
        <v>2</v>
      </c>
      <c r="K421" t="b">
        <f t="shared" si="26"/>
        <v>1</v>
      </c>
      <c r="L421" t="b">
        <f t="shared" si="27"/>
        <v>0</v>
      </c>
    </row>
    <row r="422" spans="1:12" x14ac:dyDescent="0.3">
      <c r="A422" s="2">
        <v>54282390760200</v>
      </c>
      <c r="B422" s="3" t="s">
        <v>3</v>
      </c>
      <c r="C422" s="3" t="s">
        <v>10</v>
      </c>
      <c r="D422" s="3">
        <v>43243.591666666667</v>
      </c>
      <c r="E422" s="3" t="str">
        <f t="shared" si="24"/>
        <v>Wed</v>
      </c>
      <c r="F422" s="3" t="s">
        <v>32</v>
      </c>
      <c r="G422" s="4">
        <v>23</v>
      </c>
      <c r="H422" s="5">
        <v>104.03</v>
      </c>
      <c r="I422" s="5" t="str">
        <f t="shared" si="25"/>
        <v>15-30</v>
      </c>
      <c r="J422" s="6" t="s">
        <v>6</v>
      </c>
      <c r="K422" t="b">
        <f t="shared" si="26"/>
        <v>1</v>
      </c>
      <c r="L422" t="b">
        <f t="shared" si="27"/>
        <v>0</v>
      </c>
    </row>
    <row r="423" spans="1:12" x14ac:dyDescent="0.3">
      <c r="A423" s="2">
        <v>54282390759600</v>
      </c>
      <c r="B423" s="3" t="s">
        <v>1</v>
      </c>
      <c r="C423" s="3" t="s">
        <v>12</v>
      </c>
      <c r="D423" s="3">
        <v>43243.59375</v>
      </c>
      <c r="E423" s="3" t="str">
        <f t="shared" si="24"/>
        <v>Wed</v>
      </c>
      <c r="F423" s="3" t="s">
        <v>32</v>
      </c>
      <c r="G423" s="4">
        <v>23</v>
      </c>
      <c r="H423" s="5">
        <v>182.27</v>
      </c>
      <c r="I423" s="5" t="str">
        <f t="shared" si="25"/>
        <v>15-30</v>
      </c>
      <c r="J423" s="6" t="s">
        <v>6</v>
      </c>
      <c r="K423" t="b">
        <f t="shared" si="26"/>
        <v>1</v>
      </c>
      <c r="L423" t="b">
        <f t="shared" si="27"/>
        <v>0</v>
      </c>
    </row>
    <row r="424" spans="1:12" x14ac:dyDescent="0.3">
      <c r="A424" s="2">
        <v>54282389533000</v>
      </c>
      <c r="B424" s="3" t="s">
        <v>1</v>
      </c>
      <c r="C424" s="3" t="s">
        <v>10</v>
      </c>
      <c r="D424" s="3">
        <v>43243.595138888886</v>
      </c>
      <c r="E424" s="3" t="str">
        <f t="shared" si="24"/>
        <v>Wed</v>
      </c>
      <c r="F424" s="3" t="s">
        <v>32</v>
      </c>
      <c r="G424" s="4">
        <v>23</v>
      </c>
      <c r="H424" s="5">
        <v>66.099999999999994</v>
      </c>
      <c r="I424" s="5" t="str">
        <f t="shared" si="25"/>
        <v>15-30</v>
      </c>
      <c r="J424" s="6" t="s">
        <v>6</v>
      </c>
      <c r="K424" t="b">
        <f t="shared" si="26"/>
        <v>1</v>
      </c>
      <c r="L424" t="b">
        <f t="shared" si="27"/>
        <v>1</v>
      </c>
    </row>
    <row r="425" spans="1:12" x14ac:dyDescent="0.3">
      <c r="A425" s="2">
        <v>54282389561800</v>
      </c>
      <c r="B425" s="3" t="s">
        <v>1</v>
      </c>
      <c r="C425" s="3" t="s">
        <v>11</v>
      </c>
      <c r="D425" s="3">
        <v>43243.59652777778</v>
      </c>
      <c r="E425" s="3" t="str">
        <f t="shared" si="24"/>
        <v>Wed</v>
      </c>
      <c r="F425" s="3" t="s">
        <v>32</v>
      </c>
      <c r="G425" s="4">
        <v>23</v>
      </c>
      <c r="H425" s="5">
        <v>88.21</v>
      </c>
      <c r="I425" s="5" t="str">
        <f t="shared" si="25"/>
        <v>15-30</v>
      </c>
      <c r="J425" s="6" t="s">
        <v>6</v>
      </c>
      <c r="K425" t="b">
        <f t="shared" si="26"/>
        <v>0</v>
      </c>
      <c r="L425" t="b">
        <f t="shared" si="27"/>
        <v>1</v>
      </c>
    </row>
    <row r="426" spans="1:12" x14ac:dyDescent="0.3">
      <c r="A426" s="2">
        <v>54282563096400</v>
      </c>
      <c r="B426" s="3" t="s">
        <v>3</v>
      </c>
      <c r="C426" s="3" t="s">
        <v>12</v>
      </c>
      <c r="D426" s="3">
        <v>43246</v>
      </c>
      <c r="E426" s="3" t="str">
        <f t="shared" si="24"/>
        <v>Sat</v>
      </c>
      <c r="F426" s="3" t="s">
        <v>33</v>
      </c>
      <c r="G426" s="4">
        <v>13</v>
      </c>
      <c r="H426" s="5">
        <v>148.35</v>
      </c>
      <c r="I426" s="5" t="str">
        <f t="shared" si="25"/>
        <v>8-15</v>
      </c>
      <c r="J426" s="6" t="s">
        <v>6</v>
      </c>
      <c r="K426" t="b">
        <f t="shared" si="26"/>
        <v>1</v>
      </c>
      <c r="L426" t="b">
        <f t="shared" si="27"/>
        <v>0</v>
      </c>
    </row>
    <row r="427" spans="1:12" x14ac:dyDescent="0.3">
      <c r="A427" s="2">
        <v>54282563096400</v>
      </c>
      <c r="B427" s="3" t="s">
        <v>3</v>
      </c>
      <c r="C427" s="3" t="s">
        <v>10</v>
      </c>
      <c r="D427" s="3">
        <v>43246</v>
      </c>
      <c r="E427" s="3" t="str">
        <f t="shared" si="24"/>
        <v>Sat</v>
      </c>
      <c r="F427" s="3" t="s">
        <v>33</v>
      </c>
      <c r="G427" s="4">
        <v>13</v>
      </c>
      <c r="H427" s="5">
        <v>148.35</v>
      </c>
      <c r="I427" s="5" t="str">
        <f t="shared" si="25"/>
        <v>8-15</v>
      </c>
      <c r="J427" s="6" t="s">
        <v>6</v>
      </c>
      <c r="K427" t="b">
        <f t="shared" si="26"/>
        <v>1</v>
      </c>
      <c r="L427" t="b">
        <f t="shared" si="27"/>
        <v>0</v>
      </c>
    </row>
    <row r="428" spans="1:12" x14ac:dyDescent="0.3">
      <c r="A428" s="2">
        <v>54282564029600</v>
      </c>
      <c r="B428" s="3" t="s">
        <v>3</v>
      </c>
      <c r="C428" s="3" t="s">
        <v>11</v>
      </c>
      <c r="D428" s="3">
        <v>43246</v>
      </c>
      <c r="E428" s="3" t="str">
        <f t="shared" si="24"/>
        <v>Sat</v>
      </c>
      <c r="F428" s="3" t="s">
        <v>33</v>
      </c>
      <c r="G428" s="4">
        <v>13</v>
      </c>
      <c r="H428" s="5">
        <v>66.099999999999994</v>
      </c>
      <c r="I428" s="5" t="str">
        <f t="shared" si="25"/>
        <v>8-15</v>
      </c>
      <c r="J428" s="6" t="s">
        <v>6</v>
      </c>
      <c r="K428" t="b">
        <f t="shared" si="26"/>
        <v>1</v>
      </c>
      <c r="L428" t="b">
        <f t="shared" si="27"/>
        <v>1</v>
      </c>
    </row>
    <row r="429" spans="1:12" x14ac:dyDescent="0.3">
      <c r="A429" s="2">
        <v>54282564876000</v>
      </c>
      <c r="B429" s="3" t="s">
        <v>3</v>
      </c>
      <c r="C429" s="3" t="s">
        <v>12</v>
      </c>
      <c r="D429" s="3">
        <v>43246</v>
      </c>
      <c r="E429" s="3" t="str">
        <f t="shared" si="24"/>
        <v>Sat</v>
      </c>
      <c r="F429" s="3" t="s">
        <v>33</v>
      </c>
      <c r="G429" s="4">
        <v>13</v>
      </c>
      <c r="H429" s="5">
        <v>66.099999999999994</v>
      </c>
      <c r="I429" s="5" t="str">
        <f t="shared" si="25"/>
        <v>8-15</v>
      </c>
      <c r="J429" s="6" t="s">
        <v>6</v>
      </c>
      <c r="K429" t="b">
        <f t="shared" si="26"/>
        <v>1</v>
      </c>
      <c r="L429" t="b">
        <f t="shared" si="27"/>
        <v>1</v>
      </c>
    </row>
    <row r="430" spans="1:12" x14ac:dyDescent="0.3">
      <c r="A430" s="2">
        <v>52282585036400</v>
      </c>
      <c r="B430" s="3" t="s">
        <v>3</v>
      </c>
      <c r="C430" s="3" t="s">
        <v>10</v>
      </c>
      <c r="D430" s="3">
        <v>43246</v>
      </c>
      <c r="E430" s="3" t="str">
        <f t="shared" si="24"/>
        <v>Sat</v>
      </c>
      <c r="F430" s="3" t="s">
        <v>33</v>
      </c>
      <c r="G430" s="4">
        <v>13</v>
      </c>
      <c r="H430" s="5">
        <v>72.45</v>
      </c>
      <c r="I430" s="5" t="str">
        <f t="shared" si="25"/>
        <v>8-15</v>
      </c>
      <c r="J430" s="6" t="s">
        <v>4</v>
      </c>
      <c r="K430" t="b">
        <f t="shared" si="26"/>
        <v>0</v>
      </c>
      <c r="L430" t="b">
        <f t="shared" si="27"/>
        <v>1</v>
      </c>
    </row>
    <row r="431" spans="1:12" x14ac:dyDescent="0.3">
      <c r="A431" s="2">
        <v>54282564023200</v>
      </c>
      <c r="B431" s="3" t="s">
        <v>3</v>
      </c>
      <c r="C431" s="3" t="s">
        <v>11</v>
      </c>
      <c r="D431" s="3">
        <v>43246</v>
      </c>
      <c r="E431" s="3" t="str">
        <f t="shared" si="24"/>
        <v>Sat</v>
      </c>
      <c r="F431" s="3" t="s">
        <v>33</v>
      </c>
      <c r="G431" s="4">
        <v>13</v>
      </c>
      <c r="H431" s="5">
        <v>66.099999999999994</v>
      </c>
      <c r="I431" s="5" t="str">
        <f t="shared" si="25"/>
        <v>8-15</v>
      </c>
      <c r="J431" s="6" t="s">
        <v>6</v>
      </c>
      <c r="K431" t="b">
        <f t="shared" si="26"/>
        <v>1</v>
      </c>
      <c r="L431" t="b">
        <f t="shared" si="27"/>
        <v>1</v>
      </c>
    </row>
    <row r="432" spans="1:12" x14ac:dyDescent="0.3">
      <c r="A432" s="2">
        <v>54282573409000</v>
      </c>
      <c r="B432" s="3" t="s">
        <v>3</v>
      </c>
      <c r="C432" s="3" t="s">
        <v>12</v>
      </c>
      <c r="D432" s="3">
        <v>43246</v>
      </c>
      <c r="E432" s="3" t="str">
        <f t="shared" si="24"/>
        <v>Sat</v>
      </c>
      <c r="F432" s="3" t="s">
        <v>33</v>
      </c>
      <c r="G432" s="4">
        <v>13</v>
      </c>
      <c r="H432" s="5">
        <v>361.24</v>
      </c>
      <c r="I432" s="5" t="str">
        <f t="shared" si="25"/>
        <v>8-15</v>
      </c>
      <c r="J432" s="6" t="s">
        <v>2</v>
      </c>
      <c r="K432" t="b">
        <f t="shared" si="26"/>
        <v>1</v>
      </c>
      <c r="L432" t="b">
        <f t="shared" si="27"/>
        <v>0</v>
      </c>
    </row>
    <row r="433" spans="1:12" x14ac:dyDescent="0.3">
      <c r="A433" s="2">
        <v>54282573409000</v>
      </c>
      <c r="B433" s="3" t="s">
        <v>3</v>
      </c>
      <c r="C433" s="3" t="s">
        <v>10</v>
      </c>
      <c r="D433" s="3">
        <v>43246</v>
      </c>
      <c r="E433" s="3" t="str">
        <f t="shared" si="24"/>
        <v>Sat</v>
      </c>
      <c r="F433" s="3" t="s">
        <v>33</v>
      </c>
      <c r="G433" s="4">
        <v>13</v>
      </c>
      <c r="H433" s="5">
        <v>361.24</v>
      </c>
      <c r="I433" s="5" t="str">
        <f t="shared" si="25"/>
        <v>8-15</v>
      </c>
      <c r="J433" s="6" t="s">
        <v>2</v>
      </c>
      <c r="K433" t="b">
        <f t="shared" si="26"/>
        <v>1</v>
      </c>
      <c r="L433" t="b">
        <f t="shared" si="27"/>
        <v>0</v>
      </c>
    </row>
    <row r="434" spans="1:12" x14ac:dyDescent="0.3">
      <c r="A434" s="2">
        <v>52282585973800</v>
      </c>
      <c r="B434" s="3" t="s">
        <v>3</v>
      </c>
      <c r="C434" s="3" t="s">
        <v>11</v>
      </c>
      <c r="D434" s="3">
        <v>43246</v>
      </c>
      <c r="E434" s="3" t="str">
        <f t="shared" si="24"/>
        <v>Sat</v>
      </c>
      <c r="F434" s="3" t="s">
        <v>33</v>
      </c>
      <c r="G434" s="4">
        <v>13</v>
      </c>
      <c r="H434" s="5">
        <v>83.32</v>
      </c>
      <c r="I434" s="5" t="str">
        <f t="shared" si="25"/>
        <v>8-15</v>
      </c>
      <c r="J434" s="6" t="s">
        <v>7</v>
      </c>
      <c r="K434" t="b">
        <f t="shared" si="26"/>
        <v>0</v>
      </c>
      <c r="L434" t="b">
        <f t="shared" si="27"/>
        <v>1</v>
      </c>
    </row>
    <row r="435" spans="1:12" x14ac:dyDescent="0.3">
      <c r="A435" s="2">
        <v>52282582978800</v>
      </c>
      <c r="B435" s="3" t="s">
        <v>3</v>
      </c>
      <c r="C435" s="3" t="s">
        <v>12</v>
      </c>
      <c r="D435" s="3">
        <v>43246</v>
      </c>
      <c r="E435" s="3" t="str">
        <f t="shared" si="24"/>
        <v>Sat</v>
      </c>
      <c r="F435" s="3" t="s">
        <v>33</v>
      </c>
      <c r="G435" s="4">
        <v>13</v>
      </c>
      <c r="H435" s="5">
        <v>72.45</v>
      </c>
      <c r="I435" s="5" t="str">
        <f t="shared" si="25"/>
        <v>8-15</v>
      </c>
      <c r="J435" s="6" t="s">
        <v>4</v>
      </c>
      <c r="K435" t="b">
        <f t="shared" si="26"/>
        <v>0</v>
      </c>
      <c r="L435" t="b">
        <f t="shared" si="27"/>
        <v>1</v>
      </c>
    </row>
    <row r="436" spans="1:12" x14ac:dyDescent="0.3">
      <c r="A436" s="2">
        <v>54282564889000</v>
      </c>
      <c r="B436" s="3" t="s">
        <v>3</v>
      </c>
      <c r="C436" s="3" t="s">
        <v>10</v>
      </c>
      <c r="D436" s="3">
        <v>43246</v>
      </c>
      <c r="E436" s="3" t="str">
        <f t="shared" si="24"/>
        <v>Sat</v>
      </c>
      <c r="F436" s="3" t="s">
        <v>33</v>
      </c>
      <c r="G436" s="4">
        <v>13</v>
      </c>
      <c r="H436" s="5">
        <v>88.21</v>
      </c>
      <c r="I436" s="5" t="str">
        <f t="shared" si="25"/>
        <v>8-15</v>
      </c>
      <c r="J436" s="6" t="s">
        <v>6</v>
      </c>
      <c r="K436" t="b">
        <f t="shared" si="26"/>
        <v>0</v>
      </c>
      <c r="L436" t="b">
        <f t="shared" si="27"/>
        <v>1</v>
      </c>
    </row>
    <row r="437" spans="1:12" x14ac:dyDescent="0.3">
      <c r="A437" s="2">
        <v>54282563231400</v>
      </c>
      <c r="B437" s="3" t="s">
        <v>3</v>
      </c>
      <c r="C437" s="3" t="s">
        <v>11</v>
      </c>
      <c r="D437" s="3">
        <v>43246</v>
      </c>
      <c r="E437" s="3" t="str">
        <f t="shared" si="24"/>
        <v>Sat</v>
      </c>
      <c r="F437" s="3" t="s">
        <v>33</v>
      </c>
      <c r="G437" s="4">
        <v>13</v>
      </c>
      <c r="H437" s="5">
        <v>113.48</v>
      </c>
      <c r="I437" s="5" t="str">
        <f t="shared" si="25"/>
        <v>8-15</v>
      </c>
      <c r="J437" s="6" t="s">
        <v>6</v>
      </c>
      <c r="K437" t="b">
        <f t="shared" si="26"/>
        <v>1</v>
      </c>
      <c r="L437" t="b">
        <f t="shared" si="27"/>
        <v>0</v>
      </c>
    </row>
    <row r="438" spans="1:12" x14ac:dyDescent="0.3">
      <c r="A438" s="2">
        <v>54282563231400</v>
      </c>
      <c r="B438" s="3" t="s">
        <v>3</v>
      </c>
      <c r="C438" s="3" t="s">
        <v>12</v>
      </c>
      <c r="D438" s="3">
        <v>43246</v>
      </c>
      <c r="E438" s="3" t="str">
        <f t="shared" si="24"/>
        <v>Sat</v>
      </c>
      <c r="F438" s="3" t="s">
        <v>33</v>
      </c>
      <c r="G438" s="4">
        <v>13</v>
      </c>
      <c r="H438" s="5">
        <v>113.48</v>
      </c>
      <c r="I438" s="5" t="str">
        <f t="shared" si="25"/>
        <v>8-15</v>
      </c>
      <c r="J438" s="6" t="s">
        <v>6</v>
      </c>
      <c r="K438" t="b">
        <f t="shared" si="26"/>
        <v>1</v>
      </c>
      <c r="L438" t="b">
        <f t="shared" si="27"/>
        <v>0</v>
      </c>
    </row>
    <row r="439" spans="1:12" x14ac:dyDescent="0.3">
      <c r="A439" s="2">
        <v>52282585172400</v>
      </c>
      <c r="B439" s="3" t="s">
        <v>3</v>
      </c>
      <c r="C439" s="3" t="s">
        <v>10</v>
      </c>
      <c r="D439" s="3">
        <v>43246</v>
      </c>
      <c r="E439" s="3" t="str">
        <f t="shared" si="24"/>
        <v>Sat</v>
      </c>
      <c r="F439" s="3" t="s">
        <v>33</v>
      </c>
      <c r="G439" s="4">
        <v>13</v>
      </c>
      <c r="H439" s="5">
        <v>67</v>
      </c>
      <c r="I439" s="5" t="str">
        <f t="shared" si="25"/>
        <v>8-15</v>
      </c>
      <c r="J439" s="6" t="s">
        <v>4</v>
      </c>
      <c r="K439" t="b">
        <f t="shared" si="26"/>
        <v>1</v>
      </c>
      <c r="L439" t="b">
        <f t="shared" si="27"/>
        <v>1</v>
      </c>
    </row>
    <row r="440" spans="1:12" x14ac:dyDescent="0.3">
      <c r="A440" s="2">
        <v>54282573407000</v>
      </c>
      <c r="B440" s="3" t="s">
        <v>3</v>
      </c>
      <c r="C440" s="3" t="s">
        <v>11</v>
      </c>
      <c r="D440" s="3">
        <v>43246</v>
      </c>
      <c r="E440" s="3" t="str">
        <f t="shared" si="24"/>
        <v>Sat</v>
      </c>
      <c r="F440" s="3" t="s">
        <v>33</v>
      </c>
      <c r="G440" s="4">
        <v>13</v>
      </c>
      <c r="H440" s="5">
        <v>204.92</v>
      </c>
      <c r="I440" s="5" t="str">
        <f t="shared" si="25"/>
        <v>8-15</v>
      </c>
      <c r="J440" s="6" t="s">
        <v>2</v>
      </c>
      <c r="K440" t="b">
        <f t="shared" si="26"/>
        <v>1</v>
      </c>
      <c r="L440" t="b">
        <f t="shared" si="27"/>
        <v>0</v>
      </c>
    </row>
    <row r="441" spans="1:12" x14ac:dyDescent="0.3">
      <c r="A441" s="2">
        <v>54282573407000</v>
      </c>
      <c r="B441" s="3" t="s">
        <v>3</v>
      </c>
      <c r="C441" s="3" t="s">
        <v>12</v>
      </c>
      <c r="D441" s="3">
        <v>43246</v>
      </c>
      <c r="E441" s="3" t="str">
        <f t="shared" si="24"/>
        <v>Sat</v>
      </c>
      <c r="F441" s="3" t="s">
        <v>33</v>
      </c>
      <c r="G441" s="4">
        <v>13</v>
      </c>
      <c r="H441" s="5">
        <v>204.92</v>
      </c>
      <c r="I441" s="5" t="str">
        <f t="shared" si="25"/>
        <v>8-15</v>
      </c>
      <c r="J441" s="6" t="s">
        <v>2</v>
      </c>
      <c r="K441" t="b">
        <f t="shared" si="26"/>
        <v>1</v>
      </c>
      <c r="L441" t="b">
        <f t="shared" si="27"/>
        <v>0</v>
      </c>
    </row>
    <row r="442" spans="1:12" x14ac:dyDescent="0.3">
      <c r="A442" s="2">
        <v>52282583060400</v>
      </c>
      <c r="B442" s="3" t="s">
        <v>3</v>
      </c>
      <c r="C442" s="3" t="s">
        <v>10</v>
      </c>
      <c r="D442" s="3">
        <v>43246</v>
      </c>
      <c r="E442" s="3" t="str">
        <f t="shared" si="24"/>
        <v>Sat</v>
      </c>
      <c r="F442" s="3" t="s">
        <v>33</v>
      </c>
      <c r="G442" s="4">
        <v>13</v>
      </c>
      <c r="H442" s="5">
        <v>72.45</v>
      </c>
      <c r="I442" s="5" t="str">
        <f t="shared" si="25"/>
        <v>8-15</v>
      </c>
      <c r="J442" s="6" t="s">
        <v>4</v>
      </c>
      <c r="K442" t="b">
        <f t="shared" si="26"/>
        <v>0</v>
      </c>
      <c r="L442" t="b">
        <f t="shared" si="27"/>
        <v>1</v>
      </c>
    </row>
    <row r="443" spans="1:12" x14ac:dyDescent="0.3">
      <c r="A443" s="2">
        <v>54282564027400</v>
      </c>
      <c r="B443" s="3" t="s">
        <v>3</v>
      </c>
      <c r="C443" s="3" t="s">
        <v>11</v>
      </c>
      <c r="D443" s="3">
        <v>43246</v>
      </c>
      <c r="E443" s="3" t="str">
        <f t="shared" si="24"/>
        <v>Sat</v>
      </c>
      <c r="F443" s="3" t="s">
        <v>33</v>
      </c>
      <c r="G443" s="4">
        <v>13</v>
      </c>
      <c r="H443" s="5">
        <v>88.21</v>
      </c>
      <c r="I443" s="5" t="str">
        <f t="shared" si="25"/>
        <v>8-15</v>
      </c>
      <c r="J443" s="6" t="s">
        <v>6</v>
      </c>
      <c r="K443" t="b">
        <f t="shared" si="26"/>
        <v>0</v>
      </c>
      <c r="L443" t="b">
        <f t="shared" si="27"/>
        <v>1</v>
      </c>
    </row>
    <row r="444" spans="1:12" x14ac:dyDescent="0.3">
      <c r="A444" s="2">
        <v>52282586178200</v>
      </c>
      <c r="B444" s="3" t="s">
        <v>3</v>
      </c>
      <c r="C444" s="3" t="s">
        <v>12</v>
      </c>
      <c r="D444" s="3">
        <v>43246</v>
      </c>
      <c r="E444" s="3" t="str">
        <f t="shared" si="24"/>
        <v>Sat</v>
      </c>
      <c r="F444" s="3" t="s">
        <v>33</v>
      </c>
      <c r="G444" s="4">
        <v>13</v>
      </c>
      <c r="H444" s="5">
        <v>130.54</v>
      </c>
      <c r="I444" s="5" t="str">
        <f t="shared" si="25"/>
        <v>8-15</v>
      </c>
      <c r="J444" s="6" t="s">
        <v>7</v>
      </c>
      <c r="K444" t="b">
        <f t="shared" si="26"/>
        <v>1</v>
      </c>
      <c r="L444" t="b">
        <f t="shared" si="27"/>
        <v>0</v>
      </c>
    </row>
    <row r="445" spans="1:12" x14ac:dyDescent="0.3">
      <c r="A445" s="2">
        <v>52282583061600</v>
      </c>
      <c r="B445" s="3" t="s">
        <v>3</v>
      </c>
      <c r="C445" s="3" t="s">
        <v>10</v>
      </c>
      <c r="D445" s="3">
        <v>43246</v>
      </c>
      <c r="E445" s="3" t="str">
        <f t="shared" si="24"/>
        <v>Sat</v>
      </c>
      <c r="F445" s="3" t="s">
        <v>33</v>
      </c>
      <c r="G445" s="4">
        <v>13</v>
      </c>
      <c r="H445" s="5">
        <v>72.45</v>
      </c>
      <c r="I445" s="5" t="str">
        <f t="shared" si="25"/>
        <v>8-15</v>
      </c>
      <c r="J445" s="6" t="s">
        <v>4</v>
      </c>
      <c r="K445" t="b">
        <f t="shared" si="26"/>
        <v>0</v>
      </c>
      <c r="L445" t="b">
        <f t="shared" si="27"/>
        <v>1</v>
      </c>
    </row>
    <row r="446" spans="1:12" x14ac:dyDescent="0.3">
      <c r="A446" s="2">
        <v>52282449383200</v>
      </c>
      <c r="B446" s="3" t="s">
        <v>1</v>
      </c>
      <c r="C446" s="3" t="s">
        <v>10</v>
      </c>
      <c r="D446" s="3">
        <v>43246.417361111111</v>
      </c>
      <c r="E446" s="3" t="str">
        <f t="shared" si="24"/>
        <v>Sat</v>
      </c>
      <c r="F446" s="3" t="s">
        <v>33</v>
      </c>
      <c r="G446" s="4">
        <v>22</v>
      </c>
      <c r="H446" s="5">
        <v>72.45</v>
      </c>
      <c r="I446" s="5" t="str">
        <f t="shared" si="25"/>
        <v>15-30</v>
      </c>
      <c r="J446" s="6" t="s">
        <v>8</v>
      </c>
      <c r="K446" t="b">
        <f t="shared" si="26"/>
        <v>0</v>
      </c>
      <c r="L446" t="b">
        <f t="shared" si="27"/>
        <v>1</v>
      </c>
    </row>
    <row r="447" spans="1:12" x14ac:dyDescent="0.3">
      <c r="A447" s="2">
        <v>52282449354400</v>
      </c>
      <c r="B447" s="3" t="s">
        <v>1</v>
      </c>
      <c r="C447" s="3" t="s">
        <v>12</v>
      </c>
      <c r="D447" s="3">
        <v>43246.425694444442</v>
      </c>
      <c r="E447" s="3" t="str">
        <f t="shared" si="24"/>
        <v>Sat</v>
      </c>
      <c r="F447" s="3" t="s">
        <v>33</v>
      </c>
      <c r="G447" s="4">
        <v>22</v>
      </c>
      <c r="H447" s="5">
        <v>66.099999999999994</v>
      </c>
      <c r="I447" s="5" t="str">
        <f t="shared" si="25"/>
        <v>15-30</v>
      </c>
      <c r="J447" s="6" t="s">
        <v>8</v>
      </c>
      <c r="K447" t="b">
        <f t="shared" si="26"/>
        <v>1</v>
      </c>
      <c r="L447" t="b">
        <f t="shared" si="27"/>
        <v>1</v>
      </c>
    </row>
    <row r="448" spans="1:12" x14ac:dyDescent="0.3">
      <c r="A448" s="2">
        <v>54282562806400</v>
      </c>
      <c r="B448" s="3" t="s">
        <v>1</v>
      </c>
      <c r="C448" s="3" t="s">
        <v>11</v>
      </c>
      <c r="D448" s="3">
        <v>43246.591666666667</v>
      </c>
      <c r="E448" s="3" t="str">
        <f t="shared" si="24"/>
        <v>Sat</v>
      </c>
      <c r="F448" s="3" t="s">
        <v>33</v>
      </c>
      <c r="G448" s="4">
        <v>21</v>
      </c>
      <c r="H448" s="5">
        <v>116.52</v>
      </c>
      <c r="I448" s="5" t="str">
        <f t="shared" si="25"/>
        <v>15-30</v>
      </c>
      <c r="J448" s="6" t="s">
        <v>2</v>
      </c>
      <c r="K448" t="b">
        <f t="shared" si="26"/>
        <v>1</v>
      </c>
      <c r="L448" t="b">
        <f t="shared" si="27"/>
        <v>0</v>
      </c>
    </row>
    <row r="449" spans="1:12" x14ac:dyDescent="0.3">
      <c r="A449" s="2">
        <v>52282466867400</v>
      </c>
      <c r="B449" s="3" t="s">
        <v>1</v>
      </c>
      <c r="C449" s="3" t="s">
        <v>12</v>
      </c>
      <c r="D449" s="3">
        <v>43246.613888888889</v>
      </c>
      <c r="E449" s="3" t="str">
        <f t="shared" si="24"/>
        <v>Sat</v>
      </c>
      <c r="F449" s="3" t="s">
        <v>33</v>
      </c>
      <c r="G449" s="4">
        <v>21</v>
      </c>
      <c r="H449" s="5">
        <v>144.9</v>
      </c>
      <c r="I449" s="5" t="str">
        <f t="shared" si="25"/>
        <v>15-30</v>
      </c>
      <c r="J449" s="6" t="s">
        <v>8</v>
      </c>
      <c r="K449" t="b">
        <f t="shared" si="26"/>
        <v>1</v>
      </c>
      <c r="L449" t="b">
        <f t="shared" si="27"/>
        <v>0</v>
      </c>
    </row>
    <row r="450" spans="1:12" x14ac:dyDescent="0.3">
      <c r="A450" s="2">
        <v>52282476271000</v>
      </c>
      <c r="B450" s="3" t="s">
        <v>1</v>
      </c>
      <c r="C450" s="3" t="s">
        <v>10</v>
      </c>
      <c r="D450" s="3">
        <v>43246.614583333336</v>
      </c>
      <c r="E450" s="3" t="str">
        <f t="shared" ref="E450:E513" si="28">TEXT(D450,"DDD")</f>
        <v>Sat</v>
      </c>
      <c r="F450" s="3" t="s">
        <v>33</v>
      </c>
      <c r="G450" s="4">
        <v>21</v>
      </c>
      <c r="H450" s="5">
        <v>72.45</v>
      </c>
      <c r="I450" s="5" t="str">
        <f t="shared" si="25"/>
        <v>15-30</v>
      </c>
      <c r="J450" s="6" t="s">
        <v>8</v>
      </c>
      <c r="K450" t="b">
        <f t="shared" si="26"/>
        <v>0</v>
      </c>
      <c r="L450" t="b">
        <f t="shared" si="27"/>
        <v>1</v>
      </c>
    </row>
    <row r="451" spans="1:12" x14ac:dyDescent="0.3">
      <c r="A451" s="2">
        <v>52282476523600</v>
      </c>
      <c r="B451" s="3" t="s">
        <v>1</v>
      </c>
      <c r="C451" s="3" t="s">
        <v>11</v>
      </c>
      <c r="D451" s="3">
        <v>43246.615972222222</v>
      </c>
      <c r="E451" s="3" t="str">
        <f t="shared" si="28"/>
        <v>Sat</v>
      </c>
      <c r="F451" s="3" t="s">
        <v>33</v>
      </c>
      <c r="G451" s="4">
        <v>21</v>
      </c>
      <c r="H451" s="5">
        <v>72.45</v>
      </c>
      <c r="I451" s="5" t="str">
        <f t="shared" ref="I451:I514" si="29">IF(G451&gt;30,"&gt;30",IF(G451&gt;14,"15-30",IF(G451&gt;7,"8-15","0-7")))</f>
        <v>15-30</v>
      </c>
      <c r="J451" s="6" t="s">
        <v>8</v>
      </c>
      <c r="K451" t="b">
        <f t="shared" ref="K451:K514" si="30">OR(H451&lt;70,H451&gt;100)</f>
        <v>0</v>
      </c>
      <c r="L451" t="b">
        <f t="shared" ref="L451:L514" si="31">AND($H451&lt;100,$H451&gt;50)</f>
        <v>1</v>
      </c>
    </row>
    <row r="452" spans="1:12" x14ac:dyDescent="0.3">
      <c r="A452" s="2">
        <v>52282601183200</v>
      </c>
      <c r="B452" s="3" t="s">
        <v>3</v>
      </c>
      <c r="C452" s="3" t="s">
        <v>10</v>
      </c>
      <c r="D452" s="3">
        <v>43247</v>
      </c>
      <c r="E452" s="3" t="str">
        <f t="shared" si="28"/>
        <v>Sun</v>
      </c>
      <c r="F452" s="3" t="s">
        <v>33</v>
      </c>
      <c r="G452" s="4">
        <v>14</v>
      </c>
      <c r="H452" s="5">
        <v>70.069999999999993</v>
      </c>
      <c r="I452" s="5" t="str">
        <f t="shared" si="29"/>
        <v>8-15</v>
      </c>
      <c r="J452" s="6" t="s">
        <v>2</v>
      </c>
      <c r="K452" t="b">
        <f t="shared" si="30"/>
        <v>0</v>
      </c>
      <c r="L452" t="b">
        <f t="shared" si="31"/>
        <v>1</v>
      </c>
    </row>
    <row r="453" spans="1:12" x14ac:dyDescent="0.3">
      <c r="A453" s="2">
        <v>52282605045400</v>
      </c>
      <c r="B453" s="3" t="s">
        <v>3</v>
      </c>
      <c r="C453" s="3" t="s">
        <v>11</v>
      </c>
      <c r="D453" s="3">
        <v>43247</v>
      </c>
      <c r="E453" s="3" t="str">
        <f t="shared" si="28"/>
        <v>Sun</v>
      </c>
      <c r="F453" s="3" t="s">
        <v>33</v>
      </c>
      <c r="G453" s="4">
        <v>14</v>
      </c>
      <c r="H453" s="5">
        <v>75</v>
      </c>
      <c r="I453" s="5" t="str">
        <f t="shared" si="29"/>
        <v>8-15</v>
      </c>
      <c r="J453" s="6" t="s">
        <v>7</v>
      </c>
      <c r="K453" t="b">
        <f t="shared" si="30"/>
        <v>0</v>
      </c>
      <c r="L453" t="b">
        <f t="shared" si="31"/>
        <v>1</v>
      </c>
    </row>
    <row r="454" spans="1:12" x14ac:dyDescent="0.3">
      <c r="A454" s="2">
        <v>52282476236000</v>
      </c>
      <c r="B454" s="3" t="s">
        <v>3</v>
      </c>
      <c r="C454" s="3" t="s">
        <v>11</v>
      </c>
      <c r="D454" s="3">
        <v>43247.383206018516</v>
      </c>
      <c r="E454" s="3" t="str">
        <f t="shared" si="28"/>
        <v>Sun</v>
      </c>
      <c r="F454" s="3" t="s">
        <v>33</v>
      </c>
      <c r="G454" s="4">
        <v>22</v>
      </c>
      <c r="H454" s="5">
        <v>83.32</v>
      </c>
      <c r="I454" s="5" t="str">
        <f t="shared" si="29"/>
        <v>15-30</v>
      </c>
      <c r="J454" s="6" t="s">
        <v>8</v>
      </c>
      <c r="K454" t="b">
        <f t="shared" si="30"/>
        <v>0</v>
      </c>
      <c r="L454" t="b">
        <f t="shared" si="31"/>
        <v>1</v>
      </c>
    </row>
    <row r="455" spans="1:12" x14ac:dyDescent="0.3">
      <c r="A455" s="2">
        <v>54282424584000</v>
      </c>
      <c r="B455" s="3" t="s">
        <v>1</v>
      </c>
      <c r="C455" s="3" t="s">
        <v>12</v>
      </c>
      <c r="D455" s="3">
        <v>43247.593275462961</v>
      </c>
      <c r="E455" s="3" t="str">
        <f t="shared" si="28"/>
        <v>Sun</v>
      </c>
      <c r="F455" s="3" t="s">
        <v>33</v>
      </c>
      <c r="G455" s="4">
        <v>22</v>
      </c>
      <c r="H455" s="5">
        <v>66.099999999999994</v>
      </c>
      <c r="I455" s="5" t="str">
        <f t="shared" si="29"/>
        <v>15-30</v>
      </c>
      <c r="J455" s="6" t="s">
        <v>6</v>
      </c>
      <c r="K455" t="b">
        <f t="shared" si="30"/>
        <v>1</v>
      </c>
      <c r="L455" t="b">
        <f t="shared" si="31"/>
        <v>1</v>
      </c>
    </row>
    <row r="456" spans="1:12" x14ac:dyDescent="0.3">
      <c r="A456" s="2">
        <v>54282685221200</v>
      </c>
      <c r="B456" s="3" t="s">
        <v>3</v>
      </c>
      <c r="C456" s="3" t="s">
        <v>12</v>
      </c>
      <c r="D456" s="3">
        <v>43248</v>
      </c>
      <c r="E456" s="3" t="str">
        <f t="shared" si="28"/>
        <v>Mon</v>
      </c>
      <c r="F456" s="3" t="s">
        <v>33</v>
      </c>
      <c r="G456" s="4">
        <v>14</v>
      </c>
      <c r="H456" s="5">
        <v>70.069999999999993</v>
      </c>
      <c r="I456" s="5" t="str">
        <f t="shared" si="29"/>
        <v>8-15</v>
      </c>
      <c r="J456" s="6" t="s">
        <v>2</v>
      </c>
      <c r="K456" t="b">
        <f t="shared" si="30"/>
        <v>0</v>
      </c>
      <c r="L456" t="b">
        <f t="shared" si="31"/>
        <v>1</v>
      </c>
    </row>
    <row r="457" spans="1:12" x14ac:dyDescent="0.3">
      <c r="A457" s="2">
        <v>54282685472600</v>
      </c>
      <c r="B457" s="3" t="s">
        <v>3</v>
      </c>
      <c r="C457" s="3" t="s">
        <v>10</v>
      </c>
      <c r="D457" s="3">
        <v>43248</v>
      </c>
      <c r="E457" s="3" t="str">
        <f t="shared" si="28"/>
        <v>Mon</v>
      </c>
      <c r="F457" s="3" t="s">
        <v>33</v>
      </c>
      <c r="G457" s="4">
        <v>14</v>
      </c>
      <c r="H457" s="5">
        <v>112.66</v>
      </c>
      <c r="I457" s="5" t="str">
        <f t="shared" si="29"/>
        <v>8-15</v>
      </c>
      <c r="J457" s="6" t="s">
        <v>2</v>
      </c>
      <c r="K457" t="b">
        <f t="shared" si="30"/>
        <v>1</v>
      </c>
      <c r="L457" t="b">
        <f t="shared" si="31"/>
        <v>0</v>
      </c>
    </row>
    <row r="458" spans="1:12" x14ac:dyDescent="0.3">
      <c r="A458" s="2">
        <v>52282643040400</v>
      </c>
      <c r="B458" s="3" t="s">
        <v>3</v>
      </c>
      <c r="C458" s="3" t="s">
        <v>10</v>
      </c>
      <c r="D458" s="3">
        <v>43248</v>
      </c>
      <c r="E458" s="3" t="str">
        <f t="shared" si="28"/>
        <v>Mon</v>
      </c>
      <c r="F458" s="3" t="s">
        <v>33</v>
      </c>
      <c r="G458" s="4">
        <v>14</v>
      </c>
      <c r="H458" s="5">
        <v>66.099999999999994</v>
      </c>
      <c r="I458" s="5" t="str">
        <f t="shared" si="29"/>
        <v>8-15</v>
      </c>
      <c r="J458" s="6" t="s">
        <v>6</v>
      </c>
      <c r="K458" t="b">
        <f t="shared" si="30"/>
        <v>1</v>
      </c>
      <c r="L458" t="b">
        <f t="shared" si="31"/>
        <v>1</v>
      </c>
    </row>
    <row r="459" spans="1:12" x14ac:dyDescent="0.3">
      <c r="A459" s="2">
        <v>52282641557800</v>
      </c>
      <c r="B459" s="3" t="s">
        <v>3</v>
      </c>
      <c r="C459" s="3" t="s">
        <v>11</v>
      </c>
      <c r="D459" s="3">
        <v>43248</v>
      </c>
      <c r="E459" s="3" t="str">
        <f t="shared" si="28"/>
        <v>Mon</v>
      </c>
      <c r="F459" s="3" t="s">
        <v>33</v>
      </c>
      <c r="G459" s="4">
        <v>14</v>
      </c>
      <c r="H459" s="5">
        <v>72.45</v>
      </c>
      <c r="I459" s="5" t="str">
        <f t="shared" si="29"/>
        <v>8-15</v>
      </c>
      <c r="J459" s="6" t="s">
        <v>6</v>
      </c>
      <c r="K459" t="b">
        <f t="shared" si="30"/>
        <v>0</v>
      </c>
      <c r="L459" t="b">
        <f t="shared" si="31"/>
        <v>1</v>
      </c>
    </row>
    <row r="460" spans="1:12" x14ac:dyDescent="0.3">
      <c r="A460" s="2">
        <v>52282665786000</v>
      </c>
      <c r="B460" s="3" t="s">
        <v>3</v>
      </c>
      <c r="C460" s="3" t="s">
        <v>12</v>
      </c>
      <c r="D460" s="3">
        <v>43248</v>
      </c>
      <c r="E460" s="3" t="str">
        <f t="shared" si="28"/>
        <v>Mon</v>
      </c>
      <c r="F460" s="3" t="s">
        <v>33</v>
      </c>
      <c r="G460" s="4">
        <v>14</v>
      </c>
      <c r="H460" s="5">
        <v>286.14</v>
      </c>
      <c r="I460" s="5" t="str">
        <f t="shared" si="29"/>
        <v>8-15</v>
      </c>
      <c r="J460" s="6" t="s">
        <v>7</v>
      </c>
      <c r="K460" t="b">
        <f t="shared" si="30"/>
        <v>1</v>
      </c>
      <c r="L460" t="b">
        <f t="shared" si="31"/>
        <v>0</v>
      </c>
    </row>
    <row r="461" spans="1:12" x14ac:dyDescent="0.3">
      <c r="A461" s="2">
        <v>54282685495400</v>
      </c>
      <c r="B461" s="3" t="s">
        <v>3</v>
      </c>
      <c r="C461" s="3" t="s">
        <v>10</v>
      </c>
      <c r="D461" s="3">
        <v>43248</v>
      </c>
      <c r="E461" s="3" t="str">
        <f t="shared" si="28"/>
        <v>Mon</v>
      </c>
      <c r="F461" s="3" t="s">
        <v>33</v>
      </c>
      <c r="G461" s="4">
        <v>14</v>
      </c>
      <c r="H461" s="5">
        <v>112.66</v>
      </c>
      <c r="I461" s="5" t="str">
        <f t="shared" si="29"/>
        <v>8-15</v>
      </c>
      <c r="J461" s="6" t="s">
        <v>2</v>
      </c>
      <c r="K461" t="b">
        <f t="shared" si="30"/>
        <v>1</v>
      </c>
      <c r="L461" t="b">
        <f t="shared" si="31"/>
        <v>0</v>
      </c>
    </row>
    <row r="462" spans="1:12" x14ac:dyDescent="0.3">
      <c r="A462" s="2">
        <v>52282687264800</v>
      </c>
      <c r="B462" s="3" t="s">
        <v>3</v>
      </c>
      <c r="C462" s="3" t="s">
        <v>11</v>
      </c>
      <c r="D462" s="3">
        <v>43248</v>
      </c>
      <c r="E462" s="3" t="str">
        <f t="shared" si="28"/>
        <v>Mon</v>
      </c>
      <c r="F462" s="3" t="s">
        <v>33</v>
      </c>
      <c r="G462" s="4">
        <v>14</v>
      </c>
      <c r="H462" s="5">
        <v>70.069999999999993</v>
      </c>
      <c r="I462" s="5" t="str">
        <f t="shared" si="29"/>
        <v>8-15</v>
      </c>
      <c r="J462" s="6" t="s">
        <v>2</v>
      </c>
      <c r="K462" t="b">
        <f t="shared" si="30"/>
        <v>0</v>
      </c>
      <c r="L462" t="b">
        <f t="shared" si="31"/>
        <v>1</v>
      </c>
    </row>
    <row r="463" spans="1:12" x14ac:dyDescent="0.3">
      <c r="A463" s="2">
        <v>52282687284200</v>
      </c>
      <c r="B463" s="3" t="s">
        <v>3</v>
      </c>
      <c r="C463" s="3" t="s">
        <v>12</v>
      </c>
      <c r="D463" s="3">
        <v>43248</v>
      </c>
      <c r="E463" s="3" t="str">
        <f t="shared" si="28"/>
        <v>Mon</v>
      </c>
      <c r="F463" s="3" t="s">
        <v>33</v>
      </c>
      <c r="G463" s="4">
        <v>14</v>
      </c>
      <c r="H463" s="5">
        <v>112.66</v>
      </c>
      <c r="I463" s="5" t="str">
        <f t="shared" si="29"/>
        <v>8-15</v>
      </c>
      <c r="J463" s="6" t="s">
        <v>2</v>
      </c>
      <c r="K463" t="b">
        <f t="shared" si="30"/>
        <v>1</v>
      </c>
      <c r="L463" t="b">
        <f t="shared" si="31"/>
        <v>0</v>
      </c>
    </row>
    <row r="464" spans="1:12" x14ac:dyDescent="0.3">
      <c r="A464" s="2">
        <v>52282670241800</v>
      </c>
      <c r="B464" s="3" t="s">
        <v>3</v>
      </c>
      <c r="C464" s="3" t="s">
        <v>10</v>
      </c>
      <c r="D464" s="3">
        <v>43248</v>
      </c>
      <c r="E464" s="3" t="str">
        <f t="shared" si="28"/>
        <v>Mon</v>
      </c>
      <c r="F464" s="3" t="s">
        <v>33</v>
      </c>
      <c r="G464" s="4">
        <v>14</v>
      </c>
      <c r="H464" s="5">
        <v>72.45</v>
      </c>
      <c r="I464" s="5" t="str">
        <f t="shared" si="29"/>
        <v>8-15</v>
      </c>
      <c r="J464" s="6" t="s">
        <v>4</v>
      </c>
      <c r="K464" t="b">
        <f t="shared" si="30"/>
        <v>0</v>
      </c>
      <c r="L464" t="b">
        <f t="shared" si="31"/>
        <v>1</v>
      </c>
    </row>
    <row r="465" spans="1:12" x14ac:dyDescent="0.3">
      <c r="A465" s="2">
        <v>52282641590800</v>
      </c>
      <c r="B465" s="3" t="s">
        <v>3</v>
      </c>
      <c r="C465" s="3" t="s">
        <v>11</v>
      </c>
      <c r="D465" s="3">
        <v>43248</v>
      </c>
      <c r="E465" s="3" t="str">
        <f t="shared" si="28"/>
        <v>Mon</v>
      </c>
      <c r="F465" s="3" t="s">
        <v>33</v>
      </c>
      <c r="G465" s="4">
        <v>14</v>
      </c>
      <c r="H465" s="5">
        <v>88.21</v>
      </c>
      <c r="I465" s="5" t="str">
        <f t="shared" si="29"/>
        <v>8-15</v>
      </c>
      <c r="J465" s="6" t="s">
        <v>6</v>
      </c>
      <c r="K465" t="b">
        <f t="shared" si="30"/>
        <v>0</v>
      </c>
      <c r="L465" t="b">
        <f t="shared" si="31"/>
        <v>1</v>
      </c>
    </row>
    <row r="466" spans="1:12" x14ac:dyDescent="0.3">
      <c r="A466" s="2">
        <v>52282669249800</v>
      </c>
      <c r="B466" s="3" t="s">
        <v>3</v>
      </c>
      <c r="C466" s="3" t="s">
        <v>12</v>
      </c>
      <c r="D466" s="3">
        <v>43248</v>
      </c>
      <c r="E466" s="3" t="str">
        <f t="shared" si="28"/>
        <v>Mon</v>
      </c>
      <c r="F466" s="3" t="s">
        <v>33</v>
      </c>
      <c r="G466" s="4">
        <v>14</v>
      </c>
      <c r="H466" s="5">
        <v>72.45</v>
      </c>
      <c r="I466" s="5" t="str">
        <f t="shared" si="29"/>
        <v>8-15</v>
      </c>
      <c r="J466" s="6" t="s">
        <v>4</v>
      </c>
      <c r="K466" t="b">
        <f t="shared" si="30"/>
        <v>0</v>
      </c>
      <c r="L466" t="b">
        <f t="shared" si="31"/>
        <v>1</v>
      </c>
    </row>
    <row r="467" spans="1:12" x14ac:dyDescent="0.3">
      <c r="A467" s="2">
        <v>52282668449800</v>
      </c>
      <c r="B467" s="3" t="s">
        <v>3</v>
      </c>
      <c r="C467" s="3" t="s">
        <v>10</v>
      </c>
      <c r="D467" s="3">
        <v>43248</v>
      </c>
      <c r="E467" s="3" t="str">
        <f t="shared" si="28"/>
        <v>Mon</v>
      </c>
      <c r="F467" s="3" t="s">
        <v>33</v>
      </c>
      <c r="G467" s="4">
        <v>14</v>
      </c>
      <c r="H467" s="5">
        <v>72.45</v>
      </c>
      <c r="I467" s="5" t="str">
        <f t="shared" si="29"/>
        <v>8-15</v>
      </c>
      <c r="J467" s="6" t="s">
        <v>4</v>
      </c>
      <c r="K467" t="b">
        <f t="shared" si="30"/>
        <v>0</v>
      </c>
      <c r="L467" t="b">
        <f t="shared" si="31"/>
        <v>1</v>
      </c>
    </row>
    <row r="468" spans="1:12" x14ac:dyDescent="0.3">
      <c r="A468" s="2">
        <v>52282687265800</v>
      </c>
      <c r="B468" s="3" t="s">
        <v>3</v>
      </c>
      <c r="C468" s="3" t="s">
        <v>11</v>
      </c>
      <c r="D468" s="3">
        <v>43248</v>
      </c>
      <c r="E468" s="3" t="str">
        <f t="shared" si="28"/>
        <v>Mon</v>
      </c>
      <c r="F468" s="3" t="s">
        <v>33</v>
      </c>
      <c r="G468" s="4">
        <v>14</v>
      </c>
      <c r="H468" s="5">
        <v>112.66</v>
      </c>
      <c r="I468" s="5" t="str">
        <f t="shared" si="29"/>
        <v>8-15</v>
      </c>
      <c r="J468" s="6" t="s">
        <v>2</v>
      </c>
      <c r="K468" t="b">
        <f t="shared" si="30"/>
        <v>1</v>
      </c>
      <c r="L468" t="b">
        <f t="shared" si="31"/>
        <v>0</v>
      </c>
    </row>
    <row r="469" spans="1:12" x14ac:dyDescent="0.3">
      <c r="A469" s="2">
        <v>54282685300800</v>
      </c>
      <c r="B469" s="3" t="s">
        <v>3</v>
      </c>
      <c r="C469" s="3" t="s">
        <v>12</v>
      </c>
      <c r="D469" s="3">
        <v>43248</v>
      </c>
      <c r="E469" s="3" t="str">
        <f t="shared" si="28"/>
        <v>Mon</v>
      </c>
      <c r="F469" s="3" t="s">
        <v>33</v>
      </c>
      <c r="G469" s="4">
        <v>14</v>
      </c>
      <c r="H469" s="5">
        <v>112.66</v>
      </c>
      <c r="I469" s="5" t="str">
        <f t="shared" si="29"/>
        <v>8-15</v>
      </c>
      <c r="J469" s="6" t="s">
        <v>2</v>
      </c>
      <c r="K469" t="b">
        <f t="shared" si="30"/>
        <v>1</v>
      </c>
      <c r="L469" t="b">
        <f t="shared" si="31"/>
        <v>0</v>
      </c>
    </row>
    <row r="470" spans="1:12" x14ac:dyDescent="0.3">
      <c r="A470" s="2">
        <v>52282687264200</v>
      </c>
      <c r="B470" s="3" t="s">
        <v>3</v>
      </c>
      <c r="C470" s="3" t="s">
        <v>10</v>
      </c>
      <c r="D470" s="3">
        <v>43248</v>
      </c>
      <c r="E470" s="3" t="str">
        <f t="shared" si="28"/>
        <v>Mon</v>
      </c>
      <c r="F470" s="3" t="s">
        <v>33</v>
      </c>
      <c r="G470" s="4">
        <v>14</v>
      </c>
      <c r="H470" s="5">
        <v>76.8</v>
      </c>
      <c r="I470" s="5" t="str">
        <f t="shared" si="29"/>
        <v>8-15</v>
      </c>
      <c r="J470" s="6" t="s">
        <v>2</v>
      </c>
      <c r="K470" t="b">
        <f t="shared" si="30"/>
        <v>0</v>
      </c>
      <c r="L470" t="b">
        <f t="shared" si="31"/>
        <v>1</v>
      </c>
    </row>
    <row r="471" spans="1:12" x14ac:dyDescent="0.3">
      <c r="A471" s="2">
        <v>54282685300200</v>
      </c>
      <c r="B471" s="3" t="s">
        <v>3</v>
      </c>
      <c r="C471" s="3" t="s">
        <v>11</v>
      </c>
      <c r="D471" s="3">
        <v>43248</v>
      </c>
      <c r="E471" s="3" t="str">
        <f t="shared" si="28"/>
        <v>Mon</v>
      </c>
      <c r="F471" s="3" t="s">
        <v>33</v>
      </c>
      <c r="G471" s="4">
        <v>14</v>
      </c>
      <c r="H471" s="5">
        <v>70.069999999999993</v>
      </c>
      <c r="I471" s="5" t="str">
        <f t="shared" si="29"/>
        <v>8-15</v>
      </c>
      <c r="J471" s="6" t="s">
        <v>2</v>
      </c>
      <c r="K471" t="b">
        <f t="shared" si="30"/>
        <v>0</v>
      </c>
      <c r="L471" t="b">
        <f t="shared" si="31"/>
        <v>1</v>
      </c>
    </row>
    <row r="472" spans="1:12" x14ac:dyDescent="0.3">
      <c r="A472" s="2">
        <v>54282685506800</v>
      </c>
      <c r="B472" s="3" t="s">
        <v>3</v>
      </c>
      <c r="C472" s="3" t="s">
        <v>12</v>
      </c>
      <c r="D472" s="3">
        <v>43248</v>
      </c>
      <c r="E472" s="3" t="str">
        <f t="shared" si="28"/>
        <v>Mon</v>
      </c>
      <c r="F472" s="3" t="s">
        <v>33</v>
      </c>
      <c r="G472" s="4">
        <v>14</v>
      </c>
      <c r="H472" s="5">
        <v>70.069999999999993</v>
      </c>
      <c r="I472" s="5" t="str">
        <f t="shared" si="29"/>
        <v>8-15</v>
      </c>
      <c r="J472" s="6" t="s">
        <v>2</v>
      </c>
      <c r="K472" t="b">
        <f t="shared" si="30"/>
        <v>0</v>
      </c>
      <c r="L472" t="b">
        <f t="shared" si="31"/>
        <v>1</v>
      </c>
    </row>
    <row r="473" spans="1:12" x14ac:dyDescent="0.3">
      <c r="A473" s="2">
        <v>54282685649400</v>
      </c>
      <c r="B473" s="3" t="s">
        <v>3</v>
      </c>
      <c r="C473" s="3" t="s">
        <v>10</v>
      </c>
      <c r="D473" s="3">
        <v>43248</v>
      </c>
      <c r="E473" s="3" t="str">
        <f t="shared" si="28"/>
        <v>Mon</v>
      </c>
      <c r="F473" s="3" t="s">
        <v>33</v>
      </c>
      <c r="G473" s="4">
        <v>14</v>
      </c>
      <c r="H473" s="5">
        <v>166.42</v>
      </c>
      <c r="I473" s="5" t="str">
        <f t="shared" si="29"/>
        <v>8-15</v>
      </c>
      <c r="J473" s="6" t="s">
        <v>2</v>
      </c>
      <c r="K473" t="b">
        <f t="shared" si="30"/>
        <v>1</v>
      </c>
      <c r="L473" t="b">
        <f t="shared" si="31"/>
        <v>0</v>
      </c>
    </row>
    <row r="474" spans="1:12" x14ac:dyDescent="0.3">
      <c r="A474" s="2">
        <v>54282685597400</v>
      </c>
      <c r="B474" s="3" t="s">
        <v>3</v>
      </c>
      <c r="C474" s="3" t="s">
        <v>11</v>
      </c>
      <c r="D474" s="3">
        <v>43248</v>
      </c>
      <c r="E474" s="3" t="str">
        <f t="shared" si="28"/>
        <v>Mon</v>
      </c>
      <c r="F474" s="3" t="s">
        <v>33</v>
      </c>
      <c r="G474" s="4">
        <v>14</v>
      </c>
      <c r="H474" s="5">
        <v>112.66</v>
      </c>
      <c r="I474" s="5" t="str">
        <f t="shared" si="29"/>
        <v>8-15</v>
      </c>
      <c r="J474" s="6" t="s">
        <v>2</v>
      </c>
      <c r="K474" t="b">
        <f t="shared" si="30"/>
        <v>1</v>
      </c>
      <c r="L474" t="b">
        <f t="shared" si="31"/>
        <v>0</v>
      </c>
    </row>
    <row r="475" spans="1:12" x14ac:dyDescent="0.3">
      <c r="A475" s="2">
        <v>52282687269600</v>
      </c>
      <c r="B475" s="3" t="s">
        <v>3</v>
      </c>
      <c r="C475" s="3" t="s">
        <v>12</v>
      </c>
      <c r="D475" s="3">
        <v>43248</v>
      </c>
      <c r="E475" s="3" t="str">
        <f t="shared" si="28"/>
        <v>Mon</v>
      </c>
      <c r="F475" s="3" t="s">
        <v>33</v>
      </c>
      <c r="G475" s="4">
        <v>14</v>
      </c>
      <c r="H475" s="5">
        <v>76.8</v>
      </c>
      <c r="I475" s="5" t="str">
        <f t="shared" si="29"/>
        <v>8-15</v>
      </c>
      <c r="J475" s="6" t="s">
        <v>2</v>
      </c>
      <c r="K475" t="b">
        <f t="shared" si="30"/>
        <v>0</v>
      </c>
      <c r="L475" t="b">
        <f t="shared" si="31"/>
        <v>1</v>
      </c>
    </row>
    <row r="476" spans="1:12" x14ac:dyDescent="0.3">
      <c r="A476" s="2">
        <v>52282687283600</v>
      </c>
      <c r="B476" s="3" t="s">
        <v>3</v>
      </c>
      <c r="C476" s="3" t="s">
        <v>10</v>
      </c>
      <c r="D476" s="3">
        <v>43248</v>
      </c>
      <c r="E476" s="3" t="str">
        <f t="shared" si="28"/>
        <v>Mon</v>
      </c>
      <c r="F476" s="3" t="s">
        <v>33</v>
      </c>
      <c r="G476" s="4">
        <v>14</v>
      </c>
      <c r="H476" s="5">
        <v>112.66</v>
      </c>
      <c r="I476" s="5" t="str">
        <f t="shared" si="29"/>
        <v>8-15</v>
      </c>
      <c r="J476" s="6" t="s">
        <v>2</v>
      </c>
      <c r="K476" t="b">
        <f t="shared" si="30"/>
        <v>1</v>
      </c>
      <c r="L476" t="b">
        <f t="shared" si="31"/>
        <v>0</v>
      </c>
    </row>
    <row r="477" spans="1:12" x14ac:dyDescent="0.3">
      <c r="A477" s="2">
        <v>52282663119600</v>
      </c>
      <c r="B477" s="3" t="s">
        <v>3</v>
      </c>
      <c r="C477" s="3" t="s">
        <v>11</v>
      </c>
      <c r="D477" s="3">
        <v>43248</v>
      </c>
      <c r="E477" s="3" t="str">
        <f t="shared" si="28"/>
        <v>Mon</v>
      </c>
      <c r="F477" s="3" t="s">
        <v>33</v>
      </c>
      <c r="G477" s="4">
        <v>14</v>
      </c>
      <c r="H477" s="5">
        <v>65</v>
      </c>
      <c r="I477" s="5" t="str">
        <f t="shared" si="29"/>
        <v>8-15</v>
      </c>
      <c r="J477" s="6" t="s">
        <v>4</v>
      </c>
      <c r="K477" t="b">
        <f t="shared" si="30"/>
        <v>1</v>
      </c>
      <c r="L477" t="b">
        <f t="shared" si="31"/>
        <v>1</v>
      </c>
    </row>
    <row r="478" spans="1:12" x14ac:dyDescent="0.3">
      <c r="A478" s="2">
        <v>52282642883000</v>
      </c>
      <c r="B478" s="3" t="s">
        <v>3</v>
      </c>
      <c r="C478" s="3" t="s">
        <v>12</v>
      </c>
      <c r="D478" s="3">
        <v>43248</v>
      </c>
      <c r="E478" s="3" t="str">
        <f t="shared" si="28"/>
        <v>Mon</v>
      </c>
      <c r="F478" s="3" t="s">
        <v>33</v>
      </c>
      <c r="G478" s="4">
        <v>14</v>
      </c>
      <c r="H478" s="5">
        <v>88.21</v>
      </c>
      <c r="I478" s="5" t="str">
        <f t="shared" si="29"/>
        <v>8-15</v>
      </c>
      <c r="J478" s="6" t="s">
        <v>6</v>
      </c>
      <c r="K478" t="b">
        <f t="shared" si="30"/>
        <v>0</v>
      </c>
      <c r="L478" t="b">
        <f t="shared" si="31"/>
        <v>1</v>
      </c>
    </row>
    <row r="479" spans="1:12" x14ac:dyDescent="0.3">
      <c r="A479" s="2">
        <v>52282663141600</v>
      </c>
      <c r="B479" s="3" t="s">
        <v>3</v>
      </c>
      <c r="C479" s="3" t="s">
        <v>10</v>
      </c>
      <c r="D479" s="3">
        <v>43248</v>
      </c>
      <c r="E479" s="3" t="str">
        <f t="shared" si="28"/>
        <v>Mon</v>
      </c>
      <c r="F479" s="3" t="s">
        <v>33</v>
      </c>
      <c r="G479" s="4">
        <v>14</v>
      </c>
      <c r="H479" s="5">
        <v>65</v>
      </c>
      <c r="I479" s="5" t="str">
        <f t="shared" si="29"/>
        <v>8-15</v>
      </c>
      <c r="J479" s="6" t="s">
        <v>4</v>
      </c>
      <c r="K479" t="b">
        <f t="shared" si="30"/>
        <v>1</v>
      </c>
      <c r="L479" t="b">
        <f t="shared" si="31"/>
        <v>1</v>
      </c>
    </row>
    <row r="480" spans="1:12" x14ac:dyDescent="0.3">
      <c r="A480" s="2">
        <v>54282685363600</v>
      </c>
      <c r="B480" s="3" t="s">
        <v>3</v>
      </c>
      <c r="C480" s="3" t="s">
        <v>11</v>
      </c>
      <c r="D480" s="3">
        <v>43248</v>
      </c>
      <c r="E480" s="3" t="str">
        <f t="shared" si="28"/>
        <v>Mon</v>
      </c>
      <c r="F480" s="3" t="s">
        <v>33</v>
      </c>
      <c r="G480" s="4">
        <v>14</v>
      </c>
      <c r="H480" s="5">
        <v>70.069999999999993</v>
      </c>
      <c r="I480" s="5" t="str">
        <f t="shared" si="29"/>
        <v>8-15</v>
      </c>
      <c r="J480" s="6" t="s">
        <v>2</v>
      </c>
      <c r="K480" t="b">
        <f t="shared" si="30"/>
        <v>0</v>
      </c>
      <c r="L480" t="b">
        <f t="shared" si="31"/>
        <v>1</v>
      </c>
    </row>
    <row r="481" spans="1:12" x14ac:dyDescent="0.3">
      <c r="A481" s="2">
        <v>52282663120200</v>
      </c>
      <c r="B481" s="3" t="s">
        <v>3</v>
      </c>
      <c r="C481" s="3" t="s">
        <v>12</v>
      </c>
      <c r="D481" s="3">
        <v>43248</v>
      </c>
      <c r="E481" s="3" t="str">
        <f t="shared" si="28"/>
        <v>Mon</v>
      </c>
      <c r="F481" s="3" t="s">
        <v>33</v>
      </c>
      <c r="G481" s="4">
        <v>14</v>
      </c>
      <c r="H481" s="5">
        <v>72.45</v>
      </c>
      <c r="I481" s="5" t="str">
        <f t="shared" si="29"/>
        <v>8-15</v>
      </c>
      <c r="J481" s="6" t="s">
        <v>4</v>
      </c>
      <c r="K481" t="b">
        <f t="shared" si="30"/>
        <v>0</v>
      </c>
      <c r="L481" t="b">
        <f t="shared" si="31"/>
        <v>1</v>
      </c>
    </row>
    <row r="482" spans="1:12" x14ac:dyDescent="0.3">
      <c r="A482" s="2">
        <v>52282687383400</v>
      </c>
      <c r="B482" s="3" t="s">
        <v>3</v>
      </c>
      <c r="C482" s="3" t="s">
        <v>10</v>
      </c>
      <c r="D482" s="3">
        <v>43248</v>
      </c>
      <c r="E482" s="3" t="str">
        <f t="shared" si="28"/>
        <v>Mon</v>
      </c>
      <c r="F482" s="3" t="s">
        <v>33</v>
      </c>
      <c r="G482" s="4">
        <v>14</v>
      </c>
      <c r="H482" s="5">
        <v>70.069999999999993</v>
      </c>
      <c r="I482" s="5" t="str">
        <f t="shared" si="29"/>
        <v>8-15</v>
      </c>
      <c r="J482" s="6" t="s">
        <v>2</v>
      </c>
      <c r="K482" t="b">
        <f t="shared" si="30"/>
        <v>0</v>
      </c>
      <c r="L482" t="b">
        <f t="shared" si="31"/>
        <v>1</v>
      </c>
    </row>
    <row r="483" spans="1:12" x14ac:dyDescent="0.3">
      <c r="A483" s="2">
        <v>54282685508400</v>
      </c>
      <c r="B483" s="3" t="s">
        <v>3</v>
      </c>
      <c r="C483" s="3" t="s">
        <v>12</v>
      </c>
      <c r="D483" s="3">
        <v>43248</v>
      </c>
      <c r="E483" s="3" t="str">
        <f t="shared" si="28"/>
        <v>Mon</v>
      </c>
      <c r="F483" s="3" t="s">
        <v>33</v>
      </c>
      <c r="G483" s="4">
        <v>14</v>
      </c>
      <c r="H483" s="5">
        <v>112.66</v>
      </c>
      <c r="I483" s="5" t="str">
        <f t="shared" si="29"/>
        <v>8-15</v>
      </c>
      <c r="J483" s="6" t="s">
        <v>2</v>
      </c>
      <c r="K483" t="b">
        <f t="shared" si="30"/>
        <v>1</v>
      </c>
      <c r="L483" t="b">
        <f t="shared" si="31"/>
        <v>0</v>
      </c>
    </row>
    <row r="484" spans="1:12" x14ac:dyDescent="0.3">
      <c r="A484" s="2">
        <v>52282687460800</v>
      </c>
      <c r="B484" s="3" t="s">
        <v>3</v>
      </c>
      <c r="C484" s="3" t="s">
        <v>10</v>
      </c>
      <c r="D484" s="3">
        <v>43248</v>
      </c>
      <c r="E484" s="3" t="str">
        <f t="shared" si="28"/>
        <v>Mon</v>
      </c>
      <c r="F484" s="3" t="s">
        <v>33</v>
      </c>
      <c r="G484" s="4">
        <v>14</v>
      </c>
      <c r="H484" s="5">
        <v>189.54</v>
      </c>
      <c r="I484" s="5" t="str">
        <f t="shared" si="29"/>
        <v>8-15</v>
      </c>
      <c r="J484" s="6" t="s">
        <v>2</v>
      </c>
      <c r="K484" t="b">
        <f t="shared" si="30"/>
        <v>1</v>
      </c>
      <c r="L484" t="b">
        <f t="shared" si="31"/>
        <v>0</v>
      </c>
    </row>
    <row r="485" spans="1:12" x14ac:dyDescent="0.3">
      <c r="A485" s="2">
        <v>52282554622400</v>
      </c>
      <c r="B485" s="3" t="s">
        <v>3</v>
      </c>
      <c r="C485" s="3" t="s">
        <v>11</v>
      </c>
      <c r="D485" s="3">
        <v>43248</v>
      </c>
      <c r="E485" s="3" t="str">
        <f t="shared" si="28"/>
        <v>Mon</v>
      </c>
      <c r="F485" s="3" t="s">
        <v>33</v>
      </c>
      <c r="G485" s="4">
        <v>19</v>
      </c>
      <c r="H485" s="5">
        <v>66.099999999999994</v>
      </c>
      <c r="I485" s="5" t="str">
        <f t="shared" si="29"/>
        <v>15-30</v>
      </c>
      <c r="J485" s="6" t="s">
        <v>6</v>
      </c>
      <c r="K485" t="b">
        <f t="shared" si="30"/>
        <v>1</v>
      </c>
      <c r="L485" t="b">
        <f t="shared" si="31"/>
        <v>1</v>
      </c>
    </row>
    <row r="486" spans="1:12" x14ac:dyDescent="0.3">
      <c r="A486" s="2">
        <v>52282554756400</v>
      </c>
      <c r="B486" s="3" t="s">
        <v>3</v>
      </c>
      <c r="C486" s="3" t="s">
        <v>12</v>
      </c>
      <c r="D486" s="3">
        <v>43248</v>
      </c>
      <c r="E486" s="3" t="str">
        <f t="shared" si="28"/>
        <v>Mon</v>
      </c>
      <c r="F486" s="3" t="s">
        <v>33</v>
      </c>
      <c r="G486" s="4">
        <v>19</v>
      </c>
      <c r="H486" s="5">
        <v>66.099999999999994</v>
      </c>
      <c r="I486" s="5" t="str">
        <f t="shared" si="29"/>
        <v>15-30</v>
      </c>
      <c r="J486" s="6" t="s">
        <v>6</v>
      </c>
      <c r="K486" t="b">
        <f t="shared" si="30"/>
        <v>1</v>
      </c>
      <c r="L486" t="b">
        <f t="shared" si="31"/>
        <v>1</v>
      </c>
    </row>
    <row r="487" spans="1:12" x14ac:dyDescent="0.3">
      <c r="A487" s="2">
        <v>52282554406400</v>
      </c>
      <c r="B487" s="3" t="s">
        <v>3</v>
      </c>
      <c r="C487" s="3" t="s">
        <v>10</v>
      </c>
      <c r="D487" s="3">
        <v>43248</v>
      </c>
      <c r="E487" s="3" t="str">
        <f t="shared" si="28"/>
        <v>Mon</v>
      </c>
      <c r="F487" s="3" t="s">
        <v>33</v>
      </c>
      <c r="G487" s="4">
        <v>19</v>
      </c>
      <c r="H487" s="5">
        <v>66.099999999999994</v>
      </c>
      <c r="I487" s="5" t="str">
        <f t="shared" si="29"/>
        <v>15-30</v>
      </c>
      <c r="J487" s="6" t="s">
        <v>6</v>
      </c>
      <c r="K487" t="b">
        <f t="shared" si="30"/>
        <v>1</v>
      </c>
      <c r="L487" t="b">
        <f t="shared" si="31"/>
        <v>1</v>
      </c>
    </row>
    <row r="488" spans="1:12" x14ac:dyDescent="0.3">
      <c r="A488" s="2">
        <v>52282588159000</v>
      </c>
      <c r="B488" s="3" t="s">
        <v>3</v>
      </c>
      <c r="C488" s="3" t="s">
        <v>11</v>
      </c>
      <c r="D488" s="3">
        <v>43248</v>
      </c>
      <c r="E488" s="3" t="str">
        <f t="shared" si="28"/>
        <v>Mon</v>
      </c>
      <c r="F488" s="3" t="s">
        <v>33</v>
      </c>
      <c r="G488" s="4">
        <v>18</v>
      </c>
      <c r="H488" s="5">
        <v>109.92</v>
      </c>
      <c r="I488" s="5" t="str">
        <f t="shared" si="29"/>
        <v>15-30</v>
      </c>
      <c r="J488" s="6" t="s">
        <v>8</v>
      </c>
      <c r="K488" t="b">
        <f t="shared" si="30"/>
        <v>1</v>
      </c>
      <c r="L488" t="b">
        <f t="shared" si="31"/>
        <v>0</v>
      </c>
    </row>
    <row r="489" spans="1:12" x14ac:dyDescent="0.3">
      <c r="A489" s="2">
        <v>52282687287000</v>
      </c>
      <c r="B489" s="3" t="s">
        <v>3</v>
      </c>
      <c r="C489" s="3" t="s">
        <v>12</v>
      </c>
      <c r="D489" s="3">
        <v>43248</v>
      </c>
      <c r="E489" s="3" t="str">
        <f t="shared" si="28"/>
        <v>Mon</v>
      </c>
      <c r="F489" s="3" t="s">
        <v>33</v>
      </c>
      <c r="G489" s="4">
        <v>14</v>
      </c>
      <c r="H489" s="5">
        <v>112.66</v>
      </c>
      <c r="I489" s="5" t="str">
        <f t="shared" si="29"/>
        <v>8-15</v>
      </c>
      <c r="J489" s="6" t="s">
        <v>2</v>
      </c>
      <c r="K489" t="b">
        <f t="shared" si="30"/>
        <v>1</v>
      </c>
      <c r="L489" t="b">
        <f t="shared" si="31"/>
        <v>0</v>
      </c>
    </row>
    <row r="490" spans="1:12" x14ac:dyDescent="0.3">
      <c r="A490" s="2">
        <v>52282687280200</v>
      </c>
      <c r="B490" s="3" t="s">
        <v>3</v>
      </c>
      <c r="C490" s="3" t="s">
        <v>10</v>
      </c>
      <c r="D490" s="3">
        <v>43248</v>
      </c>
      <c r="E490" s="3" t="str">
        <f t="shared" si="28"/>
        <v>Mon</v>
      </c>
      <c r="F490" s="3" t="s">
        <v>33</v>
      </c>
      <c r="G490" s="4">
        <v>14</v>
      </c>
      <c r="H490" s="5">
        <v>379.08</v>
      </c>
      <c r="I490" s="5" t="str">
        <f t="shared" si="29"/>
        <v>8-15</v>
      </c>
      <c r="J490" s="6" t="s">
        <v>2</v>
      </c>
      <c r="K490" t="b">
        <f t="shared" si="30"/>
        <v>1</v>
      </c>
      <c r="L490" t="b">
        <f t="shared" si="31"/>
        <v>0</v>
      </c>
    </row>
    <row r="491" spans="1:12" x14ac:dyDescent="0.3">
      <c r="A491" s="2">
        <v>54282685220400</v>
      </c>
      <c r="B491" s="3" t="s">
        <v>3</v>
      </c>
      <c r="C491" s="3" t="s">
        <v>11</v>
      </c>
      <c r="D491" s="3">
        <v>43248</v>
      </c>
      <c r="E491" s="3" t="str">
        <f t="shared" si="28"/>
        <v>Mon</v>
      </c>
      <c r="F491" s="3" t="s">
        <v>33</v>
      </c>
      <c r="G491" s="4">
        <v>14</v>
      </c>
      <c r="H491" s="5">
        <v>112.66</v>
      </c>
      <c r="I491" s="5" t="str">
        <f t="shared" si="29"/>
        <v>8-15</v>
      </c>
      <c r="J491" s="6" t="s">
        <v>2</v>
      </c>
      <c r="K491" t="b">
        <f t="shared" si="30"/>
        <v>1</v>
      </c>
      <c r="L491" t="b">
        <f t="shared" si="31"/>
        <v>0</v>
      </c>
    </row>
    <row r="492" spans="1:12" x14ac:dyDescent="0.3">
      <c r="A492" s="2">
        <v>52282687398400</v>
      </c>
      <c r="B492" s="3" t="s">
        <v>3</v>
      </c>
      <c r="C492" s="3" t="s">
        <v>12</v>
      </c>
      <c r="D492" s="3">
        <v>43248</v>
      </c>
      <c r="E492" s="3" t="str">
        <f t="shared" si="28"/>
        <v>Mon</v>
      </c>
      <c r="F492" s="3" t="s">
        <v>33</v>
      </c>
      <c r="G492" s="4">
        <v>14</v>
      </c>
      <c r="H492" s="5">
        <v>118.82</v>
      </c>
      <c r="I492" s="5" t="str">
        <f t="shared" si="29"/>
        <v>8-15</v>
      </c>
      <c r="J492" s="6" t="s">
        <v>2</v>
      </c>
      <c r="K492" t="b">
        <f t="shared" si="30"/>
        <v>1</v>
      </c>
      <c r="L492" t="b">
        <f t="shared" si="31"/>
        <v>0</v>
      </c>
    </row>
    <row r="493" spans="1:12" x14ac:dyDescent="0.3">
      <c r="A493" s="2">
        <v>52282687280000</v>
      </c>
      <c r="B493" s="3" t="s">
        <v>3</v>
      </c>
      <c r="C493" s="3" t="s">
        <v>10</v>
      </c>
      <c r="D493" s="3">
        <v>43248</v>
      </c>
      <c r="E493" s="3" t="str">
        <f t="shared" si="28"/>
        <v>Mon</v>
      </c>
      <c r="F493" s="3" t="s">
        <v>33</v>
      </c>
      <c r="G493" s="4">
        <v>14</v>
      </c>
      <c r="H493" s="5">
        <v>76.8</v>
      </c>
      <c r="I493" s="5" t="str">
        <f t="shared" si="29"/>
        <v>8-15</v>
      </c>
      <c r="J493" s="6" t="s">
        <v>2</v>
      </c>
      <c r="K493" t="b">
        <f t="shared" si="30"/>
        <v>0</v>
      </c>
      <c r="L493" t="b">
        <f t="shared" si="31"/>
        <v>1</v>
      </c>
    </row>
    <row r="494" spans="1:12" x14ac:dyDescent="0.3">
      <c r="A494" s="2">
        <v>52282687359400</v>
      </c>
      <c r="B494" s="3" t="s">
        <v>3</v>
      </c>
      <c r="C494" s="3" t="s">
        <v>11</v>
      </c>
      <c r="D494" s="3">
        <v>43248</v>
      </c>
      <c r="E494" s="3" t="str">
        <f t="shared" si="28"/>
        <v>Mon</v>
      </c>
      <c r="F494" s="3" t="s">
        <v>33</v>
      </c>
      <c r="G494" s="4">
        <v>14</v>
      </c>
      <c r="H494" s="5">
        <v>112.66</v>
      </c>
      <c r="I494" s="5" t="str">
        <f t="shared" si="29"/>
        <v>8-15</v>
      </c>
      <c r="J494" s="6" t="s">
        <v>2</v>
      </c>
      <c r="K494" t="b">
        <f t="shared" si="30"/>
        <v>1</v>
      </c>
      <c r="L494" t="b">
        <f t="shared" si="31"/>
        <v>0</v>
      </c>
    </row>
    <row r="495" spans="1:12" x14ac:dyDescent="0.3">
      <c r="A495" s="2">
        <v>52282668895000</v>
      </c>
      <c r="B495" s="3" t="s">
        <v>3</v>
      </c>
      <c r="C495" s="3" t="s">
        <v>12</v>
      </c>
      <c r="D495" s="3">
        <v>43248</v>
      </c>
      <c r="E495" s="3" t="str">
        <f t="shared" si="28"/>
        <v>Mon</v>
      </c>
      <c r="F495" s="3" t="s">
        <v>33</v>
      </c>
      <c r="G495" s="4">
        <v>14</v>
      </c>
      <c r="H495" s="5">
        <v>72.45</v>
      </c>
      <c r="I495" s="5" t="str">
        <f t="shared" si="29"/>
        <v>8-15</v>
      </c>
      <c r="J495" s="6" t="s">
        <v>4</v>
      </c>
      <c r="K495" t="b">
        <f t="shared" si="30"/>
        <v>0</v>
      </c>
      <c r="L495" t="b">
        <f t="shared" si="31"/>
        <v>1</v>
      </c>
    </row>
    <row r="496" spans="1:12" x14ac:dyDescent="0.3">
      <c r="A496" s="2">
        <v>52282687283400</v>
      </c>
      <c r="B496" s="3" t="s">
        <v>3</v>
      </c>
      <c r="C496" s="3" t="s">
        <v>10</v>
      </c>
      <c r="D496" s="3">
        <v>43248</v>
      </c>
      <c r="E496" s="3" t="str">
        <f t="shared" si="28"/>
        <v>Mon</v>
      </c>
      <c r="F496" s="3" t="s">
        <v>33</v>
      </c>
      <c r="G496" s="4">
        <v>14</v>
      </c>
      <c r="H496" s="5">
        <v>112.66</v>
      </c>
      <c r="I496" s="5" t="str">
        <f t="shared" si="29"/>
        <v>8-15</v>
      </c>
      <c r="J496" s="6" t="s">
        <v>2</v>
      </c>
      <c r="K496" t="b">
        <f t="shared" si="30"/>
        <v>1</v>
      </c>
      <c r="L496" t="b">
        <f t="shared" si="31"/>
        <v>0</v>
      </c>
    </row>
    <row r="497" spans="1:12" x14ac:dyDescent="0.3">
      <c r="A497" s="2">
        <v>52282663144000</v>
      </c>
      <c r="B497" s="3" t="s">
        <v>3</v>
      </c>
      <c r="C497" s="3" t="s">
        <v>11</v>
      </c>
      <c r="D497" s="3">
        <v>43248</v>
      </c>
      <c r="E497" s="3" t="str">
        <f t="shared" si="28"/>
        <v>Mon</v>
      </c>
      <c r="F497" s="3" t="s">
        <v>33</v>
      </c>
      <c r="G497" s="4">
        <v>14</v>
      </c>
      <c r="H497" s="5">
        <v>65</v>
      </c>
      <c r="I497" s="5" t="str">
        <f t="shared" si="29"/>
        <v>8-15</v>
      </c>
      <c r="J497" s="6" t="s">
        <v>4</v>
      </c>
      <c r="K497" t="b">
        <f t="shared" si="30"/>
        <v>1</v>
      </c>
      <c r="L497" t="b">
        <f t="shared" si="31"/>
        <v>1</v>
      </c>
    </row>
    <row r="498" spans="1:12" x14ac:dyDescent="0.3">
      <c r="A498" s="2">
        <v>52282641798400</v>
      </c>
      <c r="B498" s="3" t="s">
        <v>3</v>
      </c>
      <c r="C498" s="3" t="s">
        <v>12</v>
      </c>
      <c r="D498" s="3">
        <v>43248</v>
      </c>
      <c r="E498" s="3" t="str">
        <f t="shared" si="28"/>
        <v>Mon</v>
      </c>
      <c r="F498" s="3" t="s">
        <v>33</v>
      </c>
      <c r="G498" s="4">
        <v>14</v>
      </c>
      <c r="H498" s="5">
        <v>66.099999999999994</v>
      </c>
      <c r="I498" s="5" t="str">
        <f t="shared" si="29"/>
        <v>8-15</v>
      </c>
      <c r="J498" s="6" t="s">
        <v>6</v>
      </c>
      <c r="K498" t="b">
        <f t="shared" si="30"/>
        <v>1</v>
      </c>
      <c r="L498" t="b">
        <f t="shared" si="31"/>
        <v>1</v>
      </c>
    </row>
    <row r="499" spans="1:12" x14ac:dyDescent="0.3">
      <c r="A499" s="2">
        <v>54282685508800</v>
      </c>
      <c r="B499" s="3" t="s">
        <v>3</v>
      </c>
      <c r="C499" s="3" t="s">
        <v>10</v>
      </c>
      <c r="D499" s="3">
        <v>43248</v>
      </c>
      <c r="E499" s="3" t="str">
        <f t="shared" si="28"/>
        <v>Mon</v>
      </c>
      <c r="F499" s="3" t="s">
        <v>33</v>
      </c>
      <c r="G499" s="4">
        <v>14</v>
      </c>
      <c r="H499" s="5">
        <v>246.1</v>
      </c>
      <c r="I499" s="5" t="str">
        <f t="shared" si="29"/>
        <v>8-15</v>
      </c>
      <c r="J499" s="6" t="s">
        <v>2</v>
      </c>
      <c r="K499" t="b">
        <f t="shared" si="30"/>
        <v>1</v>
      </c>
      <c r="L499" t="b">
        <f t="shared" si="31"/>
        <v>0</v>
      </c>
    </row>
    <row r="500" spans="1:12" x14ac:dyDescent="0.3">
      <c r="A500" s="2">
        <v>54282685508800</v>
      </c>
      <c r="B500" s="3" t="s">
        <v>3</v>
      </c>
      <c r="C500" s="3" t="s">
        <v>11</v>
      </c>
      <c r="D500" s="3">
        <v>43248</v>
      </c>
      <c r="E500" s="3" t="str">
        <f t="shared" si="28"/>
        <v>Mon</v>
      </c>
      <c r="F500" s="3" t="s">
        <v>33</v>
      </c>
      <c r="G500" s="4">
        <v>14</v>
      </c>
      <c r="H500" s="5">
        <v>246.1</v>
      </c>
      <c r="I500" s="5" t="str">
        <f t="shared" si="29"/>
        <v>8-15</v>
      </c>
      <c r="J500" s="6" t="s">
        <v>2</v>
      </c>
      <c r="K500" t="b">
        <f t="shared" si="30"/>
        <v>1</v>
      </c>
      <c r="L500" t="b">
        <f t="shared" si="31"/>
        <v>0</v>
      </c>
    </row>
    <row r="501" spans="1:12" x14ac:dyDescent="0.3">
      <c r="A501" s="2">
        <v>52282663119000</v>
      </c>
      <c r="B501" s="3" t="s">
        <v>3</v>
      </c>
      <c r="C501" s="3" t="s">
        <v>12</v>
      </c>
      <c r="D501" s="3">
        <v>43248</v>
      </c>
      <c r="E501" s="3" t="str">
        <f t="shared" si="28"/>
        <v>Mon</v>
      </c>
      <c r="F501" s="3" t="s">
        <v>33</v>
      </c>
      <c r="G501" s="4">
        <v>14</v>
      </c>
      <c r="H501" s="5">
        <v>72.45</v>
      </c>
      <c r="I501" s="5" t="str">
        <f t="shared" si="29"/>
        <v>8-15</v>
      </c>
      <c r="J501" s="6" t="s">
        <v>4</v>
      </c>
      <c r="K501" t="b">
        <f t="shared" si="30"/>
        <v>0</v>
      </c>
      <c r="L501" t="b">
        <f t="shared" si="31"/>
        <v>1</v>
      </c>
    </row>
    <row r="502" spans="1:12" x14ac:dyDescent="0.3">
      <c r="A502" s="2">
        <v>52282669794000</v>
      </c>
      <c r="B502" s="3" t="s">
        <v>3</v>
      </c>
      <c r="C502" s="3" t="s">
        <v>10</v>
      </c>
      <c r="D502" s="3">
        <v>43248</v>
      </c>
      <c r="E502" s="3" t="str">
        <f t="shared" si="28"/>
        <v>Mon</v>
      </c>
      <c r="F502" s="3" t="s">
        <v>33</v>
      </c>
      <c r="G502" s="4">
        <v>14</v>
      </c>
      <c r="H502" s="5">
        <v>72.45</v>
      </c>
      <c r="I502" s="5" t="str">
        <f t="shared" si="29"/>
        <v>8-15</v>
      </c>
      <c r="J502" s="6" t="s">
        <v>4</v>
      </c>
      <c r="K502" t="b">
        <f t="shared" si="30"/>
        <v>0</v>
      </c>
      <c r="L502" t="b">
        <f t="shared" si="31"/>
        <v>1</v>
      </c>
    </row>
    <row r="503" spans="1:12" x14ac:dyDescent="0.3">
      <c r="A503" s="2">
        <v>54266652290604</v>
      </c>
      <c r="B503" s="3" t="s">
        <v>3</v>
      </c>
      <c r="C503" s="3" t="s">
        <v>12</v>
      </c>
      <c r="D503" s="3">
        <v>43248.297800925924</v>
      </c>
      <c r="E503" s="3" t="str">
        <f t="shared" si="28"/>
        <v>Mon</v>
      </c>
      <c r="F503" s="3" t="s">
        <v>33</v>
      </c>
      <c r="G503" s="4">
        <v>28</v>
      </c>
      <c r="H503" s="5">
        <v>182.27</v>
      </c>
      <c r="I503" s="5" t="str">
        <f t="shared" si="29"/>
        <v>15-30</v>
      </c>
      <c r="J503" s="6" t="s">
        <v>6</v>
      </c>
      <c r="K503" t="b">
        <f t="shared" si="30"/>
        <v>1</v>
      </c>
      <c r="L503" t="b">
        <f t="shared" si="31"/>
        <v>0</v>
      </c>
    </row>
    <row r="504" spans="1:12" x14ac:dyDescent="0.3">
      <c r="A504" s="2">
        <v>52265915396804</v>
      </c>
      <c r="B504" s="3" t="s">
        <v>1</v>
      </c>
      <c r="C504" s="3" t="s">
        <v>11</v>
      </c>
      <c r="D504" s="3">
        <v>43248.374710648146</v>
      </c>
      <c r="E504" s="3" t="str">
        <f t="shared" si="28"/>
        <v>Mon</v>
      </c>
      <c r="F504" s="3" t="s">
        <v>33</v>
      </c>
      <c r="G504" s="4">
        <v>28</v>
      </c>
      <c r="H504" s="5">
        <v>66.099999999999994</v>
      </c>
      <c r="I504" s="5" t="str">
        <f t="shared" si="29"/>
        <v>15-30</v>
      </c>
      <c r="J504" s="6" t="s">
        <v>6</v>
      </c>
      <c r="K504" t="b">
        <f t="shared" si="30"/>
        <v>1</v>
      </c>
      <c r="L504" t="b">
        <f t="shared" si="31"/>
        <v>1</v>
      </c>
    </row>
    <row r="505" spans="1:12" x14ac:dyDescent="0.3">
      <c r="A505" s="2">
        <v>52265462852604</v>
      </c>
      <c r="B505" s="3" t="s">
        <v>3</v>
      </c>
      <c r="C505" s="3" t="s">
        <v>10</v>
      </c>
      <c r="D505" s="3">
        <v>43248.376967592594</v>
      </c>
      <c r="E505" s="3" t="str">
        <f t="shared" si="28"/>
        <v>Mon</v>
      </c>
      <c r="F505" s="3" t="s">
        <v>33</v>
      </c>
      <c r="G505" s="4">
        <v>28</v>
      </c>
      <c r="H505" s="5">
        <v>79.63</v>
      </c>
      <c r="I505" s="5" t="str">
        <f t="shared" si="29"/>
        <v>15-30</v>
      </c>
      <c r="J505" s="6" t="s">
        <v>6</v>
      </c>
      <c r="K505" t="b">
        <f t="shared" si="30"/>
        <v>0</v>
      </c>
      <c r="L505" t="b">
        <f t="shared" si="31"/>
        <v>1</v>
      </c>
    </row>
    <row r="506" spans="1:12" x14ac:dyDescent="0.3">
      <c r="A506" s="2">
        <v>52282685842000</v>
      </c>
      <c r="B506" s="3" t="s">
        <v>3</v>
      </c>
      <c r="C506" s="3" t="s">
        <v>11</v>
      </c>
      <c r="D506" s="3">
        <v>43249</v>
      </c>
      <c r="E506" s="3" t="str">
        <f t="shared" si="28"/>
        <v>Tue</v>
      </c>
      <c r="F506" s="3" t="s">
        <v>33</v>
      </c>
      <c r="G506" s="4">
        <v>14</v>
      </c>
      <c r="H506" s="5">
        <v>72.45</v>
      </c>
      <c r="I506" s="5" t="str">
        <f t="shared" si="29"/>
        <v>8-15</v>
      </c>
      <c r="J506" s="6" t="s">
        <v>4</v>
      </c>
      <c r="K506" t="b">
        <f t="shared" si="30"/>
        <v>0</v>
      </c>
      <c r="L506" t="b">
        <f t="shared" si="31"/>
        <v>1</v>
      </c>
    </row>
    <row r="507" spans="1:12" x14ac:dyDescent="0.3">
      <c r="A507" s="2">
        <v>52282675046200</v>
      </c>
      <c r="B507" s="3" t="s">
        <v>3</v>
      </c>
      <c r="C507" s="3" t="s">
        <v>12</v>
      </c>
      <c r="D507" s="3">
        <v>43249</v>
      </c>
      <c r="E507" s="3" t="str">
        <f t="shared" si="28"/>
        <v>Tue</v>
      </c>
      <c r="F507" s="3" t="s">
        <v>33</v>
      </c>
      <c r="G507" s="4">
        <v>14</v>
      </c>
      <c r="H507" s="5">
        <v>88.21</v>
      </c>
      <c r="I507" s="5" t="str">
        <f t="shared" si="29"/>
        <v>8-15</v>
      </c>
      <c r="J507" s="6" t="s">
        <v>6</v>
      </c>
      <c r="K507" t="b">
        <f t="shared" si="30"/>
        <v>0</v>
      </c>
      <c r="L507" t="b">
        <f t="shared" si="31"/>
        <v>1</v>
      </c>
    </row>
    <row r="508" spans="1:12" x14ac:dyDescent="0.3">
      <c r="A508" s="2">
        <v>52282673712800</v>
      </c>
      <c r="B508" s="3" t="s">
        <v>3</v>
      </c>
      <c r="C508" s="3" t="s">
        <v>10</v>
      </c>
      <c r="D508" s="3">
        <v>43249</v>
      </c>
      <c r="E508" s="3" t="str">
        <f t="shared" si="28"/>
        <v>Tue</v>
      </c>
      <c r="F508" s="3" t="s">
        <v>33</v>
      </c>
      <c r="G508" s="4">
        <v>14</v>
      </c>
      <c r="H508" s="5">
        <v>66.099999999999994</v>
      </c>
      <c r="I508" s="5" t="str">
        <f t="shared" si="29"/>
        <v>8-15</v>
      </c>
      <c r="J508" s="6" t="s">
        <v>6</v>
      </c>
      <c r="K508" t="b">
        <f t="shared" si="30"/>
        <v>1</v>
      </c>
      <c r="L508" t="b">
        <f t="shared" si="31"/>
        <v>1</v>
      </c>
    </row>
    <row r="509" spans="1:12" x14ac:dyDescent="0.3">
      <c r="A509" s="2">
        <v>54282564158200</v>
      </c>
      <c r="B509" s="3" t="s">
        <v>3</v>
      </c>
      <c r="C509" s="3" t="s">
        <v>11</v>
      </c>
      <c r="D509" s="3">
        <v>43250</v>
      </c>
      <c r="E509" s="3" t="str">
        <f t="shared" si="28"/>
        <v>Wed</v>
      </c>
      <c r="F509" s="3" t="s">
        <v>33</v>
      </c>
      <c r="G509" s="4">
        <v>20</v>
      </c>
      <c r="H509" s="5">
        <v>66.099999999999994</v>
      </c>
      <c r="I509" s="5" t="str">
        <f t="shared" si="29"/>
        <v>15-30</v>
      </c>
      <c r="J509" s="6" t="s">
        <v>6</v>
      </c>
      <c r="K509" t="b">
        <f t="shared" si="30"/>
        <v>1</v>
      </c>
      <c r="L509" t="b">
        <f t="shared" si="31"/>
        <v>1</v>
      </c>
    </row>
    <row r="510" spans="1:12" x14ac:dyDescent="0.3">
      <c r="A510" s="2">
        <v>52282688106600</v>
      </c>
      <c r="B510" s="3" t="s">
        <v>3</v>
      </c>
      <c r="C510" s="3" t="s">
        <v>11</v>
      </c>
      <c r="D510" s="3">
        <v>43250</v>
      </c>
      <c r="E510" s="3" t="str">
        <f t="shared" si="28"/>
        <v>Wed</v>
      </c>
      <c r="F510" s="3" t="s">
        <v>33</v>
      </c>
      <c r="G510" s="4">
        <v>14</v>
      </c>
      <c r="H510" s="5">
        <v>83.32</v>
      </c>
      <c r="I510" s="5" t="str">
        <f t="shared" si="29"/>
        <v>8-15</v>
      </c>
      <c r="J510" s="6" t="s">
        <v>7</v>
      </c>
      <c r="K510" t="b">
        <f t="shared" si="30"/>
        <v>0</v>
      </c>
      <c r="L510" t="b">
        <f t="shared" si="31"/>
        <v>1</v>
      </c>
    </row>
    <row r="511" spans="1:12" x14ac:dyDescent="0.3">
      <c r="A511" s="2">
        <v>52282705970600</v>
      </c>
      <c r="B511" s="3" t="s">
        <v>3</v>
      </c>
      <c r="C511" s="3" t="s">
        <v>12</v>
      </c>
      <c r="D511" s="3">
        <v>43250</v>
      </c>
      <c r="E511" s="3" t="str">
        <f t="shared" si="28"/>
        <v>Wed</v>
      </c>
      <c r="F511" s="3" t="s">
        <v>33</v>
      </c>
      <c r="G511" s="4">
        <v>14</v>
      </c>
      <c r="H511" s="5">
        <v>83.32</v>
      </c>
      <c r="I511" s="5" t="str">
        <f t="shared" si="29"/>
        <v>8-15</v>
      </c>
      <c r="J511" s="6" t="s">
        <v>7</v>
      </c>
      <c r="K511" t="b">
        <f t="shared" si="30"/>
        <v>0</v>
      </c>
      <c r="L511" t="b">
        <f t="shared" si="31"/>
        <v>1</v>
      </c>
    </row>
    <row r="512" spans="1:12" x14ac:dyDescent="0.3">
      <c r="A512" s="2">
        <v>52282707091000</v>
      </c>
      <c r="B512" s="3" t="s">
        <v>3</v>
      </c>
      <c r="C512" s="3" t="s">
        <v>10</v>
      </c>
      <c r="D512" s="3">
        <v>43250</v>
      </c>
      <c r="E512" s="3" t="str">
        <f t="shared" si="28"/>
        <v>Wed</v>
      </c>
      <c r="F512" s="3" t="s">
        <v>33</v>
      </c>
      <c r="G512" s="4">
        <v>14</v>
      </c>
      <c r="H512" s="5">
        <v>72.45</v>
      </c>
      <c r="I512" s="5" t="str">
        <f t="shared" si="29"/>
        <v>8-15</v>
      </c>
      <c r="J512" s="6" t="s">
        <v>4</v>
      </c>
      <c r="K512" t="b">
        <f t="shared" si="30"/>
        <v>0</v>
      </c>
      <c r="L512" t="b">
        <f t="shared" si="31"/>
        <v>1</v>
      </c>
    </row>
    <row r="513" spans="1:12" x14ac:dyDescent="0.3">
      <c r="A513" s="2">
        <v>52282712810200</v>
      </c>
      <c r="B513" s="3" t="s">
        <v>3</v>
      </c>
      <c r="C513" s="3" t="s">
        <v>11</v>
      </c>
      <c r="D513" s="3">
        <v>43250</v>
      </c>
      <c r="E513" s="3" t="str">
        <f t="shared" si="28"/>
        <v>Wed</v>
      </c>
      <c r="F513" s="3" t="s">
        <v>33</v>
      </c>
      <c r="G513" s="4">
        <v>14</v>
      </c>
      <c r="H513" s="5">
        <v>76.8</v>
      </c>
      <c r="I513" s="5" t="str">
        <f t="shared" si="29"/>
        <v>8-15</v>
      </c>
      <c r="J513" s="6" t="s">
        <v>2</v>
      </c>
      <c r="K513" t="b">
        <f t="shared" si="30"/>
        <v>0</v>
      </c>
      <c r="L513" t="b">
        <f t="shared" si="31"/>
        <v>1</v>
      </c>
    </row>
    <row r="514" spans="1:12" x14ac:dyDescent="0.3">
      <c r="A514" s="2">
        <v>52282705375000</v>
      </c>
      <c r="B514" s="3" t="s">
        <v>3</v>
      </c>
      <c r="C514" s="3" t="s">
        <v>12</v>
      </c>
      <c r="D514" s="3">
        <v>43250</v>
      </c>
      <c r="E514" s="3" t="str">
        <f t="shared" ref="E514:E538" si="32">TEXT(D514,"DDD")</f>
        <v>Wed</v>
      </c>
      <c r="F514" s="3" t="s">
        <v>33</v>
      </c>
      <c r="G514" s="4">
        <v>14</v>
      </c>
      <c r="H514" s="5">
        <v>101.44</v>
      </c>
      <c r="I514" s="5" t="str">
        <f t="shared" si="29"/>
        <v>8-15</v>
      </c>
      <c r="J514" s="6" t="s">
        <v>7</v>
      </c>
      <c r="K514" t="b">
        <f t="shared" si="30"/>
        <v>1</v>
      </c>
      <c r="L514" t="b">
        <f t="shared" si="31"/>
        <v>0</v>
      </c>
    </row>
    <row r="515" spans="1:12" x14ac:dyDescent="0.3">
      <c r="A515" s="2">
        <v>52282706314600</v>
      </c>
      <c r="B515" s="3" t="s">
        <v>3</v>
      </c>
      <c r="C515" s="3" t="s">
        <v>10</v>
      </c>
      <c r="D515" s="3">
        <v>43250</v>
      </c>
      <c r="E515" s="3" t="str">
        <f t="shared" si="32"/>
        <v>Wed</v>
      </c>
      <c r="F515" s="3" t="s">
        <v>33</v>
      </c>
      <c r="G515" s="4">
        <v>14</v>
      </c>
      <c r="H515" s="5">
        <v>72.45</v>
      </c>
      <c r="I515" s="5" t="str">
        <f t="shared" ref="I515:I538" si="33">IF(G515&gt;30,"&gt;30",IF(G515&gt;14,"15-30",IF(G515&gt;7,"8-15","0-7")))</f>
        <v>8-15</v>
      </c>
      <c r="J515" s="6" t="s">
        <v>4</v>
      </c>
      <c r="K515" t="b">
        <f t="shared" ref="K515:K538" si="34">OR(H515&lt;70,H515&gt;100)</f>
        <v>0</v>
      </c>
      <c r="L515" t="b">
        <f t="shared" ref="L515:L538" si="35">AND($H515&lt;100,$H515&gt;50)</f>
        <v>1</v>
      </c>
    </row>
    <row r="516" spans="1:12" x14ac:dyDescent="0.3">
      <c r="A516" s="2">
        <v>52282705898800</v>
      </c>
      <c r="B516" s="3" t="s">
        <v>3</v>
      </c>
      <c r="C516" s="3" t="s">
        <v>11</v>
      </c>
      <c r="D516" s="3">
        <v>43250</v>
      </c>
      <c r="E516" s="3" t="str">
        <f t="shared" si="32"/>
        <v>Wed</v>
      </c>
      <c r="F516" s="3" t="s">
        <v>33</v>
      </c>
      <c r="G516" s="4">
        <v>14</v>
      </c>
      <c r="H516" s="5">
        <v>72.45</v>
      </c>
      <c r="I516" s="5" t="str">
        <f t="shared" si="33"/>
        <v>8-15</v>
      </c>
      <c r="J516" s="6" t="s">
        <v>4</v>
      </c>
      <c r="K516" t="b">
        <f t="shared" si="34"/>
        <v>0</v>
      </c>
      <c r="L516" t="b">
        <f t="shared" si="35"/>
        <v>1</v>
      </c>
    </row>
    <row r="517" spans="1:12" x14ac:dyDescent="0.3">
      <c r="A517" s="2">
        <v>52282713164200</v>
      </c>
      <c r="B517" s="3" t="s">
        <v>3</v>
      </c>
      <c r="C517" s="3" t="s">
        <v>12</v>
      </c>
      <c r="D517" s="3">
        <v>43250</v>
      </c>
      <c r="E517" s="3" t="str">
        <f t="shared" si="32"/>
        <v>Wed</v>
      </c>
      <c r="F517" s="3" t="s">
        <v>33</v>
      </c>
      <c r="G517" s="4">
        <v>14</v>
      </c>
      <c r="H517" s="5">
        <v>70.069999999999993</v>
      </c>
      <c r="I517" s="5" t="str">
        <f t="shared" si="33"/>
        <v>8-15</v>
      </c>
      <c r="J517" s="6" t="s">
        <v>2</v>
      </c>
      <c r="K517" t="b">
        <f t="shared" si="34"/>
        <v>0</v>
      </c>
      <c r="L517" t="b">
        <f t="shared" si="35"/>
        <v>1</v>
      </c>
    </row>
    <row r="518" spans="1:12" x14ac:dyDescent="0.3">
      <c r="A518" s="2">
        <v>52282712758400</v>
      </c>
      <c r="B518" s="3" t="s">
        <v>3</v>
      </c>
      <c r="C518" s="3" t="s">
        <v>10</v>
      </c>
      <c r="D518" s="3">
        <v>43250</v>
      </c>
      <c r="E518" s="3" t="str">
        <f t="shared" si="32"/>
        <v>Wed</v>
      </c>
      <c r="F518" s="3" t="s">
        <v>33</v>
      </c>
      <c r="G518" s="4">
        <v>14</v>
      </c>
      <c r="H518" s="5">
        <v>79.67</v>
      </c>
      <c r="I518" s="5" t="str">
        <f t="shared" si="33"/>
        <v>8-15</v>
      </c>
      <c r="J518" s="6" t="s">
        <v>2</v>
      </c>
      <c r="K518" t="b">
        <f t="shared" si="34"/>
        <v>0</v>
      </c>
      <c r="L518" t="b">
        <f t="shared" si="35"/>
        <v>1</v>
      </c>
    </row>
    <row r="519" spans="1:12" x14ac:dyDescent="0.3">
      <c r="A519" s="2">
        <v>52282712759200</v>
      </c>
      <c r="B519" s="3" t="s">
        <v>3</v>
      </c>
      <c r="C519" s="3" t="s">
        <v>11</v>
      </c>
      <c r="D519" s="3">
        <v>43250</v>
      </c>
      <c r="E519" s="3" t="str">
        <f t="shared" si="32"/>
        <v>Wed</v>
      </c>
      <c r="F519" s="3" t="s">
        <v>33</v>
      </c>
      <c r="G519" s="4">
        <v>14</v>
      </c>
      <c r="H519" s="5">
        <v>76.8</v>
      </c>
      <c r="I519" s="5" t="str">
        <f t="shared" si="33"/>
        <v>8-15</v>
      </c>
      <c r="J519" s="6" t="s">
        <v>2</v>
      </c>
      <c r="K519" t="b">
        <f t="shared" si="34"/>
        <v>0</v>
      </c>
      <c r="L519" t="b">
        <f t="shared" si="35"/>
        <v>1</v>
      </c>
    </row>
    <row r="520" spans="1:12" x14ac:dyDescent="0.3">
      <c r="A520" s="2">
        <v>52282705971000</v>
      </c>
      <c r="B520" s="3" t="s">
        <v>3</v>
      </c>
      <c r="C520" s="3" t="s">
        <v>12</v>
      </c>
      <c r="D520" s="3">
        <v>43250</v>
      </c>
      <c r="E520" s="3" t="str">
        <f t="shared" si="32"/>
        <v>Wed</v>
      </c>
      <c r="F520" s="3" t="s">
        <v>33</v>
      </c>
      <c r="G520" s="4">
        <v>14</v>
      </c>
      <c r="H520" s="5">
        <v>83.32</v>
      </c>
      <c r="I520" s="5" t="str">
        <f t="shared" si="33"/>
        <v>8-15</v>
      </c>
      <c r="J520" s="6" t="s">
        <v>7</v>
      </c>
      <c r="K520" t="b">
        <f t="shared" si="34"/>
        <v>0</v>
      </c>
      <c r="L520" t="b">
        <f t="shared" si="35"/>
        <v>1</v>
      </c>
    </row>
    <row r="521" spans="1:12" x14ac:dyDescent="0.3">
      <c r="A521" s="2">
        <v>52282694258800</v>
      </c>
      <c r="B521" s="3" t="s">
        <v>3</v>
      </c>
      <c r="C521" s="3" t="s">
        <v>10</v>
      </c>
      <c r="D521" s="3">
        <v>43250</v>
      </c>
      <c r="E521" s="3" t="str">
        <f t="shared" si="32"/>
        <v>Wed</v>
      </c>
      <c r="F521" s="3" t="s">
        <v>33</v>
      </c>
      <c r="G521" s="4">
        <v>14</v>
      </c>
      <c r="H521" s="5">
        <v>66.099999999999994</v>
      </c>
      <c r="I521" s="5" t="str">
        <f t="shared" si="33"/>
        <v>8-15</v>
      </c>
      <c r="J521" s="6" t="s">
        <v>6</v>
      </c>
      <c r="K521" t="b">
        <f t="shared" si="34"/>
        <v>1</v>
      </c>
      <c r="L521" t="b">
        <f t="shared" si="35"/>
        <v>1</v>
      </c>
    </row>
    <row r="522" spans="1:12" x14ac:dyDescent="0.3">
      <c r="A522" s="2">
        <v>54282687857000</v>
      </c>
      <c r="B522" s="3" t="s">
        <v>3</v>
      </c>
      <c r="C522" s="3" t="s">
        <v>11</v>
      </c>
      <c r="D522" s="3">
        <v>43250</v>
      </c>
      <c r="E522" s="3" t="str">
        <f t="shared" si="32"/>
        <v>Wed</v>
      </c>
      <c r="F522" s="3" t="s">
        <v>33</v>
      </c>
      <c r="G522" s="4">
        <v>14</v>
      </c>
      <c r="H522" s="5">
        <v>185.01</v>
      </c>
      <c r="I522" s="5" t="str">
        <f t="shared" si="33"/>
        <v>8-15</v>
      </c>
      <c r="J522" s="6" t="s">
        <v>7</v>
      </c>
      <c r="K522" t="b">
        <f t="shared" si="34"/>
        <v>1</v>
      </c>
      <c r="L522" t="b">
        <f t="shared" si="35"/>
        <v>0</v>
      </c>
    </row>
    <row r="523" spans="1:12" x14ac:dyDescent="0.3">
      <c r="A523" s="2">
        <v>52282705970800</v>
      </c>
      <c r="B523" s="3" t="s">
        <v>3</v>
      </c>
      <c r="C523" s="3" t="s">
        <v>12</v>
      </c>
      <c r="D523" s="3">
        <v>43250</v>
      </c>
      <c r="E523" s="3" t="str">
        <f t="shared" si="32"/>
        <v>Wed</v>
      </c>
      <c r="F523" s="3" t="s">
        <v>33</v>
      </c>
      <c r="G523" s="4">
        <v>14</v>
      </c>
      <c r="H523" s="5">
        <v>83.32</v>
      </c>
      <c r="I523" s="5" t="str">
        <f t="shared" si="33"/>
        <v>8-15</v>
      </c>
      <c r="J523" s="6" t="s">
        <v>7</v>
      </c>
      <c r="K523" t="b">
        <f t="shared" si="34"/>
        <v>0</v>
      </c>
      <c r="L523" t="b">
        <f t="shared" si="35"/>
        <v>1</v>
      </c>
    </row>
    <row r="524" spans="1:12" x14ac:dyDescent="0.3">
      <c r="A524" s="2">
        <v>54282687855600</v>
      </c>
      <c r="B524" s="3" t="s">
        <v>3</v>
      </c>
      <c r="C524" s="3" t="s">
        <v>10</v>
      </c>
      <c r="D524" s="3">
        <v>43250</v>
      </c>
      <c r="E524" s="3" t="str">
        <f t="shared" si="32"/>
        <v>Wed</v>
      </c>
      <c r="F524" s="3" t="s">
        <v>33</v>
      </c>
      <c r="G524" s="4">
        <v>14</v>
      </c>
      <c r="H524" s="5">
        <v>122.22</v>
      </c>
      <c r="I524" s="5" t="str">
        <f t="shared" si="33"/>
        <v>8-15</v>
      </c>
      <c r="J524" s="6" t="s">
        <v>7</v>
      </c>
      <c r="K524" t="b">
        <f t="shared" si="34"/>
        <v>1</v>
      </c>
      <c r="L524" t="b">
        <f t="shared" si="35"/>
        <v>0</v>
      </c>
    </row>
    <row r="525" spans="1:12" x14ac:dyDescent="0.3">
      <c r="A525" s="2">
        <v>52282707090200</v>
      </c>
      <c r="B525" s="3" t="s">
        <v>3</v>
      </c>
      <c r="C525" s="3" t="s">
        <v>11</v>
      </c>
      <c r="D525" s="3">
        <v>43250</v>
      </c>
      <c r="E525" s="3" t="str">
        <f t="shared" si="32"/>
        <v>Wed</v>
      </c>
      <c r="F525" s="3" t="s">
        <v>33</v>
      </c>
      <c r="G525" s="4">
        <v>14</v>
      </c>
      <c r="H525" s="5">
        <v>72.45</v>
      </c>
      <c r="I525" s="5" t="str">
        <f t="shared" si="33"/>
        <v>8-15</v>
      </c>
      <c r="J525" s="6" t="s">
        <v>4</v>
      </c>
      <c r="K525" t="b">
        <f t="shared" si="34"/>
        <v>0</v>
      </c>
      <c r="L525" t="b">
        <f t="shared" si="35"/>
        <v>1</v>
      </c>
    </row>
    <row r="526" spans="1:12" x14ac:dyDescent="0.3">
      <c r="A526" s="2">
        <v>52282705795800</v>
      </c>
      <c r="B526" s="3" t="s">
        <v>3</v>
      </c>
      <c r="C526" s="3" t="s">
        <v>12</v>
      </c>
      <c r="D526" s="3">
        <v>43250</v>
      </c>
      <c r="E526" s="3" t="str">
        <f t="shared" si="32"/>
        <v>Wed</v>
      </c>
      <c r="F526" s="3" t="s">
        <v>33</v>
      </c>
      <c r="G526" s="4">
        <v>14</v>
      </c>
      <c r="H526" s="5">
        <v>72.45</v>
      </c>
      <c r="I526" s="5" t="str">
        <f t="shared" si="33"/>
        <v>8-15</v>
      </c>
      <c r="J526" s="6" t="s">
        <v>4</v>
      </c>
      <c r="K526" t="b">
        <f t="shared" si="34"/>
        <v>0</v>
      </c>
      <c r="L526" t="b">
        <f t="shared" si="35"/>
        <v>1</v>
      </c>
    </row>
    <row r="527" spans="1:12" x14ac:dyDescent="0.3">
      <c r="A527" s="2">
        <v>52282694069400</v>
      </c>
      <c r="B527" s="3" t="s">
        <v>3</v>
      </c>
      <c r="C527" s="3" t="s">
        <v>10</v>
      </c>
      <c r="D527" s="3">
        <v>43250</v>
      </c>
      <c r="E527" s="3" t="str">
        <f t="shared" si="32"/>
        <v>Wed</v>
      </c>
      <c r="F527" s="3" t="s">
        <v>33</v>
      </c>
      <c r="G527" s="4">
        <v>14</v>
      </c>
      <c r="H527" s="5">
        <v>66.099999999999994</v>
      </c>
      <c r="I527" s="5" t="str">
        <f t="shared" si="33"/>
        <v>8-15</v>
      </c>
      <c r="J527" s="6" t="s">
        <v>6</v>
      </c>
      <c r="K527" t="b">
        <f t="shared" si="34"/>
        <v>1</v>
      </c>
      <c r="L527" t="b">
        <f t="shared" si="35"/>
        <v>1</v>
      </c>
    </row>
    <row r="528" spans="1:12" x14ac:dyDescent="0.3">
      <c r="A528" s="2">
        <v>52282705924800</v>
      </c>
      <c r="B528" s="3" t="s">
        <v>3</v>
      </c>
      <c r="C528" s="3" t="s">
        <v>11</v>
      </c>
      <c r="D528" s="3">
        <v>43250</v>
      </c>
      <c r="E528" s="3" t="str">
        <f t="shared" si="32"/>
        <v>Wed</v>
      </c>
      <c r="F528" s="3" t="s">
        <v>33</v>
      </c>
      <c r="G528" s="4">
        <v>14</v>
      </c>
      <c r="H528" s="5">
        <v>83.32</v>
      </c>
      <c r="I528" s="5" t="str">
        <f t="shared" si="33"/>
        <v>8-15</v>
      </c>
      <c r="J528" s="6" t="s">
        <v>7</v>
      </c>
      <c r="K528" t="b">
        <f t="shared" si="34"/>
        <v>0</v>
      </c>
      <c r="L528" t="b">
        <f t="shared" si="35"/>
        <v>1</v>
      </c>
    </row>
    <row r="529" spans="1:12" x14ac:dyDescent="0.3">
      <c r="A529" s="2">
        <v>52282705859800</v>
      </c>
      <c r="B529" s="3" t="s">
        <v>3</v>
      </c>
      <c r="C529" s="3" t="s">
        <v>12</v>
      </c>
      <c r="D529" s="3">
        <v>43250</v>
      </c>
      <c r="E529" s="3" t="str">
        <f t="shared" si="32"/>
        <v>Wed</v>
      </c>
      <c r="F529" s="3" t="s">
        <v>33</v>
      </c>
      <c r="G529" s="4">
        <v>14</v>
      </c>
      <c r="H529" s="5">
        <v>73</v>
      </c>
      <c r="I529" s="5" t="str">
        <f t="shared" si="33"/>
        <v>8-15</v>
      </c>
      <c r="J529" s="6" t="s">
        <v>4</v>
      </c>
      <c r="K529" t="b">
        <f t="shared" si="34"/>
        <v>0</v>
      </c>
      <c r="L529" t="b">
        <f t="shared" si="35"/>
        <v>1</v>
      </c>
    </row>
    <row r="530" spans="1:12" x14ac:dyDescent="0.3">
      <c r="A530" s="2">
        <v>52282694265600</v>
      </c>
      <c r="B530" s="3" t="s">
        <v>3</v>
      </c>
      <c r="C530" s="3" t="s">
        <v>10</v>
      </c>
      <c r="D530" s="3">
        <v>43250</v>
      </c>
      <c r="E530" s="3" t="str">
        <f t="shared" si="32"/>
        <v>Wed</v>
      </c>
      <c r="F530" s="3" t="s">
        <v>33</v>
      </c>
      <c r="G530" s="4">
        <v>14</v>
      </c>
      <c r="H530" s="5">
        <v>79.63</v>
      </c>
      <c r="I530" s="5" t="str">
        <f t="shared" si="33"/>
        <v>8-15</v>
      </c>
      <c r="J530" s="6" t="s">
        <v>6</v>
      </c>
      <c r="K530" t="b">
        <f t="shared" si="34"/>
        <v>0</v>
      </c>
      <c r="L530" t="b">
        <f t="shared" si="35"/>
        <v>1</v>
      </c>
    </row>
    <row r="531" spans="1:12" x14ac:dyDescent="0.3">
      <c r="A531" s="2">
        <v>52282712758800</v>
      </c>
      <c r="B531" s="3" t="s">
        <v>3</v>
      </c>
      <c r="C531" s="3" t="s">
        <v>11</v>
      </c>
      <c r="D531" s="3">
        <v>43250</v>
      </c>
      <c r="E531" s="3" t="str">
        <f t="shared" si="32"/>
        <v>Wed</v>
      </c>
      <c r="F531" s="3" t="s">
        <v>33</v>
      </c>
      <c r="G531" s="4">
        <v>14</v>
      </c>
      <c r="H531" s="5">
        <v>70.069999999999993</v>
      </c>
      <c r="I531" s="5" t="str">
        <f t="shared" si="33"/>
        <v>8-15</v>
      </c>
      <c r="J531" s="6" t="s">
        <v>2</v>
      </c>
      <c r="K531" t="b">
        <f t="shared" si="34"/>
        <v>0</v>
      </c>
      <c r="L531" t="b">
        <f t="shared" si="35"/>
        <v>1</v>
      </c>
    </row>
    <row r="532" spans="1:12" x14ac:dyDescent="0.3">
      <c r="A532" s="2">
        <v>52282705925200</v>
      </c>
      <c r="B532" s="3" t="s">
        <v>3</v>
      </c>
      <c r="C532" s="3" t="s">
        <v>12</v>
      </c>
      <c r="D532" s="3">
        <v>43250</v>
      </c>
      <c r="E532" s="3" t="str">
        <f t="shared" si="32"/>
        <v>Wed</v>
      </c>
      <c r="F532" s="3" t="s">
        <v>33</v>
      </c>
      <c r="G532" s="4">
        <v>14</v>
      </c>
      <c r="H532" s="5">
        <v>101.44</v>
      </c>
      <c r="I532" s="5" t="str">
        <f t="shared" si="33"/>
        <v>8-15</v>
      </c>
      <c r="J532" s="6" t="s">
        <v>7</v>
      </c>
      <c r="K532" t="b">
        <f t="shared" si="34"/>
        <v>1</v>
      </c>
      <c r="L532" t="b">
        <f t="shared" si="35"/>
        <v>0</v>
      </c>
    </row>
    <row r="533" spans="1:12" x14ac:dyDescent="0.3">
      <c r="A533" s="2">
        <v>54282563097200</v>
      </c>
      <c r="B533" s="3" t="s">
        <v>3</v>
      </c>
      <c r="C533" s="3" t="s">
        <v>11</v>
      </c>
      <c r="D533" s="3">
        <v>43251.530740740738</v>
      </c>
      <c r="E533" s="3" t="str">
        <f t="shared" si="32"/>
        <v>Thu</v>
      </c>
      <c r="F533" s="3" t="s">
        <v>33</v>
      </c>
      <c r="G533" s="4">
        <v>20</v>
      </c>
      <c r="H533" s="5">
        <v>113.48</v>
      </c>
      <c r="I533" s="5" t="str">
        <f t="shared" si="33"/>
        <v>15-30</v>
      </c>
      <c r="J533" s="6" t="s">
        <v>6</v>
      </c>
      <c r="K533" t="b">
        <f t="shared" si="34"/>
        <v>1</v>
      </c>
      <c r="L533" t="b">
        <f t="shared" si="35"/>
        <v>0</v>
      </c>
    </row>
    <row r="534" spans="1:12" x14ac:dyDescent="0.3">
      <c r="A534" s="2">
        <v>54282564027200</v>
      </c>
      <c r="B534" s="3" t="s">
        <v>1</v>
      </c>
      <c r="C534" s="3" t="s">
        <v>12</v>
      </c>
      <c r="D534" s="3">
        <v>43251.539224537039</v>
      </c>
      <c r="E534" s="3" t="str">
        <f t="shared" si="32"/>
        <v>Thu</v>
      </c>
      <c r="F534" s="3" t="s">
        <v>33</v>
      </c>
      <c r="G534" s="4">
        <v>20</v>
      </c>
      <c r="H534" s="5">
        <v>66.099999999999994</v>
      </c>
      <c r="I534" s="5" t="str">
        <f t="shared" si="33"/>
        <v>15-30</v>
      </c>
      <c r="J534" s="6" t="s">
        <v>6</v>
      </c>
      <c r="K534" t="b">
        <f t="shared" si="34"/>
        <v>1</v>
      </c>
      <c r="L534" t="b">
        <f t="shared" si="35"/>
        <v>1</v>
      </c>
    </row>
    <row r="535" spans="1:12" x14ac:dyDescent="0.3">
      <c r="A535" s="2">
        <v>52282687358800</v>
      </c>
      <c r="B535" s="3" t="s">
        <v>1</v>
      </c>
      <c r="C535" s="3" t="s">
        <v>11</v>
      </c>
      <c r="D535" s="3">
        <v>43251.549699074072</v>
      </c>
      <c r="E535" s="3" t="str">
        <f t="shared" si="32"/>
        <v>Thu</v>
      </c>
      <c r="F535" s="3" t="s">
        <v>33</v>
      </c>
      <c r="G535" s="4">
        <v>16</v>
      </c>
      <c r="H535" s="5">
        <v>144.9</v>
      </c>
      <c r="I535" s="5" t="str">
        <f t="shared" si="33"/>
        <v>15-30</v>
      </c>
      <c r="J535" s="6" t="s">
        <v>8</v>
      </c>
      <c r="K535" t="b">
        <f t="shared" si="34"/>
        <v>1</v>
      </c>
      <c r="L535" t="b">
        <f t="shared" si="35"/>
        <v>0</v>
      </c>
    </row>
    <row r="536" spans="1:12" x14ac:dyDescent="0.3">
      <c r="A536" s="2">
        <v>54282564156400</v>
      </c>
      <c r="B536" s="3" t="s">
        <v>3</v>
      </c>
      <c r="C536" s="3" t="s">
        <v>10</v>
      </c>
      <c r="D536" s="3">
        <v>43251.582708333335</v>
      </c>
      <c r="E536" s="3" t="str">
        <f t="shared" si="32"/>
        <v>Thu</v>
      </c>
      <c r="F536" s="3" t="s">
        <v>33</v>
      </c>
      <c r="G536" s="4">
        <v>20</v>
      </c>
      <c r="H536" s="5">
        <v>66.099999999999994</v>
      </c>
      <c r="I536" s="5" t="str">
        <f t="shared" si="33"/>
        <v>15-30</v>
      </c>
      <c r="J536" s="6" t="s">
        <v>6</v>
      </c>
      <c r="K536" t="b">
        <f t="shared" si="34"/>
        <v>1</v>
      </c>
      <c r="L536" t="b">
        <f t="shared" si="35"/>
        <v>1</v>
      </c>
    </row>
    <row r="537" spans="1:12" x14ac:dyDescent="0.3">
      <c r="A537" s="2">
        <v>54282685219800</v>
      </c>
      <c r="B537" s="3" t="s">
        <v>1</v>
      </c>
      <c r="C537" s="3" t="s">
        <v>10</v>
      </c>
      <c r="D537" s="3">
        <v>43251.642118055555</v>
      </c>
      <c r="E537" s="3" t="str">
        <f t="shared" si="32"/>
        <v>Thu</v>
      </c>
      <c r="F537" s="3" t="s">
        <v>33</v>
      </c>
      <c r="G537" s="4">
        <v>16</v>
      </c>
      <c r="H537" s="5">
        <v>72.45</v>
      </c>
      <c r="I537" s="5" t="str">
        <f t="shared" si="33"/>
        <v>15-30</v>
      </c>
      <c r="J537" s="6" t="s">
        <v>8</v>
      </c>
      <c r="K537" t="b">
        <f t="shared" si="34"/>
        <v>0</v>
      </c>
      <c r="L537" t="b">
        <f t="shared" si="35"/>
        <v>1</v>
      </c>
    </row>
    <row r="538" spans="1:12" x14ac:dyDescent="0.3">
      <c r="A538" s="2">
        <v>52282687330200</v>
      </c>
      <c r="B538" s="3" t="s">
        <v>1</v>
      </c>
      <c r="C538" s="3" t="s">
        <v>11</v>
      </c>
      <c r="D538" s="3">
        <v>43251.644120370373</v>
      </c>
      <c r="E538" s="3" t="str">
        <f t="shared" si="32"/>
        <v>Thu</v>
      </c>
      <c r="F538" s="3" t="s">
        <v>33</v>
      </c>
      <c r="G538" s="4">
        <v>16</v>
      </c>
      <c r="H538" s="5">
        <v>70.069999999999993</v>
      </c>
      <c r="I538" s="5" t="str">
        <f t="shared" si="33"/>
        <v>15-30</v>
      </c>
      <c r="J538" s="6" t="s">
        <v>2</v>
      </c>
      <c r="K538" t="b">
        <f t="shared" si="34"/>
        <v>0</v>
      </c>
      <c r="L538" t="b">
        <f t="shared" si="35"/>
        <v>1</v>
      </c>
    </row>
    <row r="539" spans="1:12" x14ac:dyDescent="0.3">
      <c r="G539" t="s">
        <v>64</v>
      </c>
      <c r="H539" s="33">
        <f>SUM(H2:H538)</f>
        <v>67156.519999999902</v>
      </c>
    </row>
    <row r="540" spans="1:12" x14ac:dyDescent="0.3">
      <c r="G540" t="s">
        <v>65</v>
      </c>
      <c r="H540" s="33">
        <f>AVERAGE(H2:H538)</f>
        <v>125.05869646182477</v>
      </c>
    </row>
    <row r="541" spans="1:12" x14ac:dyDescent="0.3">
      <c r="G541" t="s">
        <v>66</v>
      </c>
      <c r="H541" s="34">
        <f>20/537</f>
        <v>3.7243947858473E-2</v>
      </c>
    </row>
    <row r="542" spans="1:12" x14ac:dyDescent="0.3">
      <c r="G542">
        <f>COUNTIF(G2:G538,"16")</f>
        <v>18</v>
      </c>
    </row>
    <row r="543" spans="1:12" x14ac:dyDescent="0.3">
      <c r="G543">
        <f>AVERAGEIF(G2:G538,20)</f>
        <v>20</v>
      </c>
    </row>
  </sheetData>
  <conditionalFormatting sqref="A1">
    <cfRule type="duplicateValues" dxfId="12" priority="8"/>
  </conditionalFormatting>
  <conditionalFormatting sqref="G2:G538">
    <cfRule type="cellIs" dxfId="11" priority="1" operator="equal">
      <formula>15</formula>
    </cfRule>
    <cfRule type="cellIs" dxfId="10" priority="2" operator="greaterThan">
      <formula>15</formula>
    </cfRule>
    <cfRule type="cellIs" dxfId="9" priority="3" operator="lessThan">
      <formula>15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45"/>
  <sheetViews>
    <sheetView zoomScaleNormal="100" workbookViewId="0">
      <selection activeCell="C15" sqref="C15"/>
    </sheetView>
  </sheetViews>
  <sheetFormatPr defaultRowHeight="14.4" x14ac:dyDescent="0.3"/>
  <cols>
    <col min="1" max="1" width="15.33203125" customWidth="1"/>
    <col min="2" max="2" width="16.33203125" customWidth="1"/>
    <col min="3" max="3" width="6.5546875" customWidth="1"/>
    <col min="4" max="4" width="11.33203125" customWidth="1"/>
    <col min="5" max="5" width="8.88671875" customWidth="1"/>
    <col min="6" max="6" width="11.33203125" customWidth="1"/>
    <col min="8" max="8" width="39.33203125" bestFit="1" customWidth="1"/>
    <col min="9" max="9" width="13.5546875" bestFit="1" customWidth="1"/>
    <col min="10" max="10" width="24" customWidth="1"/>
  </cols>
  <sheetData>
    <row r="2" spans="1:10" x14ac:dyDescent="0.3">
      <c r="A2" s="16" t="s">
        <v>49</v>
      </c>
      <c r="B2" s="16" t="s">
        <v>38</v>
      </c>
    </row>
    <row r="3" spans="1:10" x14ac:dyDescent="0.3">
      <c r="A3" s="16" t="s">
        <v>40</v>
      </c>
      <c r="B3" t="s">
        <v>36</v>
      </c>
      <c r="C3" t="s">
        <v>31</v>
      </c>
      <c r="D3" t="s">
        <v>32</v>
      </c>
      <c r="E3" t="s">
        <v>33</v>
      </c>
      <c r="F3" t="s">
        <v>39</v>
      </c>
    </row>
    <row r="4" spans="1:10" x14ac:dyDescent="0.3">
      <c r="A4" s="17" t="s">
        <v>11</v>
      </c>
      <c r="B4" s="24">
        <v>16.90909090909091</v>
      </c>
      <c r="C4" s="24">
        <v>16.547169811320753</v>
      </c>
      <c r="D4" s="24">
        <v>18</v>
      </c>
      <c r="E4" s="24">
        <v>15.447368421052632</v>
      </c>
      <c r="F4" s="24">
        <v>16.826815642458101</v>
      </c>
    </row>
    <row r="5" spans="1:10" x14ac:dyDescent="0.3">
      <c r="A5" s="17" t="s">
        <v>12</v>
      </c>
      <c r="B5" s="24">
        <v>17.351351351351351</v>
      </c>
      <c r="C5" s="24">
        <v>15.78</v>
      </c>
      <c r="D5" s="24">
        <v>17.566037735849058</v>
      </c>
      <c r="E5" s="24">
        <v>15.108108108108109</v>
      </c>
      <c r="F5" s="24">
        <v>16.502824858757062</v>
      </c>
    </row>
    <row r="6" spans="1:10" x14ac:dyDescent="0.3">
      <c r="A6" s="17" t="s">
        <v>10</v>
      </c>
      <c r="B6" s="24">
        <v>17.153846153846153</v>
      </c>
      <c r="C6" s="24">
        <v>16.21153846153846</v>
      </c>
      <c r="D6" s="24">
        <v>17.615384615384617</v>
      </c>
      <c r="E6" s="24">
        <v>14.921052631578947</v>
      </c>
      <c r="F6" s="24">
        <v>16.546961325966851</v>
      </c>
    </row>
    <row r="7" spans="1:10" x14ac:dyDescent="0.3">
      <c r="A7" s="17" t="s">
        <v>39</v>
      </c>
      <c r="B7" s="24">
        <v>17.146788990825687</v>
      </c>
      <c r="C7" s="24">
        <v>16.187096774193549</v>
      </c>
      <c r="D7" s="24">
        <v>17.731249999999999</v>
      </c>
      <c r="E7" s="24">
        <v>15.159292035398231</v>
      </c>
      <c r="F7" s="24">
        <v>16.625698324022345</v>
      </c>
    </row>
    <row r="14" spans="1:10" x14ac:dyDescent="0.3">
      <c r="A14" s="16" t="s">
        <v>14</v>
      </c>
      <c r="B14" s="16" t="s">
        <v>9</v>
      </c>
      <c r="C14" t="s">
        <v>50</v>
      </c>
      <c r="H14" s="25" t="s">
        <v>14</v>
      </c>
      <c r="I14" s="25" t="s">
        <v>9</v>
      </c>
      <c r="J14" s="25" t="s">
        <v>50</v>
      </c>
    </row>
    <row r="15" spans="1:10" x14ac:dyDescent="0.3">
      <c r="A15" t="s">
        <v>8</v>
      </c>
      <c r="B15" t="s">
        <v>11</v>
      </c>
      <c r="C15" s="24">
        <v>94.568571428571417</v>
      </c>
      <c r="H15" s="26" t="s">
        <v>8</v>
      </c>
      <c r="I15" t="s">
        <v>11</v>
      </c>
      <c r="J15" s="24">
        <v>94.568571428571417</v>
      </c>
    </row>
    <row r="16" spans="1:10" x14ac:dyDescent="0.3">
      <c r="B16" t="s">
        <v>12</v>
      </c>
      <c r="C16" s="24">
        <v>438.1033333333333</v>
      </c>
      <c r="H16" s="26"/>
      <c r="I16" t="s">
        <v>12</v>
      </c>
      <c r="J16" s="24">
        <v>438.1033333333333</v>
      </c>
    </row>
    <row r="17" spans="1:10" x14ac:dyDescent="0.3">
      <c r="B17" t="s">
        <v>10</v>
      </c>
      <c r="C17" s="24">
        <v>492.71624999999983</v>
      </c>
      <c r="H17" s="27"/>
      <c r="I17" t="s">
        <v>10</v>
      </c>
      <c r="J17" s="24">
        <v>492.71624999999983</v>
      </c>
    </row>
    <row r="18" spans="1:10" x14ac:dyDescent="0.3">
      <c r="A18" t="s">
        <v>51</v>
      </c>
      <c r="C18" s="24">
        <v>344.39666666666665</v>
      </c>
      <c r="H18" s="28" t="s">
        <v>51</v>
      </c>
      <c r="I18" s="28"/>
      <c r="J18" s="29">
        <v>344.39666666666665</v>
      </c>
    </row>
    <row r="19" spans="1:10" x14ac:dyDescent="0.3">
      <c r="A19" t="s">
        <v>2</v>
      </c>
      <c r="B19" t="s">
        <v>11</v>
      </c>
      <c r="C19" s="24">
        <v>154.9139726027397</v>
      </c>
      <c r="H19" s="26" t="s">
        <v>2</v>
      </c>
      <c r="I19" t="s">
        <v>11</v>
      </c>
      <c r="J19" s="24">
        <v>154.9139726027397</v>
      </c>
    </row>
    <row r="20" spans="1:10" x14ac:dyDescent="0.3">
      <c r="B20" t="s">
        <v>12</v>
      </c>
      <c r="C20" s="24">
        <v>167.1399999999999</v>
      </c>
      <c r="H20" s="26"/>
      <c r="I20" t="s">
        <v>12</v>
      </c>
      <c r="J20" s="24">
        <v>167.1399999999999</v>
      </c>
    </row>
    <row r="21" spans="1:10" x14ac:dyDescent="0.3">
      <c r="B21" t="s">
        <v>10</v>
      </c>
      <c r="C21" s="24">
        <v>163.91430769230763</v>
      </c>
      <c r="H21" s="27"/>
      <c r="I21" t="s">
        <v>10</v>
      </c>
      <c r="J21" s="24">
        <v>163.91430769230763</v>
      </c>
    </row>
    <row r="22" spans="1:10" x14ac:dyDescent="0.3">
      <c r="A22" t="s">
        <v>52</v>
      </c>
      <c r="C22" s="24">
        <v>161.6837128712869</v>
      </c>
      <c r="H22" s="28" t="s">
        <v>52</v>
      </c>
      <c r="I22" s="28"/>
      <c r="J22" s="29">
        <v>161.6837128712869</v>
      </c>
    </row>
    <row r="23" spans="1:10" x14ac:dyDescent="0.3">
      <c r="A23" t="s">
        <v>7</v>
      </c>
      <c r="B23" t="s">
        <v>11</v>
      </c>
      <c r="C23" s="24">
        <v>99.433684210526295</v>
      </c>
      <c r="H23" s="26" t="s">
        <v>7</v>
      </c>
      <c r="I23" t="s">
        <v>11</v>
      </c>
      <c r="J23" s="24">
        <v>99.433684210526295</v>
      </c>
    </row>
    <row r="24" spans="1:10" x14ac:dyDescent="0.3">
      <c r="B24" t="s">
        <v>12</v>
      </c>
      <c r="C24" s="24">
        <v>121.3576470588235</v>
      </c>
      <c r="H24" s="26"/>
      <c r="I24" t="s">
        <v>12</v>
      </c>
      <c r="J24" s="24">
        <v>121.3576470588235</v>
      </c>
    </row>
    <row r="25" spans="1:10" x14ac:dyDescent="0.3">
      <c r="B25" t="s">
        <v>10</v>
      </c>
      <c r="C25" s="24">
        <v>107.64071428571428</v>
      </c>
      <c r="H25" s="27"/>
      <c r="I25" t="s">
        <v>10</v>
      </c>
      <c r="J25" s="24">
        <v>107.64071428571428</v>
      </c>
    </row>
    <row r="26" spans="1:10" x14ac:dyDescent="0.3">
      <c r="A26" t="s">
        <v>53</v>
      </c>
      <c r="C26" s="24">
        <v>109.18579999999999</v>
      </c>
      <c r="H26" s="28" t="s">
        <v>53</v>
      </c>
      <c r="I26" s="28"/>
      <c r="J26" s="29">
        <v>109.18579999999999</v>
      </c>
    </row>
    <row r="27" spans="1:10" x14ac:dyDescent="0.3">
      <c r="A27" t="s">
        <v>6</v>
      </c>
      <c r="B27" t="s">
        <v>11</v>
      </c>
      <c r="C27" s="24">
        <v>82.105961538461486</v>
      </c>
      <c r="H27" s="26" t="s">
        <v>6</v>
      </c>
      <c r="I27" t="s">
        <v>11</v>
      </c>
      <c r="J27" s="24">
        <v>82.105961538461486</v>
      </c>
    </row>
    <row r="28" spans="1:10" x14ac:dyDescent="0.3">
      <c r="B28" t="s">
        <v>12</v>
      </c>
      <c r="C28" s="24">
        <v>88.085370370370384</v>
      </c>
      <c r="H28" s="26"/>
      <c r="I28" t="s">
        <v>12</v>
      </c>
      <c r="J28" s="24">
        <v>88.085370370370384</v>
      </c>
    </row>
    <row r="29" spans="1:10" x14ac:dyDescent="0.3">
      <c r="B29" t="s">
        <v>10</v>
      </c>
      <c r="C29" s="24">
        <v>91.329298245614055</v>
      </c>
      <c r="H29" s="27"/>
      <c r="I29" t="s">
        <v>10</v>
      </c>
      <c r="J29" s="24">
        <v>91.329298245614055</v>
      </c>
    </row>
    <row r="30" spans="1:10" x14ac:dyDescent="0.3">
      <c r="A30" t="s">
        <v>54</v>
      </c>
      <c r="C30" s="24">
        <v>87.31220858895712</v>
      </c>
      <c r="H30" s="28" t="s">
        <v>54</v>
      </c>
      <c r="I30" s="28"/>
      <c r="J30" s="29">
        <v>87.31220858895712</v>
      </c>
    </row>
    <row r="31" spans="1:10" x14ac:dyDescent="0.3">
      <c r="A31" t="s">
        <v>4</v>
      </c>
      <c r="B31" t="s">
        <v>11</v>
      </c>
      <c r="C31" s="24">
        <v>75.055357142857147</v>
      </c>
      <c r="H31" s="26" t="s">
        <v>4</v>
      </c>
      <c r="I31" t="s">
        <v>11</v>
      </c>
      <c r="J31" s="24">
        <v>75.055357142857147</v>
      </c>
    </row>
    <row r="32" spans="1:10" x14ac:dyDescent="0.3">
      <c r="B32" t="s">
        <v>12</v>
      </c>
      <c r="C32" s="24">
        <v>73.68249999999999</v>
      </c>
      <c r="H32" s="26"/>
      <c r="I32" t="s">
        <v>12</v>
      </c>
      <c r="J32" s="24">
        <v>73.68249999999999</v>
      </c>
    </row>
    <row r="33" spans="1:10" x14ac:dyDescent="0.3">
      <c r="B33" t="s">
        <v>10</v>
      </c>
      <c r="C33" s="24">
        <v>76.183243243243226</v>
      </c>
      <c r="H33" s="27"/>
      <c r="I33" t="s">
        <v>10</v>
      </c>
      <c r="J33" s="24">
        <v>76.183243243243226</v>
      </c>
    </row>
    <row r="34" spans="1:10" x14ac:dyDescent="0.3">
      <c r="A34" t="s">
        <v>55</v>
      </c>
      <c r="C34" s="24">
        <v>74.979207920791964</v>
      </c>
      <c r="H34" s="28" t="s">
        <v>55</v>
      </c>
      <c r="I34" s="28"/>
      <c r="J34" s="29">
        <v>74.979207920791964</v>
      </c>
    </row>
    <row r="35" spans="1:10" x14ac:dyDescent="0.3">
      <c r="A35" t="s">
        <v>39</v>
      </c>
      <c r="C35" s="24">
        <v>125.05869646182494</v>
      </c>
      <c r="H35" s="30" t="s">
        <v>39</v>
      </c>
      <c r="I35" s="30"/>
      <c r="J35" s="31">
        <v>125.05869646182494</v>
      </c>
    </row>
    <row r="40" spans="1:10" x14ac:dyDescent="0.3">
      <c r="A40" s="16" t="s">
        <v>49</v>
      </c>
      <c r="B40" s="16" t="s">
        <v>38</v>
      </c>
    </row>
    <row r="41" spans="1:10" x14ac:dyDescent="0.3">
      <c r="A41" s="16" t="s">
        <v>40</v>
      </c>
      <c r="B41" t="s">
        <v>36</v>
      </c>
      <c r="C41" t="s">
        <v>31</v>
      </c>
      <c r="D41" t="s">
        <v>32</v>
      </c>
      <c r="E41" t="s">
        <v>33</v>
      </c>
      <c r="F41" t="s">
        <v>39</v>
      </c>
    </row>
    <row r="42" spans="1:10" x14ac:dyDescent="0.3">
      <c r="A42" s="17" t="s">
        <v>11</v>
      </c>
      <c r="B42" s="24">
        <v>16.90909090909091</v>
      </c>
      <c r="C42" s="24">
        <v>16.547169811320753</v>
      </c>
      <c r="D42" s="24">
        <v>18</v>
      </c>
      <c r="E42" s="24">
        <v>15.447368421052632</v>
      </c>
      <c r="F42" s="24">
        <v>16.826815642458101</v>
      </c>
    </row>
    <row r="43" spans="1:10" x14ac:dyDescent="0.3">
      <c r="A43" s="17" t="s">
        <v>12</v>
      </c>
      <c r="B43" s="24">
        <v>17.351351351351351</v>
      </c>
      <c r="C43" s="24">
        <v>15.78</v>
      </c>
      <c r="D43" s="24">
        <v>17.566037735849058</v>
      </c>
      <c r="E43" s="24">
        <v>15.108108108108109</v>
      </c>
      <c r="F43" s="24">
        <v>16.502824858757062</v>
      </c>
    </row>
    <row r="44" spans="1:10" x14ac:dyDescent="0.3">
      <c r="A44" s="17" t="s">
        <v>10</v>
      </c>
      <c r="B44" s="24">
        <v>17.153846153846153</v>
      </c>
      <c r="C44" s="24">
        <v>16.21153846153846</v>
      </c>
      <c r="D44" s="24">
        <v>17.615384615384617</v>
      </c>
      <c r="E44" s="24">
        <v>14.921052631578947</v>
      </c>
      <c r="F44" s="24">
        <v>16.546961325966851</v>
      </c>
    </row>
    <row r="45" spans="1:10" x14ac:dyDescent="0.3">
      <c r="A45" s="17" t="s">
        <v>39</v>
      </c>
      <c r="B45" s="24">
        <v>17.146788990825687</v>
      </c>
      <c r="C45" s="24">
        <v>16.187096774193549</v>
      </c>
      <c r="D45" s="24">
        <v>17.731249999999999</v>
      </c>
      <c r="E45" s="24">
        <v>15.159292035398231</v>
      </c>
      <c r="F45" s="24">
        <v>16.625698324022345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</vt:lpstr>
      <vt:lpstr>Sheet2</vt:lpstr>
      <vt:lpstr>Raw Data</vt:lpstr>
      <vt:lpstr>Sheet1</vt:lpstr>
      <vt:lpstr>performance report </vt:lpstr>
      <vt:lpstr>Formulas</vt:lpstr>
      <vt:lpstr>Graphs and Pivots</vt:lpstr>
    </vt:vector>
  </TitlesOfParts>
  <Company>IHT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Naik, Bhagwant</dc:creator>
  <cp:lastModifiedBy>Mridul sharma</cp:lastModifiedBy>
  <dcterms:created xsi:type="dcterms:W3CDTF">2014-06-10T14:23:17Z</dcterms:created>
  <dcterms:modified xsi:type="dcterms:W3CDTF">2023-12-01T08:04:38Z</dcterms:modified>
</cp:coreProperties>
</file>