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<sst xmlns="http://schemas.openxmlformats.org/spreadsheetml/2006/main" count="744" uniqueCount="381">
  <si>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</si>
  <si>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</si>
  <si>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</si>
  <si>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</si>
  <si>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</si>
  <si>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</si>
  <si>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</si>
  <si>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</si>
  <si>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</si>
  <si>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</si>
  <si>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</si>
  <si>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</si>
  <si>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</si>
  <si>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</si>
  <si>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</si>
  <si>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</si>
  <si>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</si>
  <si>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</si>
  <si>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</si>
  <si>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</si>
  <si>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</si>
  <si>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</si>
  <si>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</si>
  <si>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</si>
  <si>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</si>
  <si>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</si>
  <si>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Supardi</t>
  </si>
  <si>
    <t>Pontianak, 18 Desember 1977</t>
  </si>
  <si>
    <t>L</t>
  </si>
  <si>
    <t>31 - 40</t>
  </si>
  <si>
    <t>Jl. Selat Sunda, Gg Bersama Rt.04/18 Kel. Siantau tengah Kec. Pontianak utara Kab. Pontianak Prov. Kal-Bar  78243</t>
  </si>
  <si>
    <t>081345100292</t>
  </si>
  <si>
    <t>-</t>
  </si>
  <si>
    <t>Mardi</t>
  </si>
  <si>
    <t>Pontianak, 16 Desember 1976</t>
  </si>
  <si>
    <t>Jl. Pariyasal Rt. 02/05 Blok 7 Kel. Siantan Tengah Kec. Pontura Kota. Pontianak Prov. Kal-Bar</t>
  </si>
  <si>
    <t>081352673316</t>
  </si>
  <si>
    <t>Munadi</t>
  </si>
  <si>
    <t>Pontianak, 7 Desember 1960</t>
  </si>
  <si>
    <t>&gt; 50</t>
  </si>
  <si>
    <t>Jl. Pare Pangeran Rt.04/15 Kel. Siantan Hulu Kec. Pontianak Utara Kota. Pontianak Prov. Kal-Bar</t>
  </si>
  <si>
    <t>081256751960</t>
  </si>
  <si>
    <t>Syaiful Rahman HS</t>
  </si>
  <si>
    <t>Pontianak, 9 Oktober 1979</t>
  </si>
  <si>
    <t>Jl. Pare Pangeran Rt. 03/10 Kel. Siantan Hulu Kec. Pontianak Utara Kota. Pontianak Prov. Kal-Bar</t>
  </si>
  <si>
    <t>081345565070</t>
  </si>
  <si>
    <t>Agus Nadi</t>
  </si>
  <si>
    <t>Pontianak, 6 Agustus 1985</t>
  </si>
  <si>
    <t>21 - 30</t>
  </si>
  <si>
    <t>Jl. Ponti Rt. 01/05 Kel. Siantan Tengah Kec. Pontianak Prov. Kal-Bar</t>
  </si>
  <si>
    <t>089686211232</t>
  </si>
  <si>
    <t>Muhammad Amin</t>
  </si>
  <si>
    <t>Pontianak, 8 April 1994</t>
  </si>
  <si>
    <t>Jl. Selat Sunda Gg. Bersama III Rt. 04/018 Kel. Siantan Tengah kec. Pontianak Utara Kota. Pontianak Prov. Kal-Bar 78243</t>
  </si>
  <si>
    <t>089622701618</t>
  </si>
  <si>
    <t>Sairi</t>
  </si>
  <si>
    <t>Pontianak, 1 Mei 1979</t>
  </si>
  <si>
    <t>Jl. Selat Senda Gg. Bersama III Rt. 04/018 Kel.Siantan Tengah Kec. Pontianak Utara Prov Kal-Bar 78243</t>
  </si>
  <si>
    <t>081217447507</t>
  </si>
  <si>
    <t>Muhammad Anas</t>
  </si>
  <si>
    <t>Pontianak, 28 Juni 1990</t>
  </si>
  <si>
    <t>Jl. Khatulistiwa Gg. Parwasal 3A Rt.02/07 Kel. Siantan Tengah Kec. Pontianak Utara Kota. Pontianak Prov. Kal-Bar</t>
  </si>
  <si>
    <t>089675763633</t>
  </si>
  <si>
    <t>Abd. Hadi</t>
  </si>
  <si>
    <t>Pontianak, 29 Desember 1985</t>
  </si>
  <si>
    <t>Jl. Khatulistiwa Gg. Perjuangan Rt.05/23 Kel. Siantan Tengah Kec. Pontianak Utara Kota. Pontianak Prov. Kal-Bar</t>
  </si>
  <si>
    <t>085390348004</t>
  </si>
  <si>
    <t>Penampung Buah Pinang</t>
  </si>
  <si>
    <t>Abd. Kifli</t>
  </si>
  <si>
    <t>Pontianak, 9 Februari 1988</t>
  </si>
  <si>
    <t>081256308788</t>
  </si>
  <si>
    <t>Suhandi</t>
  </si>
  <si>
    <t>Pontianak, 11 Oktober 1979</t>
  </si>
  <si>
    <t>Jl. Selat Sunda Gg. Bersama III Rt. 03/018 Kel. Siantan Tengah kec. Pontianak Utara Kota. Pontianak Prov. Kal-Bar 78243</t>
  </si>
  <si>
    <t>085391475149</t>
  </si>
  <si>
    <t>Samheji  S.Pdi</t>
  </si>
  <si>
    <t>Pontianak, 4 April 1979</t>
  </si>
  <si>
    <t>Jl. Gusti Situd mahmud Rt.04/18 Kel. Siantan tengah Kec. Pontianak Utara Prov Kal-Bar</t>
  </si>
  <si>
    <t>089633367501</t>
  </si>
  <si>
    <t>Ihsanul Fuadi</t>
  </si>
  <si>
    <t>Pontianak, 23 Maret 1993</t>
  </si>
  <si>
    <t>Jl. Parwasal Rt.04/06 Kel. Siantan Tengah Kec. Pontianak Utara Kota. Pontianak Prov. Kal-Bar 7843</t>
  </si>
  <si>
    <t>089683078681</t>
  </si>
  <si>
    <t>Staf di PT. Latisha Primajaya</t>
  </si>
  <si>
    <t>M. Hasan</t>
  </si>
  <si>
    <t>Pontaianak, 12 Desember 1965</t>
  </si>
  <si>
    <t>Jl. Gusti Tud Machmud Rt. 04/17 Kel. Siantan tengah Kec. Pontianak Utara Prov. Kal-Bar 78243</t>
  </si>
  <si>
    <t>081253498909</t>
  </si>
  <si>
    <t>Suryanto Putra</t>
  </si>
  <si>
    <t>Pontianak, 6 agustus 1977</t>
  </si>
  <si>
    <t>Jl. Gusti situt macmud Rt.01/04 Kel. Sianatan Hulu Kec. Pontianak Utara Kota. Pontianak prov. Kal-bar</t>
  </si>
  <si>
    <t>085245777709</t>
  </si>
  <si>
    <t>Busri</t>
  </si>
  <si>
    <t>Pontianak, 3 Maret 1991</t>
  </si>
  <si>
    <t>Jl. Parwasal Rt.02/07 Kel. Siantan Tengah Kec. Pontianak Utara Kota. Pontianak Prov. Kal-Bar 7843</t>
  </si>
  <si>
    <t>089674976814</t>
  </si>
  <si>
    <t>Muh. Yazid</t>
  </si>
  <si>
    <t>Ketapang, 29 Agustus 1985</t>
  </si>
  <si>
    <t>Jl. Parwasal Rt.02/06 Kel. Siantan Tengah Kec. Pontianak Utara Kota. Pontianak Prov. Kal-Bar 7843</t>
  </si>
  <si>
    <t>M. Su'id</t>
  </si>
  <si>
    <t>Sanggau Ledo, 13 Desember 1992</t>
  </si>
  <si>
    <t>Jl. Gg. Dharma Putera 23 Rt. 02/30 Kel. Siantan hilir Kec. Pontianak Utara Kota. Pontianak Prov. Kal-Bar 78244</t>
  </si>
  <si>
    <t>08998776033</t>
  </si>
  <si>
    <t>Muharram</t>
  </si>
  <si>
    <t>Tanjung Salah, 11 Agustus 1993</t>
  </si>
  <si>
    <t>Jl. Parit Pangeran Rt.08/06 Kel. Tanjung Salah Kec. Sungai kakab kab. Kubu Raya Prov. Kal-Bar</t>
  </si>
  <si>
    <t>089696222424</t>
  </si>
  <si>
    <t>Kantin Sehat Di Lingkungan Sekolah</t>
  </si>
  <si>
    <t>Erwin Zulfikar</t>
  </si>
  <si>
    <t>Pontianak, 13 September 1985</t>
  </si>
  <si>
    <t>08950403097</t>
  </si>
  <si>
    <t>Moch. Quraishy RA</t>
  </si>
  <si>
    <t>Pontianak, 7 November 1982</t>
  </si>
  <si>
    <t>Jl. Gg Parwasal III Rt. 01/05 Kel. Siantan Tengah Kec. Pontianak Prov. Kal-Bar</t>
  </si>
  <si>
    <t>085348661901</t>
  </si>
  <si>
    <t>Tenda</t>
  </si>
  <si>
    <t>Erpin Erfendi</t>
  </si>
  <si>
    <t>Pontianak, 11 November 1987</t>
  </si>
  <si>
    <t>Jl. GST Mahmud No. 197 Rt. 03/04 Kel. Sianatan Hulu Kec. Pontianak Utara Kota. Pontianak Prov. Kal-Bar</t>
  </si>
  <si>
    <t>085245995999</t>
  </si>
  <si>
    <t>Hasun</t>
  </si>
  <si>
    <t>Pontianak, 5 Juni 1983</t>
  </si>
  <si>
    <t>Jl. Khatulistiwa Rt. 01/05 Kel. Siantan Tengah Kec. Pontianak Utara Kab. Pontianak Prov. Kal-Bar</t>
  </si>
  <si>
    <t>089658458680</t>
  </si>
  <si>
    <t>M. Holik</t>
  </si>
  <si>
    <t>Pontianak, 1 Maret 1992</t>
  </si>
  <si>
    <t>JL. Parwasal 3 RT. 01.05 Kel. Siantan Tengah Kec. Pontianak Utara Kota. Pontianak Prov. Kal-Bar</t>
  </si>
  <si>
    <t>089608446852</t>
  </si>
  <si>
    <t>Penang</t>
  </si>
  <si>
    <t>Supriyadi</t>
  </si>
  <si>
    <t>Pontianak, 28 November 1990</t>
  </si>
  <si>
    <t>Jl. Gg. Bersam I Rt. 02/18 Kel. Siantan Tengah Kec. Pontianak Utara Kota. P{ontianak Prov. Kal-Bar 78243</t>
  </si>
  <si>
    <t>081251686777</t>
  </si>
  <si>
    <t>Muhammad Anis</t>
  </si>
  <si>
    <t>Pontianak, 1 Mei 1993</t>
  </si>
  <si>
    <t>02158044888</t>
  </si>
  <si>
    <t>Pinang &amp; Kelapa</t>
  </si>
  <si>
    <t>Wahyudi</t>
  </si>
  <si>
    <t>Pontianak, 5 Mei 1994</t>
  </si>
  <si>
    <t>Jl. Gusti Situt Mahmud Rt. 05/23 Kel. Siantan Tengah Kec. Pontianak Utara Kota. Pontianak Prov Kal-Bar 78242'</t>
  </si>
  <si>
    <t>08993665725</t>
  </si>
  <si>
    <t>Roby Anggara</t>
  </si>
  <si>
    <t>Pontianak, 29 Oktober 1994</t>
  </si>
  <si>
    <t>Jl. Gusti Situt Mahmud Rt. 03/25 Kel. Siantan Tengah Kec. Pontianak Utara Kota. Pontianak Prov Kal-Bar 78242'</t>
  </si>
  <si>
    <t>089647408009</t>
  </si>
  <si>
    <t>Giri Imanarta</t>
  </si>
  <si>
    <t>Bekasi, 21 Januari 1992</t>
  </si>
  <si>
    <t>JL. Perum Bumi Mutiara Blok SB 5 No. 3 RT. 02/37 Kel. Bojong Kulur Kec. Gunung Putri Kota. Bogor Prov. Jawa Barat</t>
  </si>
  <si>
    <t>082312550773</t>
  </si>
  <si>
    <t>Aliyul Karror</t>
  </si>
  <si>
    <t>Pontianak, 6 Januari 1991</t>
  </si>
  <si>
    <t>Jl. Khatulistiwa Rt. 05/04 Kel. Siantan Tengah Kec. Pontianak Utara Kab. Pontianak Prov. Kal-Bar</t>
  </si>
  <si>
    <t>089694046555</t>
  </si>
  <si>
    <t>Muhammad Suhud</t>
  </si>
  <si>
    <t>Pontianak, 15 September 1983</t>
  </si>
  <si>
    <t>Jl. Khatulistiwa Gg. Darma Bhakti Rrt. 05/04 Kel. Siantan Tengah Kec. Pontianak Utara Kota. Pontianak. Prov. Kal-Bar</t>
  </si>
  <si>
    <t>082254697583</t>
  </si>
  <si>
    <t>Abdul Kiply</t>
  </si>
  <si>
    <t>Perjuangan, 16 Maret 1994</t>
  </si>
  <si>
    <t>Jl. Gg. Perjuangan RT. 05/23  Kel. Siantan Tengah Kec. Pontianak Utara Prov. Kal-Bar</t>
  </si>
  <si>
    <t>089614764680</t>
  </si>
  <si>
    <t>Mustakim</t>
  </si>
  <si>
    <t>Bangkalan, 12 Maret 1995</t>
  </si>
  <si>
    <t>&lt; 21</t>
  </si>
  <si>
    <t>Jl. Selat Madura Kel. Siantan Tengah Kec. Pontianak Utara Prov. Kal-Bar 78243</t>
  </si>
  <si>
    <t>089625335873</t>
  </si>
  <si>
    <t>Ahmad Suriadi</t>
  </si>
  <si>
    <t>Perjuangan, 6 Juli 1994</t>
  </si>
  <si>
    <t>08961088415</t>
  </si>
  <si>
    <t>Faris Shodiq</t>
  </si>
  <si>
    <t>pontianak, 1 Juni 1989</t>
  </si>
  <si>
    <t>Jl. Khatulistiwa Gg. Dharma Bhakti Rt.05/04 Kel. Siantan Tengah Kec. Pontianak Utara Kota. Pontianak  Prov. Kal-Bar 78243</t>
  </si>
  <si>
    <t>089655071636</t>
  </si>
  <si>
    <t>Arif Rayan Irfani</t>
  </si>
  <si>
    <t>Pontianak, 16 Mei 1989</t>
  </si>
  <si>
    <t>Jl. Khatulistiwa Gg. Parwasal 3A Rt.03/07 Kel. Siantan Tengah Kec. Pontianak Utara Kota. Pontianak Prov. Kal-Bar</t>
  </si>
  <si>
    <t>089661588179</t>
  </si>
  <si>
    <t>Jual Beli sapi &amp; daging</t>
  </si>
  <si>
    <t>Sapudin</t>
  </si>
  <si>
    <t>Pontianak, 3 Oktober 1990</t>
  </si>
  <si>
    <t>Jl. Parwasal Rt.05/23 Kel. Sianatan Tengah Kec. Pontianak utara Kota. Pontianak Prov. Kal-Bar</t>
  </si>
  <si>
    <t>089613483165</t>
  </si>
  <si>
    <t>Ali Mukti</t>
  </si>
  <si>
    <t>Pontianak, 2 September 1989</t>
  </si>
  <si>
    <t>Jl. Gusti situt macmud Rt.03/16Kel. Sianatan Hulu Kec. Pontianak Utara Kota. Pontianak prov. Kal-bar</t>
  </si>
  <si>
    <t>08963427978</t>
  </si>
  <si>
    <t>Syafi'I S.Pd.I</t>
  </si>
  <si>
    <t>Pontianak, 21 Maret 1983</t>
  </si>
  <si>
    <t>jl. Dusen Meja Sempurna Rt.3/05 Kel. Sungai Malaya Kec. Sri Ambawang kota. Kubu Raya prov. Kal-Bar</t>
  </si>
  <si>
    <t>082551394138</t>
  </si>
  <si>
    <t>Membuka Warung Sembako</t>
  </si>
  <si>
    <t>Bhirul Walidaini</t>
  </si>
  <si>
    <t>Rasau Jaya, 1 September 1995</t>
  </si>
  <si>
    <t>Jl. Tanjung Wangi Rt.14/05 Kel. Rasau Jaya Umum Kec. Rasau Jaya Kota. Kubu Raya Prov. Kal-Bar 78383</t>
  </si>
  <si>
    <t>Tambak Ikan</t>
  </si>
  <si>
    <t>Reza Prananda Furiansyah</t>
  </si>
  <si>
    <t>Sambar, 10 Maret 1992</t>
  </si>
  <si>
    <t>085750700511</t>
  </si>
  <si>
    <t>Marsudi</t>
  </si>
  <si>
    <t>Rasau, 14 Agustus 1994</t>
  </si>
  <si>
    <t>Jl. Trans Satai B Rt. 21/10 Kel. Sungai Deden Kec. Subah Kota. Sambas Prov. Kal-Bar</t>
  </si>
  <si>
    <t>089693987592</t>
  </si>
  <si>
    <t>Produksi Jenis Makanan Cemilan</t>
  </si>
  <si>
    <t>Angga Ariska</t>
  </si>
  <si>
    <t>Semperiuk, 15 Agustus 1992</t>
  </si>
  <si>
    <t>Jl. Marhaban Rt. 58/ 09 Kel. Sedau Kec. Siangkawan Selatan Kota. Singkawan Prov. Kalimantan Barat</t>
  </si>
  <si>
    <t>089661350394</t>
  </si>
  <si>
    <t>Konveksi</t>
  </si>
  <si>
    <t>M. Humaidi</t>
  </si>
  <si>
    <t>Pontianak, 22 Oktober 1990</t>
  </si>
  <si>
    <t>Jl. K.H Abdurrahman Wahid Rt. 03/05 Kel. Kuala Dua Kec. Sungai Raya Kota. Kubu Raya Prov. Kalimantan Barat</t>
  </si>
  <si>
    <t>085252301221</t>
  </si>
  <si>
    <t>Ternak Ayam Potong</t>
  </si>
  <si>
    <t>Imbran</t>
  </si>
  <si>
    <t>Sekabau, 31 Januari 1995</t>
  </si>
  <si>
    <t>Jl. Parit Nanas Dalam Rt. 07/22 Kel. Siantan Hulu Kec. Pontianak Utara Kota Pontianak Prov. Kal-Bar</t>
  </si>
  <si>
    <t>082153862695</t>
  </si>
  <si>
    <t>Faizlur Rahman Lubis</t>
  </si>
  <si>
    <t>Sibolga, 16 Juli 1992</t>
  </si>
  <si>
    <t>Jl. Dusun Sekabau Rt. 02/01 Kel. Kp. Keramat Kec. Teluk Keramat Kota. Sambas Prov. Kal-Bar 79466</t>
  </si>
  <si>
    <t>0853358120440</t>
  </si>
  <si>
    <t>Gantungan Kunci Bahan Resin</t>
  </si>
  <si>
    <t>Sri Rohani</t>
  </si>
  <si>
    <t>Pontianak, 17 Desember 1994</t>
  </si>
  <si>
    <t>P</t>
  </si>
  <si>
    <t>Jl. Komplek Pawan Pernai Mas 1 No. B7 Rt. 08/01 Kel. Sungai Raya Kec. Sungai Raya Kab. Kubu Raya Prov. Kal-Bar</t>
  </si>
  <si>
    <t>085750025048</t>
  </si>
  <si>
    <t>Beternak</t>
  </si>
  <si>
    <t>Ab. Basar</t>
  </si>
  <si>
    <t>Mentebah, 7 September 1988</t>
  </si>
  <si>
    <t>Jl. Dusun Karya bhakti Rt.11/05 Kec. Tebas Kota. Sambas Prov. Kal-Bar</t>
  </si>
  <si>
    <t>085828535568</t>
  </si>
  <si>
    <t>Ahmad fauzi</t>
  </si>
  <si>
    <t>Pontianak, 09 Mei 1988</t>
  </si>
  <si>
    <t>Jl. Lintas Selatan Rt. 01/01 Kel. Tanjung Intan Kec. Mantebah Kab. Kapuah Hulu Prov. Kal-Bar</t>
  </si>
  <si>
    <t>085252534445</t>
  </si>
  <si>
    <t>Gas Elpiji 3kg</t>
  </si>
  <si>
    <t>Hamidun</t>
  </si>
  <si>
    <t>Meranti, 11 Februari 1991</t>
  </si>
  <si>
    <t>Jl. Prof Dr. M. Yapin No.4 Rt.03/033 Kel. Sui Bangkong Kec. Pontianak Kab. Kubu Raya Prov. Kal-Bar</t>
  </si>
  <si>
    <t>085654111140</t>
  </si>
  <si>
    <t>Pedagang Kaki Lima</t>
  </si>
  <si>
    <t>Emilia krisna anugrah</t>
  </si>
  <si>
    <t>Nangakalis, 24 Maret 1993</t>
  </si>
  <si>
    <t>Jl. Dusun Meranti Rt.05/01 Kec. Sui Ambawang Kota. Kubu Raya Prov-Kal-Bar</t>
  </si>
  <si>
    <t>085750314727</t>
  </si>
  <si>
    <t>Kholil</t>
  </si>
  <si>
    <t>Demak, 1 Desember 1988</t>
  </si>
  <si>
    <t>Jl. Semai No.34 Rt. 02/02 Kel. Sungai Garam Hilir Kec. Singkawang Utara Kota. Singkawang prov. Kal-Bar</t>
  </si>
  <si>
    <t>089651304549</t>
  </si>
  <si>
    <t>Kholik</t>
  </si>
  <si>
    <t>Pasak Paing, 2 Agustus 1988</t>
  </si>
  <si>
    <t>Jl. Dusun Sungai Soga Rt.01/13 Kel. Kari Munting Kec. Sungai Raya Kepulauan Kota. Bengkayang Prov. Kal-Bar</t>
  </si>
  <si>
    <t>085750534741</t>
  </si>
  <si>
    <t>Abdul Rahman</t>
  </si>
  <si>
    <t>Sungai Asan, 3 Oktober 1991</t>
  </si>
  <si>
    <t>Jl. Kp. Kunyit Rt.03/04 Kel. Pasok Piang Kec. Sungai Ambawang Kota. Kubu Raya Prov. Kal-Bar</t>
  </si>
  <si>
    <t>089688169625</t>
  </si>
  <si>
    <t>Hamidan</t>
  </si>
  <si>
    <t>Semayang, 15 Januari 1990</t>
  </si>
  <si>
    <t>Jl. Sepakat 1 Ayani Blok Maklar Rt.01/04 Kel.Bangka Belitung Laut Kec. Pontianak Tenggara Kota. Pontianak Prov. Kal-Bar</t>
  </si>
  <si>
    <t>089609507784</t>
  </si>
  <si>
    <t>Kerajinan Tangan Berupa Suvernir dari Limbah Kulit</t>
  </si>
  <si>
    <t>Abd. Aziz</t>
  </si>
  <si>
    <t>Kp. Siak, 20 Juni 1995</t>
  </si>
  <si>
    <t>Jl. Dusun Semayang Rt.02/01 Kel. Sepadu Kec. Semparok Kab. Sambas Prov. Kal-Bar 79454</t>
  </si>
  <si>
    <t>085750319274</t>
  </si>
  <si>
    <t>Keripik Singkong Kemasan</t>
  </si>
  <si>
    <t>Achmad Bardi</t>
  </si>
  <si>
    <t>Parit Madura, 29 agustus 1988</t>
  </si>
  <si>
    <t>Jl. Dusun Siak Rt. 04/04 Kel. Durian kec. Sungai Ambawang Kab. Kubu Raya Prov. Kal-Bar 78394</t>
  </si>
  <si>
    <t>085750758324</t>
  </si>
  <si>
    <t>Bengkel Motor</t>
  </si>
  <si>
    <t>Maryadi</t>
  </si>
  <si>
    <t>Pontianak, 15 Juni 1995</t>
  </si>
  <si>
    <t>Jl. Dusun Sungai Layang II, Rt.02 Kel. Sungai Segak Kec. Sebangki Kota. Ngabang Prov. Kal-Bar</t>
  </si>
  <si>
    <t>Teraveling</t>
  </si>
  <si>
    <t>Hasan</t>
  </si>
  <si>
    <t>Teluk Batang, 10 Agustus 1993</t>
  </si>
  <si>
    <t>Jl. Parit Banjar Rt.16/06 Kec. Sungai Kakab Kab. Kubu Raya Prov. Kal-Bar</t>
  </si>
  <si>
    <t>082148850953</t>
  </si>
  <si>
    <t>Peternakan Ayam Potong</t>
  </si>
  <si>
    <t>Ramdhan</t>
  </si>
  <si>
    <t>Teluk Lerang, 18 Seprtember 1994</t>
  </si>
  <si>
    <t>Jl. Karya Maju Rt.19 Kel. Teluk Batang Kec. Teluk Batang Kota. Kayong Utara Prov. Kal-Bar 78857</t>
  </si>
  <si>
    <t>085787061344</t>
  </si>
  <si>
    <t>Isna</t>
  </si>
  <si>
    <t>Jl. Dusun Karya Bersama Rt.04/06 Kel. Koala Mandor A Kec. Koala Mandor B Kab. Kubu Raya Prov. Kal-Bar</t>
  </si>
  <si>
    <t>085787875981</t>
  </si>
  <si>
    <t>Penggemukan Sapi Potong &amp; Kue</t>
  </si>
  <si>
    <t>Riadi Broto Wasono</t>
  </si>
  <si>
    <t>Seluang, 11 Juli 1992</t>
  </si>
  <si>
    <t>Jl. Citra Rt.02/01 Kec. Sajat Kota. Sambas Prov. Kal-Bar</t>
  </si>
  <si>
    <t>085787878200</t>
  </si>
  <si>
    <t>Imam Azhari</t>
  </si>
  <si>
    <t>Bengkayang, 10 september 1992</t>
  </si>
  <si>
    <t>Jl. Sebakuan rt. 07/03 Kel. Mayasopa kec. Sangkawan Timur Kota. Sangkawan Prov. Kal-bar</t>
  </si>
  <si>
    <t>082358773993</t>
  </si>
  <si>
    <t>Pengolahan Cengkeh</t>
  </si>
  <si>
    <t>Saidina Ali</t>
  </si>
  <si>
    <t>tanjung Pasir, 10 Juli 1991</t>
  </si>
  <si>
    <t>Jl. Sanggau Ledo Rt. 01/01 Kel. Magmagan Kec. Lumar Kota. Bengkayang Prov. Kal-Bar</t>
  </si>
  <si>
    <t>085750063214</t>
  </si>
  <si>
    <t>Bimbingan Belajar</t>
  </si>
  <si>
    <t>Rahmat</t>
  </si>
  <si>
    <t>Sungai Duri II, 18 Januari 1993</t>
  </si>
  <si>
    <t>Jl. Dusun Karya Bersama Rt. 01/06 Kel. Kuala Mandor A Kec. Kuala Mandor B Kab. Kubu Raya Prov. Kal-Bar</t>
  </si>
  <si>
    <t>089693257271</t>
  </si>
  <si>
    <t>Kerajinan Tangan dari Koran Bekas</t>
  </si>
  <si>
    <t>Dadang Muhammad Sukri</t>
  </si>
  <si>
    <t>RandawJungkal, 1 Agustus 1995</t>
  </si>
  <si>
    <t>Jl. Karya Rt. 02/01 Kec. Sungai Kunyit Kab. Pontianak/Mempawah Prov. Kal-Bar 78372</t>
  </si>
  <si>
    <t>085345535556</t>
  </si>
  <si>
    <t>Sri Ayu Octapriyani</t>
  </si>
  <si>
    <t>Sintang, 12 Oktober 1994</t>
  </si>
  <si>
    <t>Jl. Dusun Randau Jungkal Rt. 09/02 Kel. Randau Jungkal Kec. Sandai Kota. Ketapang Prov. Kal-Bar</t>
  </si>
  <si>
    <t>089693215205</t>
  </si>
  <si>
    <t>Perdagangan dan Kuliner</t>
  </si>
  <si>
    <t>Ahmad Fauzi</t>
  </si>
  <si>
    <t>Siak, 28 Februari 1992</t>
  </si>
  <si>
    <t>Jl. H. Ra Rahman Gg. Waspada 3 Rt. 01/14 Blok. 29 Kel. Sungai Jawi Kec. Pontianak Kota Kota. Pontianak Prov. Kal-Bar</t>
  </si>
  <si>
    <t>08561720044</t>
  </si>
  <si>
    <t>Percetakan</t>
  </si>
  <si>
    <t>Muhammad Irawan</t>
  </si>
  <si>
    <t>Bintuk, 17 Juli 1994</t>
  </si>
  <si>
    <t>Jl. Poros Durian Pasak Rt. 04/04 Blok. Siak Kel. Durian Kec. Sungai Ambawang Kab. Kubu Raya Prov. Kal-Bar</t>
  </si>
  <si>
    <t>08974259618</t>
  </si>
  <si>
    <t>Percetakan Di Daerah Sambas</t>
  </si>
  <si>
    <t>Nur Yasin Purnama Kencana</t>
  </si>
  <si>
    <t>Sanggau, 24 Agustus 1992</t>
  </si>
  <si>
    <t>Jl. Karhasa Tanjung Harapan Rt. 01/01 Kel. Tambatan Kec. Teluk Keramat Kota. Sambas Prov. Kal-Bar</t>
  </si>
  <si>
    <t>082148054511</t>
  </si>
  <si>
    <t>Pertanian &amp; Lembaga Keuangan Mikro</t>
  </si>
  <si>
    <t>Indra Budiman</t>
  </si>
  <si>
    <t>Sawai, 12 Agustus 1994</t>
  </si>
  <si>
    <t>Jl. Dusun Sumber Baru Rt. 10/03 Kel. Belangin Kec. Kapuas Kota. Sanggau Prov. Kal-Bar 78501</t>
  </si>
  <si>
    <t>089627887297</t>
  </si>
  <si>
    <t>Baju Olahraga</t>
  </si>
  <si>
    <t>Beny Syaifullah</t>
  </si>
  <si>
    <t>Segedong, 22 Desember 1993</t>
  </si>
  <si>
    <t>Jl. Adi Sucipto Rt. 06/02 Kel. Desa Limbung Kec. Sui Raya Kab. Kubu raya Prov. Kal-Bar</t>
  </si>
  <si>
    <t>089693591122</t>
  </si>
  <si>
    <t>Kelapa Berbagai Rasa</t>
  </si>
  <si>
    <t>Muhammad Taufiq</t>
  </si>
  <si>
    <t>Pontianak, 10 Desember 1988</t>
  </si>
  <si>
    <t>Jl. Raya Parit Bugis Rt. 01/01 Kec. Segedong Kab. Mempawah Prov. Kal-Bar 78352</t>
  </si>
  <si>
    <t>081348864805</t>
  </si>
  <si>
    <t>Penanaman Merica</t>
  </si>
  <si>
    <t>Sri Rejeki</t>
  </si>
  <si>
    <t>Pontianak, 23 Oktober 1987</t>
  </si>
  <si>
    <t>Jl. Perdamain Komp. Ari Karya Indah IX Rt. 61/12 Blok. C 29 Kel. Pal IX Kec. Sui Kakap Kab. Kubu Raya Prov. Kal-Bar</t>
  </si>
  <si>
    <t>082149320390</t>
  </si>
  <si>
    <t>Kuliner Khas Kalimantan Barat &amp; Ternak Ayam Potong</t>
  </si>
  <si>
    <t>Astari Sri Mulyati</t>
  </si>
  <si>
    <t>Pontianak, 22 September 1993</t>
  </si>
  <si>
    <t>Jl. Adi Sucipto Gg. Hm. Saleh Rt. 01/03 Kel. Arang Limbung Kec. Sungai Raya Kab. Kubu Raya Prov. Kal-Bar 78392</t>
  </si>
  <si>
    <t>089693213671</t>
  </si>
  <si>
    <t>Produksi Kue (Makanan)</t>
  </si>
  <si>
    <t>Dsahrul Sadikin</t>
  </si>
  <si>
    <t>Sukabaru, 5 April 1993</t>
  </si>
  <si>
    <t>Jl. Purnama Komp. Purnama agung V Rt. 02/14 Kel. Parit Tokaya Kec. Pontianak Selatan Kota. Pontianak Prov. Kal-Bar 78122</t>
  </si>
  <si>
    <t>Roti Bakar Bandung &amp; Kue Lapis Ubi</t>
  </si>
  <si>
    <t>Kamarullah</t>
  </si>
  <si>
    <t>Segedong, 23 Januari 1992</t>
  </si>
  <si>
    <t>Jl. Dusun Suka Baru Rt. 13 Kel. Satau Lestari Kec. Pulau Maya Kab. Kayang Utara Prov. Kal-Bar</t>
  </si>
  <si>
    <t>08973432803</t>
  </si>
  <si>
    <t>Produksi Pakaian Kemeja</t>
  </si>
  <si>
    <t>Muhammad Aziz Maulana</t>
  </si>
  <si>
    <t>Ketopang, 22 Februari 1996</t>
  </si>
  <si>
    <t>Jl. Parit Bugis Rt. 08/04 Kec. Segedong Kab. Mempawah Prov. Kal-Bar 78352</t>
  </si>
  <si>
    <t>08984667117</t>
  </si>
  <si>
    <t>Dregi Agrista</t>
  </si>
  <si>
    <t>Tebas, 14 Juli 1994</t>
  </si>
  <si>
    <t>Jl. Terpati Rt. 10/04 Kel. Tuan Tuan Kec. Benua Kayong Kota. Ketapang Prov. Kal-Bar</t>
  </si>
  <si>
    <t>085750316031</t>
  </si>
  <si>
    <t>Berdagang</t>
  </si>
  <si>
    <t>Bahsiyadi</t>
  </si>
  <si>
    <t>pontianak, 26 Juli 1993</t>
  </si>
  <si>
    <t>Jl. Dusun Asam Kandis Rt. 08/04 Kel. Dugun Perapakan Kec. Tebas Kota. Sambas Prov. Kal-Bar</t>
  </si>
  <si>
    <t>089694038059</t>
  </si>
  <si>
    <t>Mengembangkan Dari Usaha Yang Telah Bekembang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</si>
</sst>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2"/>
  <sheetViews>
    <sheetView windowProtection="false" showFormulas="false" showGridLines="true" showRowColHeaders="true" showZeros="true" rightToLeft="false" tabSelected="true" showOutlineSymbols="true" defaultGridColor="true" view="normal" topLeftCell="H46" colorId="64" zoomScale="75" zoomScaleNormal="75" zoomScalePageLayoutView="100" workbookViewId="0">
      <selection pane="topLeft" activeCell="R40" activeCellId="0" sqref="R40"/>
    </sheetView>
  </sheetViews>
  <sheetFormatPr defaultRowHeight="15"/>
  <cols>
    <col collapsed="false" hidden="false" max="1" min="1" style="1" width="2.56275303643725"/>
    <col collapsed="false" hidden="false" max="2" min="2" style="1" width="5.67206477732794"/>
    <col collapsed="false" hidden="false" max="3" min="3" style="1" width="7.56275303643725"/>
    <col collapsed="false" hidden="false" max="4" min="4" style="1" width="10.3886639676113"/>
    <col collapsed="false" hidden="false" max="5" min="5" style="1" width="9.84615384615385"/>
    <col collapsed="false" hidden="false" max="6" min="6" style="1" width="11.2064777327935"/>
    <col collapsed="false" hidden="false" max="7" min="7" style="1" width="12.9595141700405"/>
    <col collapsed="false" hidden="false" max="8" min="8" style="1" width="14.3117408906883"/>
    <col collapsed="false" hidden="false" max="9" min="9" style="1" width="15.5263157894737"/>
    <col collapsed="false" hidden="false" max="10" min="10" style="1" width="14.582995951417"/>
    <col collapsed="false" hidden="false" max="11" min="11" style="1" width="7.02024291497976"/>
    <col collapsed="false" hidden="false" max="12" min="12" style="1" width="11.8744939271255"/>
    <col collapsed="false" hidden="false" max="13" min="13" style="1" width="27.2712550607287"/>
    <col collapsed="false" hidden="false" max="14" min="14" style="1" width="8.63967611336032"/>
    <col collapsed="false" hidden="false" max="15" min="15" style="1" width="30.5060728744939"/>
    <col collapsed="false" hidden="false" max="16" min="16" style="1" width="12.1255060728745"/>
    <col collapsed="false" hidden="false" max="17" min="17" style="1" width="4.45748987854251"/>
    <col collapsed="false" hidden="false" max="18" min="18" style="1" width="11.748987854251"/>
    <col collapsed="false" hidden="false" max="19" min="19" style="1" width="18.2226720647773"/>
    <col collapsed="false" hidden="false" max="20" min="20" style="1" width="6.34817813765182"/>
    <col collapsed="false" hidden="false" max="21" min="21" style="1" width="12.417004048583"/>
    <col collapsed="false" hidden="false" max="22" min="22" style="1" width="77.4817813765182"/>
    <col collapsed="false" hidden="false" max="23" min="23" style="1" width="11.3400809716599"/>
    <col collapsed="false" hidden="false" max="24" min="24" style="1" width="9.17813765182186"/>
    <col collapsed="false" hidden="false" max="25" min="25" style="1" width="33.8866396761134"/>
    <col collapsed="false" hidden="false" max="256" min="26" style="1" width="8.63967611336032"/>
    <col collapsed="false" hidden="false" max="1025" min="257" style="0" width="8.63967611336032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5" t="s">
        <v>27</v>
      </c>
      <c r="P2" s="6" t="s">
        <v>28</v>
      </c>
      <c r="Q2" s="7" t="n">
        <f aca="false">SUM(2015-1977)</f>
        <v>38</v>
      </c>
      <c r="R2" s="2" t="s">
        <v>29</v>
      </c>
      <c r="S2" s="8"/>
      <c r="T2" s="2"/>
      <c r="U2" s="2"/>
      <c r="V2" s="9" t="s">
        <v>30</v>
      </c>
      <c r="W2" s="10" t="s">
        <v>31</v>
      </c>
      <c r="X2" s="6"/>
      <c r="Y2" s="10" t="s">
        <v>32</v>
      </c>
    </row>
    <row r="3" customFormat="false" ht="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 s="6"/>
      <c r="O3" s="11" t="s">
        <v>34</v>
      </c>
      <c r="P3" s="6" t="s">
        <v>28</v>
      </c>
      <c r="Q3" s="7" t="n">
        <f aca="false">SUM(2015-1976)</f>
        <v>39</v>
      </c>
      <c r="R3" s="2" t="s">
        <v>29</v>
      </c>
      <c r="S3" s="8"/>
      <c r="T3" s="2"/>
      <c r="U3" s="2"/>
      <c r="V3" s="12" t="s">
        <v>35</v>
      </c>
      <c r="W3" s="13" t="s">
        <v>36</v>
      </c>
      <c r="X3" s="6"/>
      <c r="Y3" s="13" t="s">
        <v>32</v>
      </c>
    </row>
    <row r="4" customFormat="false" ht="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37</v>
      </c>
      <c r="N4" s="6"/>
      <c r="O4" s="5" t="s">
        <v>38</v>
      </c>
      <c r="P4" s="6" t="s">
        <v>28</v>
      </c>
      <c r="Q4" s="7" t="n">
        <f aca="false">SUM(2015-1960)</f>
        <v>55</v>
      </c>
      <c r="R4" s="2" t="s">
        <v>39</v>
      </c>
      <c r="S4" s="8"/>
      <c r="T4" s="2"/>
      <c r="U4" s="2"/>
      <c r="V4" s="9" t="s">
        <v>40</v>
      </c>
      <c r="W4" s="10" t="s">
        <v>41</v>
      </c>
      <c r="X4" s="6"/>
      <c r="Y4" s="10" t="s">
        <v>32</v>
      </c>
    </row>
    <row r="5" customFormat="false" ht="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42</v>
      </c>
      <c r="N5" s="6"/>
      <c r="O5" s="5" t="s">
        <v>43</v>
      </c>
      <c r="P5" s="6" t="s">
        <v>28</v>
      </c>
      <c r="Q5" s="7" t="n">
        <f aca="false">SUM(2015-1979)</f>
        <v>36</v>
      </c>
      <c r="R5" s="2" t="s">
        <v>29</v>
      </c>
      <c r="S5" s="8"/>
      <c r="T5" s="2"/>
      <c r="U5" s="2"/>
      <c r="V5" s="9" t="s">
        <v>44</v>
      </c>
      <c r="W5" s="10" t="s">
        <v>45</v>
      </c>
      <c r="X5" s="6"/>
      <c r="Y5" s="10" t="s">
        <v>32</v>
      </c>
    </row>
    <row r="6" customFormat="false" ht="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46</v>
      </c>
      <c r="N6" s="6"/>
      <c r="O6" s="5" t="s">
        <v>47</v>
      </c>
      <c r="P6" s="6" t="s">
        <v>28</v>
      </c>
      <c r="Q6" s="7" t="n">
        <f aca="false">SUM(2015-1985)</f>
        <v>30</v>
      </c>
      <c r="R6" s="2" t="s">
        <v>48</v>
      </c>
      <c r="S6" s="8"/>
      <c r="T6" s="2"/>
      <c r="U6" s="2"/>
      <c r="V6" s="9" t="s">
        <v>49</v>
      </c>
      <c r="W6" s="10" t="s">
        <v>50</v>
      </c>
      <c r="X6" s="6"/>
      <c r="Y6" s="10" t="s">
        <v>32</v>
      </c>
    </row>
    <row r="7" customFormat="false" ht="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51</v>
      </c>
      <c r="N7" s="6"/>
      <c r="O7" s="5" t="s">
        <v>52</v>
      </c>
      <c r="P7" s="6" t="s">
        <v>28</v>
      </c>
      <c r="Q7" s="7" t="n">
        <f aca="false">SUM(2015-1994)</f>
        <v>21</v>
      </c>
      <c r="R7" s="2" t="s">
        <v>48</v>
      </c>
      <c r="S7" s="8"/>
      <c r="T7" s="2"/>
      <c r="U7" s="2"/>
      <c r="V7" s="9" t="s">
        <v>53</v>
      </c>
      <c r="W7" s="10" t="s">
        <v>54</v>
      </c>
      <c r="X7" s="6"/>
      <c r="Y7" s="10" t="s">
        <v>32</v>
      </c>
    </row>
    <row r="8" customFormat="false" ht="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55</v>
      </c>
      <c r="N8" s="6"/>
      <c r="O8" s="5" t="s">
        <v>56</v>
      </c>
      <c r="P8" s="6" t="s">
        <v>28</v>
      </c>
      <c r="Q8" s="7" t="n">
        <f aca="false">SUM(2015-1979)</f>
        <v>36</v>
      </c>
      <c r="R8" s="2" t="s">
        <v>29</v>
      </c>
      <c r="S8" s="8"/>
      <c r="T8" s="2"/>
      <c r="U8" s="2"/>
      <c r="V8" s="9" t="s">
        <v>57</v>
      </c>
      <c r="W8" s="10" t="s">
        <v>58</v>
      </c>
      <c r="X8" s="6"/>
      <c r="Y8" s="10" t="s">
        <v>32</v>
      </c>
    </row>
    <row r="9" customFormat="false" ht="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59</v>
      </c>
      <c r="N9" s="6"/>
      <c r="O9" s="5" t="s">
        <v>60</v>
      </c>
      <c r="P9" s="6" t="s">
        <v>28</v>
      </c>
      <c r="Q9" s="7" t="n">
        <f aca="false">SUM(2015-1990)</f>
        <v>25</v>
      </c>
      <c r="R9" s="2" t="s">
        <v>48</v>
      </c>
      <c r="S9" s="8"/>
      <c r="T9" s="2"/>
      <c r="U9" s="2"/>
      <c r="V9" s="9" t="s">
        <v>61</v>
      </c>
      <c r="W9" s="14" t="s">
        <v>62</v>
      </c>
      <c r="X9" s="6"/>
      <c r="Y9" s="10" t="s">
        <v>32</v>
      </c>
    </row>
    <row r="10" customFormat="false" ht="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63</v>
      </c>
      <c r="N10" s="6"/>
      <c r="O10" s="5" t="s">
        <v>64</v>
      </c>
      <c r="P10" s="6" t="s">
        <v>28</v>
      </c>
      <c r="Q10" s="7" t="n">
        <f aca="false">SUM(2015-1985)</f>
        <v>30</v>
      </c>
      <c r="R10" s="2" t="s">
        <v>48</v>
      </c>
      <c r="S10" s="8"/>
      <c r="T10" s="2"/>
      <c r="U10" s="2"/>
      <c r="V10" s="9" t="s">
        <v>65</v>
      </c>
      <c r="W10" s="10" t="s">
        <v>66</v>
      </c>
      <c r="X10" s="6"/>
      <c r="Y10" s="10" t="s">
        <v>67</v>
      </c>
    </row>
    <row r="11" customFormat="false" ht="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68</v>
      </c>
      <c r="N11" s="6"/>
      <c r="O11" s="5" t="s">
        <v>69</v>
      </c>
      <c r="P11" s="6" t="s">
        <v>28</v>
      </c>
      <c r="Q11" s="7" t="n">
        <f aca="false">SUM(2015-1988)</f>
        <v>27</v>
      </c>
      <c r="R11" s="2" t="s">
        <v>48</v>
      </c>
      <c r="S11" s="8"/>
      <c r="T11" s="2"/>
      <c r="U11" s="2"/>
      <c r="V11" s="9" t="s">
        <v>53</v>
      </c>
      <c r="W11" s="10" t="s">
        <v>70</v>
      </c>
      <c r="X11" s="6"/>
      <c r="Y11" s="10" t="s">
        <v>32</v>
      </c>
    </row>
    <row r="12" customFormat="false" ht="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71</v>
      </c>
      <c r="N12" s="6"/>
      <c r="O12" s="5" t="s">
        <v>72</v>
      </c>
      <c r="P12" s="6" t="s">
        <v>28</v>
      </c>
      <c r="Q12" s="7" t="n">
        <f aca="false">SUM(2015-1979)</f>
        <v>36</v>
      </c>
      <c r="R12" s="2" t="s">
        <v>29</v>
      </c>
      <c r="S12" s="8"/>
      <c r="T12" s="2"/>
      <c r="U12" s="2"/>
      <c r="V12" s="9" t="s">
        <v>73</v>
      </c>
      <c r="W12" s="10" t="s">
        <v>74</v>
      </c>
      <c r="X12" s="6"/>
      <c r="Y12" s="10" t="s">
        <v>32</v>
      </c>
    </row>
    <row r="13" customFormat="false" ht="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75</v>
      </c>
      <c r="N13" s="6"/>
      <c r="O13" s="5" t="s">
        <v>76</v>
      </c>
      <c r="P13" s="6" t="s">
        <v>28</v>
      </c>
      <c r="Q13" s="7" t="n">
        <f aca="false">SUM(2015-1979)</f>
        <v>36</v>
      </c>
      <c r="R13" s="2" t="s">
        <v>29</v>
      </c>
      <c r="S13" s="8"/>
      <c r="T13" s="2"/>
      <c r="U13" s="2"/>
      <c r="V13" s="9" t="s">
        <v>77</v>
      </c>
      <c r="W13" s="10" t="s">
        <v>78</v>
      </c>
      <c r="X13" s="6"/>
      <c r="Y13" s="10" t="s">
        <v>32</v>
      </c>
    </row>
    <row r="14" customFormat="false" ht="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79</v>
      </c>
      <c r="N14" s="6"/>
      <c r="O14" s="5" t="s">
        <v>80</v>
      </c>
      <c r="P14" s="6" t="s">
        <v>28</v>
      </c>
      <c r="Q14" s="7" t="n">
        <f aca="false">SUM(2015-1993)</f>
        <v>22</v>
      </c>
      <c r="R14" s="2" t="s">
        <v>48</v>
      </c>
      <c r="S14" s="8"/>
      <c r="T14" s="2"/>
      <c r="U14" s="2"/>
      <c r="V14" s="9" t="s">
        <v>81</v>
      </c>
      <c r="W14" s="10" t="s">
        <v>82</v>
      </c>
      <c r="X14" s="6"/>
      <c r="Y14" s="15" t="s">
        <v>83</v>
      </c>
    </row>
    <row r="15" customFormat="false" ht="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6" t="s">
        <v>84</v>
      </c>
      <c r="N15" s="6"/>
      <c r="O15" s="5" t="s">
        <v>85</v>
      </c>
      <c r="P15" s="6" t="s">
        <v>28</v>
      </c>
      <c r="Q15" s="7" t="n">
        <f aca="false">SUM(2015-1965)</f>
        <v>50</v>
      </c>
      <c r="R15" s="2" t="s">
        <v>39</v>
      </c>
      <c r="S15" s="8"/>
      <c r="T15" s="2"/>
      <c r="U15" s="2"/>
      <c r="V15" s="9" t="s">
        <v>86</v>
      </c>
      <c r="W15" s="10" t="s">
        <v>87</v>
      </c>
      <c r="X15" s="6"/>
      <c r="Y15" s="10" t="s">
        <v>32</v>
      </c>
    </row>
    <row r="16" customFormat="false" ht="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88</v>
      </c>
      <c r="N16" s="6"/>
      <c r="O16" s="5" t="s">
        <v>89</v>
      </c>
      <c r="P16" s="6" t="s">
        <v>28</v>
      </c>
      <c r="Q16" s="7" t="n">
        <f aca="false">SUM(2015-1977)</f>
        <v>38</v>
      </c>
      <c r="R16" s="2" t="s">
        <v>29</v>
      </c>
      <c r="S16" s="8"/>
      <c r="T16" s="2"/>
      <c r="U16" s="2"/>
      <c r="V16" s="9" t="s">
        <v>90</v>
      </c>
      <c r="W16" s="10" t="s">
        <v>91</v>
      </c>
      <c r="X16" s="6"/>
      <c r="Y16" s="10" t="s">
        <v>32</v>
      </c>
    </row>
    <row r="17" customFormat="false" ht="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92</v>
      </c>
      <c r="N17" s="6"/>
      <c r="O17" s="5" t="s">
        <v>93</v>
      </c>
      <c r="P17" s="6" t="s">
        <v>28</v>
      </c>
      <c r="Q17" s="7" t="n">
        <f aca="false">SUM(2015-1991)</f>
        <v>24</v>
      </c>
      <c r="R17" s="2" t="s">
        <v>48</v>
      </c>
      <c r="S17" s="8"/>
      <c r="T17" s="2"/>
      <c r="U17" s="2"/>
      <c r="V17" s="9" t="s">
        <v>94</v>
      </c>
      <c r="W17" s="10" t="s">
        <v>95</v>
      </c>
      <c r="X17" s="6"/>
      <c r="Y17" s="10" t="s">
        <v>32</v>
      </c>
    </row>
    <row r="18" customFormat="false" ht="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96</v>
      </c>
      <c r="N18" s="6"/>
      <c r="O18" s="5" t="s">
        <v>97</v>
      </c>
      <c r="P18" s="6" t="s">
        <v>28</v>
      </c>
      <c r="Q18" s="7" t="n">
        <f aca="false">SUM(2015-1985)</f>
        <v>30</v>
      </c>
      <c r="R18" s="2" t="s">
        <v>48</v>
      </c>
      <c r="S18" s="8"/>
      <c r="T18" s="2"/>
      <c r="U18" s="2"/>
      <c r="V18" s="9" t="s">
        <v>98</v>
      </c>
      <c r="W18" s="10" t="s">
        <v>32</v>
      </c>
      <c r="X18" s="6"/>
      <c r="Y18" s="10" t="s">
        <v>32</v>
      </c>
    </row>
    <row r="19" customFormat="false" ht="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99</v>
      </c>
      <c r="N19" s="6"/>
      <c r="O19" s="11" t="s">
        <v>100</v>
      </c>
      <c r="P19" s="6" t="s">
        <v>28</v>
      </c>
      <c r="Q19" s="7" t="n">
        <f aca="false">SUM(2015-1992)</f>
        <v>23</v>
      </c>
      <c r="R19" s="2" t="s">
        <v>48</v>
      </c>
      <c r="S19" s="8"/>
      <c r="T19" s="2"/>
      <c r="U19" s="2"/>
      <c r="V19" s="9" t="s">
        <v>101</v>
      </c>
      <c r="W19" s="13" t="s">
        <v>102</v>
      </c>
      <c r="X19" s="6"/>
      <c r="Y19" s="13" t="s">
        <v>32</v>
      </c>
    </row>
    <row r="20" customFormat="false" ht="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103</v>
      </c>
      <c r="N20" s="6"/>
      <c r="O20" s="5" t="s">
        <v>104</v>
      </c>
      <c r="P20" s="6" t="s">
        <v>28</v>
      </c>
      <c r="Q20" s="7" t="n">
        <f aca="false">SUM(2015-1993)</f>
        <v>22</v>
      </c>
      <c r="R20" s="2" t="s">
        <v>48</v>
      </c>
      <c r="S20" s="8"/>
      <c r="T20" s="2"/>
      <c r="U20" s="2"/>
      <c r="V20" s="9" t="s">
        <v>105</v>
      </c>
      <c r="W20" s="10" t="s">
        <v>106</v>
      </c>
      <c r="X20" s="6"/>
      <c r="Y20" s="15" t="s">
        <v>107</v>
      </c>
    </row>
    <row r="21" customFormat="false" ht="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108</v>
      </c>
      <c r="N21" s="6"/>
      <c r="O21" s="5" t="s">
        <v>109</v>
      </c>
      <c r="P21" s="6" t="s">
        <v>28</v>
      </c>
      <c r="Q21" s="7" t="n">
        <f aca="false">SUM(2015-1985)</f>
        <v>30</v>
      </c>
      <c r="R21" s="2" t="s">
        <v>48</v>
      </c>
      <c r="S21" s="8"/>
      <c r="T21" s="2"/>
      <c r="U21" s="2"/>
      <c r="V21" s="9" t="s">
        <v>90</v>
      </c>
      <c r="W21" s="10" t="s">
        <v>110</v>
      </c>
      <c r="X21" s="6"/>
      <c r="Y21" s="10" t="s">
        <v>32</v>
      </c>
    </row>
    <row r="22" customFormat="false" ht="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111</v>
      </c>
      <c r="N22" s="6"/>
      <c r="O22" s="5" t="s">
        <v>112</v>
      </c>
      <c r="P22" s="6" t="s">
        <v>28</v>
      </c>
      <c r="Q22" s="7" t="n">
        <f aca="false">SUM(2015-1982)</f>
        <v>33</v>
      </c>
      <c r="R22" s="2" t="s">
        <v>29</v>
      </c>
      <c r="S22" s="8"/>
      <c r="T22" s="2"/>
      <c r="U22" s="2"/>
      <c r="V22" s="9" t="s">
        <v>113</v>
      </c>
      <c r="W22" s="10" t="s">
        <v>114</v>
      </c>
      <c r="X22" s="6"/>
      <c r="Y22" s="10" t="s">
        <v>115</v>
      </c>
    </row>
    <row r="23" customFormat="false" ht="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116</v>
      </c>
      <c r="N23" s="6"/>
      <c r="O23" s="5" t="s">
        <v>117</v>
      </c>
      <c r="P23" s="6" t="s">
        <v>28</v>
      </c>
      <c r="Q23" s="7" t="n">
        <f aca="false">SUM(2015-1987)</f>
        <v>28</v>
      </c>
      <c r="R23" s="2" t="s">
        <v>48</v>
      </c>
      <c r="S23" s="8"/>
      <c r="T23" s="2"/>
      <c r="U23" s="2"/>
      <c r="V23" s="9" t="s">
        <v>118</v>
      </c>
      <c r="W23" s="10" t="s">
        <v>119</v>
      </c>
      <c r="X23" s="6"/>
      <c r="Y23" s="10" t="s">
        <v>32</v>
      </c>
    </row>
    <row r="24" customFormat="false" ht="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120</v>
      </c>
      <c r="N24" s="6"/>
      <c r="O24" s="5" t="s">
        <v>121</v>
      </c>
      <c r="P24" s="6" t="s">
        <v>28</v>
      </c>
      <c r="Q24" s="7" t="n">
        <f aca="false">SUM(2015-1983)</f>
        <v>32</v>
      </c>
      <c r="R24" s="2" t="s">
        <v>29</v>
      </c>
      <c r="S24" s="8"/>
      <c r="T24" s="2"/>
      <c r="U24" s="2"/>
      <c r="V24" s="9" t="s">
        <v>122</v>
      </c>
      <c r="W24" s="10" t="s">
        <v>123</v>
      </c>
      <c r="X24" s="6"/>
      <c r="Y24" s="10" t="s">
        <v>32</v>
      </c>
    </row>
    <row r="25" customFormat="false" ht="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124</v>
      </c>
      <c r="N25" s="6"/>
      <c r="O25" s="5" t="s">
        <v>125</v>
      </c>
      <c r="P25" s="6" t="s">
        <v>28</v>
      </c>
      <c r="Q25" s="7" t="n">
        <f aca="false">SUM(2015-1992)</f>
        <v>23</v>
      </c>
      <c r="R25" s="2" t="s">
        <v>48</v>
      </c>
      <c r="S25" s="8"/>
      <c r="T25" s="2"/>
      <c r="U25" s="2"/>
      <c r="V25" s="9" t="s">
        <v>126</v>
      </c>
      <c r="W25" s="10" t="s">
        <v>127</v>
      </c>
      <c r="X25" s="6"/>
      <c r="Y25" s="10" t="s">
        <v>128</v>
      </c>
    </row>
    <row r="26" customFormat="false" ht="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129</v>
      </c>
      <c r="N26" s="6"/>
      <c r="O26" s="5" t="s">
        <v>130</v>
      </c>
      <c r="P26" s="6" t="s">
        <v>28</v>
      </c>
      <c r="Q26" s="7" t="n">
        <f aca="false">SUM(2015-1990)</f>
        <v>25</v>
      </c>
      <c r="R26" s="2" t="s">
        <v>48</v>
      </c>
      <c r="S26" s="8"/>
      <c r="T26" s="2"/>
      <c r="U26" s="2"/>
      <c r="V26" s="9" t="s">
        <v>131</v>
      </c>
      <c r="W26" s="10" t="s">
        <v>132</v>
      </c>
      <c r="X26" s="6"/>
      <c r="Y26" s="10" t="s">
        <v>32</v>
      </c>
    </row>
    <row r="27" customFormat="false" ht="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133</v>
      </c>
      <c r="N27" s="6"/>
      <c r="O27" s="5" t="s">
        <v>134</v>
      </c>
      <c r="P27" s="6" t="s">
        <v>28</v>
      </c>
      <c r="Q27" s="7" t="n">
        <f aca="false">SUM(2015-1993)</f>
        <v>22</v>
      </c>
      <c r="R27" s="2" t="s">
        <v>48</v>
      </c>
      <c r="S27" s="8"/>
      <c r="T27" s="2"/>
      <c r="U27" s="2"/>
      <c r="V27" s="9" t="s">
        <v>122</v>
      </c>
      <c r="W27" s="10" t="s">
        <v>135</v>
      </c>
      <c r="X27" s="6"/>
      <c r="Y27" s="10" t="s">
        <v>136</v>
      </c>
    </row>
    <row r="28" customFormat="false" ht="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137</v>
      </c>
      <c r="N28" s="6"/>
      <c r="O28" s="5" t="s">
        <v>138</v>
      </c>
      <c r="P28" s="6" t="s">
        <v>28</v>
      </c>
      <c r="Q28" s="7" t="n">
        <f aca="false">SUM(2015-1994)</f>
        <v>21</v>
      </c>
      <c r="R28" s="2" t="s">
        <v>48</v>
      </c>
      <c r="S28" s="8"/>
      <c r="T28" s="2"/>
      <c r="U28" s="2"/>
      <c r="V28" s="9" t="s">
        <v>139</v>
      </c>
      <c r="W28" s="10" t="s">
        <v>140</v>
      </c>
      <c r="X28" s="6"/>
      <c r="Y28" s="10" t="s">
        <v>32</v>
      </c>
    </row>
    <row r="29" customFormat="false" ht="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141</v>
      </c>
      <c r="N29" s="6"/>
      <c r="O29" s="5" t="s">
        <v>142</v>
      </c>
      <c r="P29" s="6" t="s">
        <v>28</v>
      </c>
      <c r="Q29" s="7" t="n">
        <f aca="false">SUM(2015-1994)</f>
        <v>21</v>
      </c>
      <c r="R29" s="2" t="s">
        <v>48</v>
      </c>
      <c r="S29" s="8"/>
      <c r="T29" s="2"/>
      <c r="U29" s="2"/>
      <c r="V29" s="9" t="s">
        <v>143</v>
      </c>
      <c r="W29" s="10" t="s">
        <v>144</v>
      </c>
      <c r="X29" s="6"/>
      <c r="Y29" s="10" t="s">
        <v>32</v>
      </c>
    </row>
    <row r="30" customFormat="false" ht="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145</v>
      </c>
      <c r="N30" s="6"/>
      <c r="O30" s="5" t="s">
        <v>146</v>
      </c>
      <c r="P30" s="6" t="s">
        <v>28</v>
      </c>
      <c r="Q30" s="7" t="n">
        <f aca="false">2015-1992</f>
        <v>23</v>
      </c>
      <c r="R30" s="2" t="s">
        <v>48</v>
      </c>
      <c r="S30" s="8"/>
      <c r="T30" s="2"/>
      <c r="U30" s="2"/>
      <c r="V30" s="9" t="s">
        <v>147</v>
      </c>
      <c r="W30" s="10" t="s">
        <v>148</v>
      </c>
      <c r="X30" s="6"/>
      <c r="Y30" s="10" t="s">
        <v>32</v>
      </c>
    </row>
    <row r="31" customFormat="false" ht="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149</v>
      </c>
      <c r="N31" s="6"/>
      <c r="O31" s="5" t="s">
        <v>150</v>
      </c>
      <c r="P31" s="6" t="s">
        <v>28</v>
      </c>
      <c r="Q31" s="7" t="n">
        <f aca="false">2015-1991</f>
        <v>24</v>
      </c>
      <c r="R31" s="2" t="s">
        <v>48</v>
      </c>
      <c r="S31" s="8"/>
      <c r="T31" s="2"/>
      <c r="U31" s="2"/>
      <c r="V31" s="9" t="s">
        <v>151</v>
      </c>
      <c r="W31" s="10" t="s">
        <v>152</v>
      </c>
      <c r="X31" s="6"/>
      <c r="Y31" s="10" t="s">
        <v>32</v>
      </c>
    </row>
    <row r="32" customFormat="false" ht="15" hidden="false" customHeight="false" outlineLevel="0" collapsed="false">
      <c r="A32" s="4"/>
      <c r="B32" s="4"/>
      <c r="C32" s="2" t="n">
        <v>0</v>
      </c>
      <c r="D32" s="4"/>
      <c r="E32" s="4"/>
      <c r="F32" s="4"/>
      <c r="G32" s="2" t="s">
        <v>25</v>
      </c>
      <c r="H32" s="4"/>
      <c r="I32" s="2" t="s">
        <v>25</v>
      </c>
      <c r="J32" s="4"/>
      <c r="K32" s="4"/>
      <c r="L32" s="4"/>
      <c r="M32" s="5" t="s">
        <v>153</v>
      </c>
      <c r="N32" s="6"/>
      <c r="O32" s="5" t="s">
        <v>154</v>
      </c>
      <c r="P32" s="6" t="s">
        <v>28</v>
      </c>
      <c r="Q32" s="7" t="n">
        <f aca="false">2015-1993</f>
        <v>22</v>
      </c>
      <c r="R32" s="2" t="s">
        <v>48</v>
      </c>
      <c r="S32" s="8"/>
      <c r="T32" s="2"/>
      <c r="U32" s="2"/>
      <c r="V32" s="9" t="s">
        <v>155</v>
      </c>
      <c r="W32" s="10" t="s">
        <v>156</v>
      </c>
      <c r="X32" s="6"/>
      <c r="Y32" s="10" t="s">
        <v>32</v>
      </c>
    </row>
    <row r="33" customFormat="false" ht="15" hidden="false" customHeight="false" outlineLevel="0" collapsed="false">
      <c r="A33" s="4"/>
      <c r="B33" s="4"/>
      <c r="C33" s="2" t="n">
        <v>0</v>
      </c>
      <c r="D33" s="4"/>
      <c r="E33" s="4"/>
      <c r="F33" s="4"/>
      <c r="G33" s="2" t="s">
        <v>25</v>
      </c>
      <c r="H33" s="4"/>
      <c r="I33" s="2" t="s">
        <v>25</v>
      </c>
      <c r="J33" s="4"/>
      <c r="K33" s="4"/>
      <c r="L33" s="4"/>
      <c r="M33" s="5" t="s">
        <v>157</v>
      </c>
      <c r="N33" s="6"/>
      <c r="O33" s="5" t="s">
        <v>158</v>
      </c>
      <c r="P33" s="6" t="s">
        <v>28</v>
      </c>
      <c r="Q33" s="7" t="n">
        <f aca="false">2015-1986</f>
        <v>29</v>
      </c>
      <c r="R33" s="2" t="s">
        <v>48</v>
      </c>
      <c r="S33" s="8"/>
      <c r="T33" s="2"/>
      <c r="U33" s="2"/>
      <c r="V33" s="9" t="s">
        <v>159</v>
      </c>
      <c r="W33" s="10" t="s">
        <v>160</v>
      </c>
      <c r="X33" s="6"/>
      <c r="Y33" s="10" t="s">
        <v>32</v>
      </c>
    </row>
    <row r="34" customFormat="false" ht="15" hidden="false" customHeight="false" outlineLevel="0" collapsed="false">
      <c r="A34" s="4"/>
      <c r="B34" s="4"/>
      <c r="C34" s="2" t="n">
        <v>0</v>
      </c>
      <c r="D34" s="4"/>
      <c r="E34" s="4"/>
      <c r="F34" s="4"/>
      <c r="G34" s="2" t="s">
        <v>25</v>
      </c>
      <c r="H34" s="4"/>
      <c r="I34" s="2" t="s">
        <v>25</v>
      </c>
      <c r="J34" s="4"/>
      <c r="K34" s="4"/>
      <c r="L34" s="4"/>
      <c r="M34" s="5" t="s">
        <v>161</v>
      </c>
      <c r="N34" s="6"/>
      <c r="O34" s="5" t="s">
        <v>162</v>
      </c>
      <c r="P34" s="6" t="s">
        <v>28</v>
      </c>
      <c r="Q34" s="7" t="n">
        <f aca="false">2015-1995</f>
        <v>20</v>
      </c>
      <c r="R34" s="2" t="s">
        <v>163</v>
      </c>
      <c r="S34" s="8"/>
      <c r="T34" s="2"/>
      <c r="U34" s="2"/>
      <c r="V34" s="9" t="s">
        <v>164</v>
      </c>
      <c r="W34" s="14" t="s">
        <v>165</v>
      </c>
      <c r="X34" s="6"/>
      <c r="Y34" s="10" t="s">
        <v>32</v>
      </c>
    </row>
    <row r="35" customFormat="false" ht="15" hidden="false" customHeight="false" outlineLevel="0" collapsed="false">
      <c r="A35" s="4"/>
      <c r="B35" s="4"/>
      <c r="C35" s="2" t="n">
        <v>0</v>
      </c>
      <c r="D35" s="4"/>
      <c r="E35" s="4"/>
      <c r="F35" s="4"/>
      <c r="G35" s="2" t="s">
        <v>25</v>
      </c>
      <c r="H35" s="4"/>
      <c r="I35" s="2" t="s">
        <v>25</v>
      </c>
      <c r="J35" s="4"/>
      <c r="K35" s="4"/>
      <c r="L35" s="4"/>
      <c r="M35" s="5" t="s">
        <v>166</v>
      </c>
      <c r="N35" s="6"/>
      <c r="O35" s="5" t="s">
        <v>167</v>
      </c>
      <c r="P35" s="6" t="s">
        <v>28</v>
      </c>
      <c r="Q35" s="7" t="n">
        <f aca="false">SUM(2015-1994)</f>
        <v>21</v>
      </c>
      <c r="R35" s="2" t="s">
        <v>48</v>
      </c>
      <c r="S35" s="8"/>
      <c r="T35" s="2"/>
      <c r="U35" s="2"/>
      <c r="V35" s="15" t="s">
        <v>32</v>
      </c>
      <c r="W35" s="17" t="s">
        <v>168</v>
      </c>
      <c r="X35" s="6"/>
      <c r="Y35" s="10" t="s">
        <v>32</v>
      </c>
    </row>
    <row r="36" customFormat="false" ht="15" hidden="false" customHeight="false" outlineLevel="0" collapsed="false">
      <c r="A36" s="4"/>
      <c r="B36" s="4"/>
      <c r="C36" s="2" t="n">
        <v>0</v>
      </c>
      <c r="D36" s="4"/>
      <c r="E36" s="4"/>
      <c r="F36" s="4"/>
      <c r="G36" s="2" t="s">
        <v>25</v>
      </c>
      <c r="H36" s="4"/>
      <c r="I36" s="2" t="s">
        <v>25</v>
      </c>
      <c r="J36" s="4"/>
      <c r="K36" s="4"/>
      <c r="L36" s="4"/>
      <c r="M36" s="5" t="s">
        <v>169</v>
      </c>
      <c r="N36" s="6"/>
      <c r="O36" s="18" t="s">
        <v>170</v>
      </c>
      <c r="P36" s="6" t="s">
        <v>28</v>
      </c>
      <c r="Q36" s="7" t="n">
        <f aca="false">2015-1989</f>
        <v>26</v>
      </c>
      <c r="R36" s="2" t="s">
        <v>48</v>
      </c>
      <c r="S36" s="8"/>
      <c r="T36" s="2"/>
      <c r="U36" s="2"/>
      <c r="V36" s="9" t="s">
        <v>171</v>
      </c>
      <c r="W36" s="14" t="s">
        <v>172</v>
      </c>
      <c r="X36" s="6"/>
      <c r="Y36" s="10" t="s">
        <v>32</v>
      </c>
    </row>
    <row r="37" customFormat="false" ht="15" hidden="false" customHeight="false" outlineLevel="0" collapsed="false">
      <c r="A37" s="4"/>
      <c r="B37" s="4"/>
      <c r="C37" s="2" t="n">
        <v>0</v>
      </c>
      <c r="D37" s="4"/>
      <c r="E37" s="4"/>
      <c r="F37" s="4"/>
      <c r="G37" s="2" t="s">
        <v>25</v>
      </c>
      <c r="H37" s="4"/>
      <c r="I37" s="2" t="s">
        <v>25</v>
      </c>
      <c r="J37" s="4"/>
      <c r="K37" s="4"/>
      <c r="L37" s="4"/>
      <c r="M37" s="5" t="s">
        <v>173</v>
      </c>
      <c r="N37" s="6"/>
      <c r="O37" s="5" t="s">
        <v>174</v>
      </c>
      <c r="P37" s="6" t="s">
        <v>28</v>
      </c>
      <c r="Q37" s="7" t="n">
        <f aca="false">2015-1989</f>
        <v>26</v>
      </c>
      <c r="R37" s="2" t="s">
        <v>48</v>
      </c>
      <c r="S37" s="8"/>
      <c r="T37" s="2"/>
      <c r="U37" s="2"/>
      <c r="V37" s="9" t="s">
        <v>175</v>
      </c>
      <c r="W37" s="10" t="s">
        <v>176</v>
      </c>
      <c r="X37" s="6"/>
      <c r="Y37" s="10" t="s">
        <v>177</v>
      </c>
    </row>
    <row r="38" customFormat="false" ht="15" hidden="false" customHeight="false" outlineLevel="0" collapsed="false">
      <c r="A38" s="4"/>
      <c r="B38" s="4"/>
      <c r="C38" s="2" t="n">
        <v>0</v>
      </c>
      <c r="D38" s="4"/>
      <c r="E38" s="4"/>
      <c r="F38" s="4"/>
      <c r="G38" s="2" t="s">
        <v>25</v>
      </c>
      <c r="H38" s="4"/>
      <c r="I38" s="2" t="s">
        <v>25</v>
      </c>
      <c r="J38" s="4"/>
      <c r="K38" s="4"/>
      <c r="L38" s="4"/>
      <c r="M38" s="5" t="s">
        <v>178</v>
      </c>
      <c r="N38" s="6"/>
      <c r="O38" s="18" t="s">
        <v>179</v>
      </c>
      <c r="P38" s="6" t="s">
        <v>28</v>
      </c>
      <c r="Q38" s="7" t="n">
        <f aca="false">2015-1990</f>
        <v>25</v>
      </c>
      <c r="R38" s="2" t="s">
        <v>48</v>
      </c>
      <c r="S38" s="8"/>
      <c r="T38" s="2"/>
      <c r="U38" s="2"/>
      <c r="V38" s="9" t="s">
        <v>180</v>
      </c>
      <c r="W38" s="14" t="s">
        <v>181</v>
      </c>
      <c r="X38" s="6"/>
      <c r="Y38" s="10" t="s">
        <v>32</v>
      </c>
    </row>
    <row r="39" customFormat="false" ht="15" hidden="false" customHeight="false" outlineLevel="0" collapsed="false">
      <c r="A39" s="4"/>
      <c r="B39" s="4"/>
      <c r="C39" s="2" t="n">
        <v>0</v>
      </c>
      <c r="D39" s="4"/>
      <c r="E39" s="4"/>
      <c r="F39" s="4"/>
      <c r="G39" s="2" t="s">
        <v>25</v>
      </c>
      <c r="H39" s="4"/>
      <c r="I39" s="2" t="s">
        <v>25</v>
      </c>
      <c r="J39" s="4"/>
      <c r="K39" s="4"/>
      <c r="L39" s="4"/>
      <c r="M39" s="5" t="s">
        <v>182</v>
      </c>
      <c r="N39" s="6"/>
      <c r="O39" s="18" t="s">
        <v>183</v>
      </c>
      <c r="P39" s="6" t="s">
        <v>28</v>
      </c>
      <c r="Q39" s="7" t="n">
        <f aca="false">2015-1989</f>
        <v>26</v>
      </c>
      <c r="R39" s="2" t="s">
        <v>48</v>
      </c>
      <c r="S39" s="8"/>
      <c r="T39" s="2"/>
      <c r="U39" s="2"/>
      <c r="V39" s="9" t="s">
        <v>184</v>
      </c>
      <c r="W39" s="14" t="s">
        <v>185</v>
      </c>
      <c r="X39" s="6"/>
      <c r="Y39" s="10" t="s">
        <v>32</v>
      </c>
    </row>
    <row r="40" customFormat="false" ht="15" hidden="false" customHeight="false" outlineLevel="0" collapsed="false">
      <c r="A40" s="4"/>
      <c r="B40" s="4"/>
      <c r="C40" s="2" t="n">
        <v>0</v>
      </c>
      <c r="D40" s="4"/>
      <c r="E40" s="4"/>
      <c r="F40" s="4"/>
      <c r="G40" s="2" t="s">
        <v>25</v>
      </c>
      <c r="H40" s="4"/>
      <c r="I40" s="2" t="s">
        <v>25</v>
      </c>
      <c r="J40" s="4"/>
      <c r="K40" s="4"/>
      <c r="L40" s="4"/>
      <c r="M40" s="5" t="s">
        <v>186</v>
      </c>
      <c r="N40" s="6"/>
      <c r="O40" s="18" t="s">
        <v>187</v>
      </c>
      <c r="P40" s="6" t="s">
        <v>28</v>
      </c>
      <c r="Q40" s="7" t="n">
        <f aca="false">2015-1983</f>
        <v>32</v>
      </c>
      <c r="R40" s="2" t="s">
        <v>29</v>
      </c>
      <c r="S40" s="8"/>
      <c r="T40" s="2"/>
      <c r="U40" s="2"/>
      <c r="V40" s="9" t="s">
        <v>188</v>
      </c>
      <c r="W40" s="14" t="s">
        <v>189</v>
      </c>
      <c r="X40" s="6"/>
      <c r="Y40" s="15" t="s">
        <v>190</v>
      </c>
    </row>
    <row r="41" customFormat="false" ht="15" hidden="false" customHeight="false" outlineLevel="0" collapsed="false">
      <c r="A41" s="4"/>
      <c r="B41" s="4"/>
      <c r="C41" s="2" t="n">
        <v>0</v>
      </c>
      <c r="D41" s="4"/>
      <c r="E41" s="4"/>
      <c r="F41" s="4"/>
      <c r="G41" s="2" t="s">
        <v>25</v>
      </c>
      <c r="H41" s="4"/>
      <c r="I41" s="2" t="s">
        <v>25</v>
      </c>
      <c r="J41" s="4"/>
      <c r="K41" s="4"/>
      <c r="L41" s="4"/>
      <c r="M41" s="5" t="s">
        <v>191</v>
      </c>
      <c r="N41" s="6"/>
      <c r="O41" s="18" t="s">
        <v>192</v>
      </c>
      <c r="P41" s="6" t="s">
        <v>28</v>
      </c>
      <c r="Q41" s="7" t="n">
        <f aca="false">2015-1995</f>
        <v>20</v>
      </c>
      <c r="R41" s="2" t="s">
        <v>163</v>
      </c>
      <c r="S41" s="8"/>
      <c r="T41" s="2"/>
      <c r="U41" s="2"/>
      <c r="V41" s="9" t="s">
        <v>193</v>
      </c>
      <c r="W41" s="14" t="s">
        <v>32</v>
      </c>
      <c r="X41" s="6"/>
      <c r="Y41" s="10" t="s">
        <v>194</v>
      </c>
    </row>
    <row r="42" customFormat="false" ht="13.8" hidden="false" customHeight="false" outlineLevel="0" collapsed="false">
      <c r="A42" s="4"/>
      <c r="B42" s="4"/>
      <c r="C42" s="2" t="n">
        <v>0</v>
      </c>
      <c r="D42" s="4"/>
      <c r="E42" s="4"/>
      <c r="F42" s="4"/>
      <c r="G42" s="2" t="s">
        <v>25</v>
      </c>
      <c r="H42" s="4"/>
      <c r="I42" s="2" t="s">
        <v>25</v>
      </c>
      <c r="J42" s="4"/>
      <c r="K42" s="4"/>
      <c r="L42" s="4"/>
      <c r="M42" s="5" t="s">
        <v>195</v>
      </c>
      <c r="N42" s="6"/>
      <c r="O42" s="5" t="s">
        <v>196</v>
      </c>
      <c r="P42" s="6" t="s">
        <v>28</v>
      </c>
      <c r="Q42" s="7" t="n">
        <f aca="false">SUM(2015-1992)</f>
        <v>23</v>
      </c>
      <c r="R42" s="4" t="s">
        <v>48</v>
      </c>
      <c r="S42" s="4"/>
      <c r="T42" s="4"/>
      <c r="U42" s="4"/>
      <c r="V42" s="9" t="s">
        <v>30</v>
      </c>
      <c r="W42" s="10" t="s">
        <v>197</v>
      </c>
      <c r="X42" s="6"/>
      <c r="Y42" s="10" t="s">
        <v>32</v>
      </c>
    </row>
    <row r="43" customFormat="false" ht="13.8" hidden="false" customHeight="false" outlineLevel="0" collapsed="false">
      <c r="A43" s="4"/>
      <c r="B43" s="4"/>
      <c r="C43" s="2" t="n">
        <v>0</v>
      </c>
      <c r="D43" s="4"/>
      <c r="E43" s="4"/>
      <c r="F43" s="4"/>
      <c r="G43" s="2" t="s">
        <v>25</v>
      </c>
      <c r="H43" s="4"/>
      <c r="I43" s="2" t="s">
        <v>25</v>
      </c>
      <c r="J43" s="4"/>
      <c r="K43" s="4"/>
      <c r="L43" s="4"/>
      <c r="M43" s="11" t="s">
        <v>198</v>
      </c>
      <c r="N43" s="6"/>
      <c r="O43" s="11" t="s">
        <v>199</v>
      </c>
      <c r="P43" s="6" t="s">
        <v>28</v>
      </c>
      <c r="Q43" s="7" t="n">
        <f aca="false">SUM(2014-1994)</f>
        <v>20</v>
      </c>
      <c r="R43" s="4" t="s">
        <v>163</v>
      </c>
      <c r="S43" s="4"/>
      <c r="T43" s="4"/>
      <c r="U43" s="4"/>
      <c r="V43" s="9" t="s">
        <v>200</v>
      </c>
      <c r="W43" s="13" t="s">
        <v>201</v>
      </c>
      <c r="X43" s="6"/>
      <c r="Y43" s="19" t="s">
        <v>202</v>
      </c>
    </row>
    <row r="44" customFormat="false" ht="13.8" hidden="false" customHeight="false" outlineLevel="0" collapsed="false">
      <c r="A44" s="4"/>
      <c r="B44" s="4"/>
      <c r="C44" s="2" t="n">
        <v>0</v>
      </c>
      <c r="D44" s="4"/>
      <c r="E44" s="4"/>
      <c r="F44" s="4"/>
      <c r="G44" s="2" t="s">
        <v>25</v>
      </c>
      <c r="H44" s="4"/>
      <c r="I44" s="2" t="s">
        <v>25</v>
      </c>
      <c r="J44" s="4"/>
      <c r="K44" s="4"/>
      <c r="L44" s="4"/>
      <c r="M44" s="5" t="s">
        <v>203</v>
      </c>
      <c r="N44" s="6"/>
      <c r="O44" s="5" t="s">
        <v>204</v>
      </c>
      <c r="P44" s="6" t="s">
        <v>28</v>
      </c>
      <c r="Q44" s="7" t="n">
        <f aca="false">SUM(2014-1992)</f>
        <v>22</v>
      </c>
      <c r="R44" s="4" t="s">
        <v>48</v>
      </c>
      <c r="S44" s="4"/>
      <c r="T44" s="4"/>
      <c r="U44" s="4"/>
      <c r="V44" s="12" t="s">
        <v>205</v>
      </c>
      <c r="W44" s="10" t="s">
        <v>206</v>
      </c>
      <c r="X44" s="6"/>
      <c r="Y44" s="10" t="s">
        <v>207</v>
      </c>
    </row>
    <row r="45" customFormat="false" ht="13.8" hidden="false" customHeight="false" outlineLevel="0" collapsed="false">
      <c r="A45" s="4"/>
      <c r="B45" s="4"/>
      <c r="C45" s="2" t="n">
        <v>0</v>
      </c>
      <c r="D45" s="4"/>
      <c r="E45" s="4"/>
      <c r="F45" s="4"/>
      <c r="G45" s="2" t="s">
        <v>25</v>
      </c>
      <c r="H45" s="4"/>
      <c r="I45" s="2" t="s">
        <v>25</v>
      </c>
      <c r="J45" s="4"/>
      <c r="K45" s="4"/>
      <c r="L45" s="4"/>
      <c r="M45" s="5" t="s">
        <v>208</v>
      </c>
      <c r="N45" s="6"/>
      <c r="O45" s="5" t="s">
        <v>209</v>
      </c>
      <c r="P45" s="6" t="s">
        <v>28</v>
      </c>
      <c r="Q45" s="7" t="n">
        <f aca="false">SUM(2014-1990)</f>
        <v>24</v>
      </c>
      <c r="R45" s="4" t="s">
        <v>48</v>
      </c>
      <c r="S45" s="4"/>
      <c r="T45" s="4"/>
      <c r="U45" s="4"/>
      <c r="V45" s="9" t="s">
        <v>210</v>
      </c>
      <c r="W45" s="10" t="s">
        <v>211</v>
      </c>
      <c r="X45" s="6"/>
      <c r="Y45" s="10" t="s">
        <v>212</v>
      </c>
    </row>
    <row r="46" customFormat="false" ht="13.8" hidden="false" customHeight="false" outlineLevel="0" collapsed="false">
      <c r="A46" s="4"/>
      <c r="B46" s="4"/>
      <c r="C46" s="2" t="n">
        <v>0</v>
      </c>
      <c r="D46" s="4"/>
      <c r="E46" s="4"/>
      <c r="F46" s="4"/>
      <c r="G46" s="2" t="s">
        <v>25</v>
      </c>
      <c r="H46" s="4"/>
      <c r="I46" s="2" t="s">
        <v>25</v>
      </c>
      <c r="J46" s="4"/>
      <c r="K46" s="4"/>
      <c r="L46" s="4"/>
      <c r="M46" s="5" t="s">
        <v>213</v>
      </c>
      <c r="N46" s="6"/>
      <c r="O46" s="5" t="s">
        <v>214</v>
      </c>
      <c r="P46" s="6" t="s">
        <v>28</v>
      </c>
      <c r="Q46" s="7" t="n">
        <f aca="false">SUM(2014-1995)</f>
        <v>19</v>
      </c>
      <c r="R46" s="4" t="s">
        <v>163</v>
      </c>
      <c r="S46" s="4"/>
      <c r="T46" s="4"/>
      <c r="U46" s="4"/>
      <c r="V46" s="9" t="s">
        <v>215</v>
      </c>
      <c r="W46" s="10" t="s">
        <v>216</v>
      </c>
      <c r="X46" s="6"/>
      <c r="Y46" s="10" t="s">
        <v>32</v>
      </c>
    </row>
    <row r="47" customFormat="false" ht="13.8" hidden="false" customHeight="false" outlineLevel="0" collapsed="false">
      <c r="A47" s="4"/>
      <c r="B47" s="4"/>
      <c r="C47" s="2" t="n">
        <v>0</v>
      </c>
      <c r="D47" s="4"/>
      <c r="E47" s="4"/>
      <c r="F47" s="4"/>
      <c r="G47" s="2" t="s">
        <v>25</v>
      </c>
      <c r="H47" s="4"/>
      <c r="I47" s="2" t="s">
        <v>25</v>
      </c>
      <c r="J47" s="4"/>
      <c r="K47" s="4"/>
      <c r="L47" s="4"/>
      <c r="M47" s="5" t="s">
        <v>217</v>
      </c>
      <c r="N47" s="6"/>
      <c r="O47" s="5" t="s">
        <v>218</v>
      </c>
      <c r="P47" s="6" t="s">
        <v>28</v>
      </c>
      <c r="Q47" s="7" t="n">
        <f aca="false">SUM(2014-1992)</f>
        <v>22</v>
      </c>
      <c r="R47" s="4" t="s">
        <v>48</v>
      </c>
      <c r="S47" s="4"/>
      <c r="T47" s="4"/>
      <c r="U47" s="4"/>
      <c r="V47" s="9" t="s">
        <v>219</v>
      </c>
      <c r="W47" s="10" t="s">
        <v>220</v>
      </c>
      <c r="X47" s="6"/>
      <c r="Y47" s="10" t="s">
        <v>221</v>
      </c>
    </row>
    <row r="48" customFormat="false" ht="13.8" hidden="false" customHeight="false" outlineLevel="0" collapsed="false">
      <c r="A48" s="4"/>
      <c r="B48" s="4"/>
      <c r="C48" s="2" t="n">
        <v>0</v>
      </c>
      <c r="D48" s="4"/>
      <c r="E48" s="4"/>
      <c r="F48" s="4"/>
      <c r="G48" s="2" t="s">
        <v>25</v>
      </c>
      <c r="H48" s="4"/>
      <c r="I48" s="2" t="s">
        <v>25</v>
      </c>
      <c r="J48" s="4"/>
      <c r="K48" s="4"/>
      <c r="L48" s="4"/>
      <c r="M48" s="5" t="s">
        <v>222</v>
      </c>
      <c r="N48" s="6"/>
      <c r="O48" s="5" t="s">
        <v>223</v>
      </c>
      <c r="P48" s="6" t="s">
        <v>224</v>
      </c>
      <c r="Q48" s="7" t="n">
        <f aca="false">SUM(2014-1994)</f>
        <v>20</v>
      </c>
      <c r="R48" s="4" t="s">
        <v>163</v>
      </c>
      <c r="S48" s="4"/>
      <c r="T48" s="4"/>
      <c r="U48" s="4"/>
      <c r="V48" s="9" t="s">
        <v>225</v>
      </c>
      <c r="W48" s="10" t="s">
        <v>226</v>
      </c>
      <c r="X48" s="6"/>
      <c r="Y48" s="10" t="s">
        <v>227</v>
      </c>
    </row>
    <row r="49" customFormat="false" ht="13.8" hidden="false" customHeight="false" outlineLevel="0" collapsed="false">
      <c r="A49" s="4"/>
      <c r="B49" s="4"/>
      <c r="C49" s="2" t="n">
        <v>0</v>
      </c>
      <c r="D49" s="4"/>
      <c r="E49" s="4"/>
      <c r="F49" s="4"/>
      <c r="G49" s="2" t="s">
        <v>25</v>
      </c>
      <c r="H49" s="4"/>
      <c r="I49" s="2" t="s">
        <v>25</v>
      </c>
      <c r="J49" s="4"/>
      <c r="K49" s="4"/>
      <c r="L49" s="4"/>
      <c r="M49" s="5" t="s">
        <v>228</v>
      </c>
      <c r="N49" s="6"/>
      <c r="O49" s="5" t="s">
        <v>229</v>
      </c>
      <c r="P49" s="6" t="s">
        <v>28</v>
      </c>
      <c r="Q49" s="7" t="n">
        <f aca="false">SUM(2014-1988)</f>
        <v>26</v>
      </c>
      <c r="R49" s="4" t="s">
        <v>48</v>
      </c>
      <c r="S49" s="4"/>
      <c r="T49" s="4"/>
      <c r="U49" s="4"/>
      <c r="V49" s="9" t="s">
        <v>230</v>
      </c>
      <c r="W49" s="14" t="s">
        <v>231</v>
      </c>
      <c r="X49" s="6"/>
      <c r="Y49" s="10" t="s">
        <v>32</v>
      </c>
    </row>
    <row r="50" customFormat="false" ht="13.8" hidden="false" customHeight="false" outlineLevel="0" collapsed="false">
      <c r="A50" s="4"/>
      <c r="B50" s="4"/>
      <c r="C50" s="2" t="n">
        <v>0</v>
      </c>
      <c r="D50" s="4"/>
      <c r="E50" s="4"/>
      <c r="F50" s="4"/>
      <c r="G50" s="2" t="s">
        <v>25</v>
      </c>
      <c r="H50" s="4"/>
      <c r="I50" s="2" t="s">
        <v>25</v>
      </c>
      <c r="J50" s="4"/>
      <c r="K50" s="4"/>
      <c r="L50" s="4"/>
      <c r="M50" s="5" t="s">
        <v>232</v>
      </c>
      <c r="N50" s="6"/>
      <c r="O50" s="5" t="s">
        <v>233</v>
      </c>
      <c r="P50" s="6" t="s">
        <v>28</v>
      </c>
      <c r="Q50" s="7" t="n">
        <f aca="false">SUM(2014-1988)</f>
        <v>26</v>
      </c>
      <c r="R50" s="4" t="s">
        <v>48</v>
      </c>
      <c r="S50" s="4"/>
      <c r="T50" s="4"/>
      <c r="U50" s="4"/>
      <c r="V50" s="9" t="s">
        <v>234</v>
      </c>
      <c r="W50" s="10" t="s">
        <v>235</v>
      </c>
      <c r="X50" s="6"/>
      <c r="Y50" s="10" t="s">
        <v>236</v>
      </c>
    </row>
    <row r="51" customFormat="false" ht="13.8" hidden="false" customHeight="false" outlineLevel="0" collapsed="false">
      <c r="A51" s="4"/>
      <c r="B51" s="4"/>
      <c r="C51" s="2" t="n">
        <v>0</v>
      </c>
      <c r="D51" s="4"/>
      <c r="E51" s="4"/>
      <c r="F51" s="4"/>
      <c r="G51" s="2" t="s">
        <v>25</v>
      </c>
      <c r="H51" s="4"/>
      <c r="I51" s="2" t="s">
        <v>25</v>
      </c>
      <c r="J51" s="4"/>
      <c r="K51" s="4"/>
      <c r="L51" s="4"/>
      <c r="M51" s="5" t="s">
        <v>237</v>
      </c>
      <c r="N51" s="6"/>
      <c r="O51" s="5" t="s">
        <v>238</v>
      </c>
      <c r="P51" s="6" t="s">
        <v>28</v>
      </c>
      <c r="Q51" s="7" t="n">
        <f aca="false">SUM(2014-1991)</f>
        <v>23</v>
      </c>
      <c r="R51" s="4" t="s">
        <v>48</v>
      </c>
      <c r="S51" s="4"/>
      <c r="T51" s="4"/>
      <c r="U51" s="4"/>
      <c r="V51" s="9" t="s">
        <v>239</v>
      </c>
      <c r="W51" s="10" t="s">
        <v>240</v>
      </c>
      <c r="X51" s="6"/>
      <c r="Y51" s="10" t="s">
        <v>241</v>
      </c>
    </row>
    <row r="52" customFormat="false" ht="13.8" hidden="false" customHeight="false" outlineLevel="0" collapsed="false">
      <c r="A52" s="4"/>
      <c r="B52" s="4"/>
      <c r="C52" s="2" t="n">
        <v>0</v>
      </c>
      <c r="D52" s="4"/>
      <c r="E52" s="4"/>
      <c r="F52" s="4"/>
      <c r="G52" s="2" t="s">
        <v>25</v>
      </c>
      <c r="H52" s="4"/>
      <c r="I52" s="2" t="s">
        <v>25</v>
      </c>
      <c r="J52" s="4"/>
      <c r="K52" s="4"/>
      <c r="L52" s="4"/>
      <c r="M52" s="5" t="s">
        <v>242</v>
      </c>
      <c r="N52" s="6"/>
      <c r="O52" s="5" t="s">
        <v>243</v>
      </c>
      <c r="P52" s="6" t="s">
        <v>224</v>
      </c>
      <c r="Q52" s="7" t="n">
        <f aca="false">SUM(2014-1993)</f>
        <v>21</v>
      </c>
      <c r="R52" s="4" t="s">
        <v>48</v>
      </c>
      <c r="S52" s="4"/>
      <c r="T52" s="4"/>
      <c r="U52" s="4"/>
      <c r="V52" s="9" t="s">
        <v>244</v>
      </c>
      <c r="W52" s="10" t="s">
        <v>245</v>
      </c>
      <c r="X52" s="6"/>
      <c r="Y52" s="10" t="s">
        <v>32</v>
      </c>
    </row>
    <row r="53" customFormat="false" ht="13.8" hidden="false" customHeight="false" outlineLevel="0" collapsed="false">
      <c r="A53" s="4"/>
      <c r="B53" s="4"/>
      <c r="C53" s="2" t="n">
        <v>0</v>
      </c>
      <c r="D53" s="4"/>
      <c r="E53" s="4"/>
      <c r="F53" s="4"/>
      <c r="G53" s="2" t="s">
        <v>25</v>
      </c>
      <c r="H53" s="4"/>
      <c r="I53" s="2" t="s">
        <v>25</v>
      </c>
      <c r="J53" s="4"/>
      <c r="K53" s="4"/>
      <c r="L53" s="4"/>
      <c r="M53" s="5" t="s">
        <v>246</v>
      </c>
      <c r="N53" s="6"/>
      <c r="O53" s="5" t="s">
        <v>247</v>
      </c>
      <c r="P53" s="6" t="s">
        <v>224</v>
      </c>
      <c r="Q53" s="7" t="n">
        <f aca="false">SUM(2014-1988)</f>
        <v>26</v>
      </c>
      <c r="R53" s="4" t="s">
        <v>48</v>
      </c>
      <c r="S53" s="4"/>
      <c r="T53" s="4"/>
      <c r="U53" s="4"/>
      <c r="V53" s="9" t="s">
        <v>248</v>
      </c>
      <c r="W53" s="10" t="s">
        <v>249</v>
      </c>
      <c r="X53" s="6"/>
      <c r="Y53" s="10" t="s">
        <v>32</v>
      </c>
    </row>
    <row r="54" customFormat="false" ht="13.8" hidden="false" customHeight="false" outlineLevel="0" collapsed="false">
      <c r="A54" s="4"/>
      <c r="B54" s="4"/>
      <c r="C54" s="2" t="n">
        <v>0</v>
      </c>
      <c r="D54" s="4"/>
      <c r="E54" s="4"/>
      <c r="F54" s="4"/>
      <c r="G54" s="2" t="s">
        <v>25</v>
      </c>
      <c r="H54" s="4"/>
      <c r="I54" s="2" t="s">
        <v>25</v>
      </c>
      <c r="J54" s="4"/>
      <c r="K54" s="4"/>
      <c r="L54" s="4"/>
      <c r="M54" s="5" t="s">
        <v>250</v>
      </c>
      <c r="N54" s="6"/>
      <c r="O54" s="5" t="s">
        <v>251</v>
      </c>
      <c r="P54" s="6" t="s">
        <v>28</v>
      </c>
      <c r="Q54" s="7" t="n">
        <f aca="false">SUM(2014-1988)</f>
        <v>26</v>
      </c>
      <c r="R54" s="4" t="s">
        <v>48</v>
      </c>
      <c r="S54" s="4"/>
      <c r="T54" s="4"/>
      <c r="U54" s="4"/>
      <c r="V54" s="9" t="s">
        <v>252</v>
      </c>
      <c r="W54" s="10" t="s">
        <v>253</v>
      </c>
      <c r="X54" s="6"/>
      <c r="Y54" s="10" t="s">
        <v>32</v>
      </c>
    </row>
    <row r="55" customFormat="false" ht="13.8" hidden="false" customHeight="false" outlineLevel="0" collapsed="false">
      <c r="A55" s="4"/>
      <c r="B55" s="4"/>
      <c r="C55" s="2" t="n">
        <v>0</v>
      </c>
      <c r="D55" s="4"/>
      <c r="E55" s="4"/>
      <c r="F55" s="4"/>
      <c r="G55" s="2" t="s">
        <v>25</v>
      </c>
      <c r="H55" s="4"/>
      <c r="I55" s="2" t="s">
        <v>25</v>
      </c>
      <c r="J55" s="4"/>
      <c r="K55" s="4"/>
      <c r="L55" s="4"/>
      <c r="M55" s="16" t="s">
        <v>254</v>
      </c>
      <c r="N55" s="6"/>
      <c r="O55" s="5" t="s">
        <v>255</v>
      </c>
      <c r="P55" s="6" t="s">
        <v>28</v>
      </c>
      <c r="Q55" s="7" t="n">
        <f aca="false">SUM(2014-1991)</f>
        <v>23</v>
      </c>
      <c r="R55" s="4" t="s">
        <v>48</v>
      </c>
      <c r="S55" s="4"/>
      <c r="T55" s="4"/>
      <c r="U55" s="4"/>
      <c r="V55" s="9" t="s">
        <v>256</v>
      </c>
      <c r="W55" s="10" t="s">
        <v>257</v>
      </c>
      <c r="X55" s="6"/>
      <c r="Y55" s="10" t="s">
        <v>32</v>
      </c>
    </row>
    <row r="56" customFormat="false" ht="13.8" hidden="false" customHeight="false" outlineLevel="0" collapsed="false">
      <c r="A56" s="4"/>
      <c r="B56" s="4"/>
      <c r="C56" s="2" t="n">
        <v>0</v>
      </c>
      <c r="D56" s="4"/>
      <c r="E56" s="4"/>
      <c r="F56" s="4"/>
      <c r="G56" s="2" t="s">
        <v>25</v>
      </c>
      <c r="H56" s="4"/>
      <c r="I56" s="2" t="s">
        <v>25</v>
      </c>
      <c r="J56" s="4"/>
      <c r="K56" s="4"/>
      <c r="L56" s="4"/>
      <c r="M56" s="5" t="s">
        <v>258</v>
      </c>
      <c r="N56" s="6"/>
      <c r="O56" s="5" t="s">
        <v>259</v>
      </c>
      <c r="P56" s="6" t="s">
        <v>28</v>
      </c>
      <c r="Q56" s="7" t="n">
        <f aca="false">SUM(2014-1990)</f>
        <v>24</v>
      </c>
      <c r="R56" s="4" t="s">
        <v>48</v>
      </c>
      <c r="S56" s="4"/>
      <c r="T56" s="4"/>
      <c r="U56" s="4"/>
      <c r="V56" s="9" t="s">
        <v>260</v>
      </c>
      <c r="W56" s="10" t="s">
        <v>261</v>
      </c>
      <c r="X56" s="6"/>
      <c r="Y56" s="15" t="s">
        <v>262</v>
      </c>
    </row>
    <row r="57" customFormat="false" ht="13.8" hidden="false" customHeight="false" outlineLevel="0" collapsed="false">
      <c r="A57" s="4"/>
      <c r="B57" s="4"/>
      <c r="C57" s="2" t="n">
        <v>0</v>
      </c>
      <c r="D57" s="4"/>
      <c r="E57" s="4"/>
      <c r="F57" s="4"/>
      <c r="G57" s="2" t="s">
        <v>25</v>
      </c>
      <c r="H57" s="4"/>
      <c r="I57" s="2" t="s">
        <v>25</v>
      </c>
      <c r="J57" s="4"/>
      <c r="K57" s="4"/>
      <c r="L57" s="4"/>
      <c r="M57" s="5" t="s">
        <v>263</v>
      </c>
      <c r="N57" s="6"/>
      <c r="O57" s="5" t="s">
        <v>264</v>
      </c>
      <c r="P57" s="6" t="s">
        <v>28</v>
      </c>
      <c r="Q57" s="7" t="n">
        <f aca="false">SUM(2014-1995)</f>
        <v>19</v>
      </c>
      <c r="R57" s="4" t="s">
        <v>163</v>
      </c>
      <c r="S57" s="4"/>
      <c r="T57" s="4"/>
      <c r="U57" s="4"/>
      <c r="V57" s="9" t="s">
        <v>265</v>
      </c>
      <c r="W57" s="10" t="s">
        <v>266</v>
      </c>
      <c r="X57" s="6"/>
      <c r="Y57" s="10" t="s">
        <v>267</v>
      </c>
    </row>
    <row r="58" customFormat="false" ht="13.8" hidden="false" customHeight="false" outlineLevel="0" collapsed="false">
      <c r="A58" s="4"/>
      <c r="B58" s="4"/>
      <c r="C58" s="2" t="n">
        <v>0</v>
      </c>
      <c r="D58" s="4"/>
      <c r="E58" s="4"/>
      <c r="F58" s="4"/>
      <c r="G58" s="2" t="s">
        <v>25</v>
      </c>
      <c r="H58" s="4"/>
      <c r="I58" s="2" t="s">
        <v>25</v>
      </c>
      <c r="J58" s="4"/>
      <c r="K58" s="4"/>
      <c r="L58" s="4"/>
      <c r="M58" s="5" t="s">
        <v>268</v>
      </c>
      <c r="N58" s="6"/>
      <c r="O58" s="5" t="s">
        <v>269</v>
      </c>
      <c r="P58" s="6" t="s">
        <v>28</v>
      </c>
      <c r="Q58" s="7" t="n">
        <f aca="false">SUM(2014-1988)</f>
        <v>26</v>
      </c>
      <c r="R58" s="4" t="s">
        <v>48</v>
      </c>
      <c r="S58" s="4"/>
      <c r="T58" s="4"/>
      <c r="U58" s="4"/>
      <c r="V58" s="9" t="s">
        <v>270</v>
      </c>
      <c r="W58" s="10" t="s">
        <v>271</v>
      </c>
      <c r="X58" s="6"/>
      <c r="Y58" s="10" t="s">
        <v>272</v>
      </c>
    </row>
    <row r="59" customFormat="false" ht="13.8" hidden="false" customHeight="false" outlineLevel="0" collapsed="false">
      <c r="A59" s="4"/>
      <c r="B59" s="4"/>
      <c r="C59" s="2" t="n">
        <v>0</v>
      </c>
      <c r="D59" s="4"/>
      <c r="E59" s="4"/>
      <c r="F59" s="4"/>
      <c r="G59" s="2" t="s">
        <v>25</v>
      </c>
      <c r="H59" s="4"/>
      <c r="I59" s="2" t="s">
        <v>25</v>
      </c>
      <c r="J59" s="4"/>
      <c r="K59" s="4"/>
      <c r="L59" s="4"/>
      <c r="M59" s="11" t="s">
        <v>273</v>
      </c>
      <c r="N59" s="6"/>
      <c r="O59" s="11" t="s">
        <v>274</v>
      </c>
      <c r="P59" s="6" t="s">
        <v>28</v>
      </c>
      <c r="Q59" s="7" t="n">
        <f aca="false">SUM(2014-1995)</f>
        <v>19</v>
      </c>
      <c r="R59" s="4" t="s">
        <v>163</v>
      </c>
      <c r="S59" s="4"/>
      <c r="T59" s="4"/>
      <c r="U59" s="4"/>
      <c r="V59" s="9" t="s">
        <v>275</v>
      </c>
      <c r="W59" s="13" t="s">
        <v>32</v>
      </c>
      <c r="X59" s="6"/>
      <c r="Y59" s="13" t="s">
        <v>276</v>
      </c>
    </row>
    <row r="60" customFormat="false" ht="13.8" hidden="false" customHeight="false" outlineLevel="0" collapsed="false">
      <c r="A60" s="4"/>
      <c r="B60" s="4"/>
      <c r="C60" s="2" t="n">
        <v>0</v>
      </c>
      <c r="D60" s="4"/>
      <c r="E60" s="4"/>
      <c r="F60" s="4"/>
      <c r="G60" s="2" t="s">
        <v>25</v>
      </c>
      <c r="H60" s="4"/>
      <c r="I60" s="2" t="s">
        <v>25</v>
      </c>
      <c r="J60" s="4"/>
      <c r="K60" s="4"/>
      <c r="L60" s="4"/>
      <c r="M60" s="5" t="s">
        <v>277</v>
      </c>
      <c r="N60" s="6"/>
      <c r="O60" s="5" t="s">
        <v>278</v>
      </c>
      <c r="P60" s="6" t="s">
        <v>28</v>
      </c>
      <c r="Q60" s="7" t="n">
        <f aca="false">SUM(2014-1993)</f>
        <v>21</v>
      </c>
      <c r="R60" s="4" t="s">
        <v>48</v>
      </c>
      <c r="S60" s="4"/>
      <c r="T60" s="4"/>
      <c r="U60" s="4"/>
      <c r="V60" s="9" t="s">
        <v>279</v>
      </c>
      <c r="W60" s="10" t="s">
        <v>280</v>
      </c>
      <c r="X60" s="6"/>
      <c r="Y60" s="10" t="s">
        <v>281</v>
      </c>
    </row>
    <row r="61" customFormat="false" ht="13.8" hidden="false" customHeight="false" outlineLevel="0" collapsed="false">
      <c r="A61" s="4"/>
      <c r="B61" s="4"/>
      <c r="C61" s="2" t="n">
        <v>0</v>
      </c>
      <c r="D61" s="4"/>
      <c r="E61" s="4"/>
      <c r="F61" s="4"/>
      <c r="G61" s="2" t="s">
        <v>25</v>
      </c>
      <c r="H61" s="4"/>
      <c r="I61" s="2" t="s">
        <v>25</v>
      </c>
      <c r="J61" s="4"/>
      <c r="K61" s="4"/>
      <c r="L61" s="4"/>
      <c r="M61" s="5" t="s">
        <v>282</v>
      </c>
      <c r="N61" s="6"/>
      <c r="O61" s="5" t="s">
        <v>283</v>
      </c>
      <c r="P61" s="6" t="s">
        <v>28</v>
      </c>
      <c r="Q61" s="7" t="n">
        <f aca="false">SUM(2014-1994)</f>
        <v>20</v>
      </c>
      <c r="R61" s="4" t="s">
        <v>163</v>
      </c>
      <c r="S61" s="4"/>
      <c r="T61" s="4"/>
      <c r="U61" s="4"/>
      <c r="V61" s="9" t="s">
        <v>284</v>
      </c>
      <c r="W61" s="10" t="s">
        <v>285</v>
      </c>
      <c r="X61" s="6"/>
      <c r="Y61" s="10" t="s">
        <v>32</v>
      </c>
    </row>
    <row r="62" customFormat="false" ht="13.8" hidden="false" customHeight="false" outlineLevel="0" collapsed="false">
      <c r="A62" s="4"/>
      <c r="B62" s="4"/>
      <c r="C62" s="2" t="n">
        <v>0</v>
      </c>
      <c r="D62" s="4"/>
      <c r="E62" s="4"/>
      <c r="F62" s="4"/>
      <c r="G62" s="2" t="s">
        <v>25</v>
      </c>
      <c r="H62" s="4"/>
      <c r="I62" s="2" t="s">
        <v>25</v>
      </c>
      <c r="J62" s="4"/>
      <c r="K62" s="4"/>
      <c r="L62" s="4"/>
      <c r="M62" s="5" t="s">
        <v>286</v>
      </c>
      <c r="N62" s="6"/>
      <c r="O62" s="18" t="n">
        <v>34435</v>
      </c>
      <c r="P62" s="6" t="s">
        <v>224</v>
      </c>
      <c r="Q62" s="7" t="n">
        <f aca="false">SUM(2014-1994)</f>
        <v>20</v>
      </c>
      <c r="R62" s="4" t="s">
        <v>163</v>
      </c>
      <c r="S62" s="4"/>
      <c r="T62" s="4"/>
      <c r="U62" s="4"/>
      <c r="V62" s="9" t="s">
        <v>287</v>
      </c>
      <c r="W62" s="10" t="s">
        <v>288</v>
      </c>
      <c r="X62" s="6"/>
      <c r="Y62" s="15" t="s">
        <v>289</v>
      </c>
    </row>
    <row r="63" customFormat="false" ht="13.8" hidden="false" customHeight="false" outlineLevel="0" collapsed="false">
      <c r="A63" s="4"/>
      <c r="B63" s="4"/>
      <c r="C63" s="2" t="n">
        <v>0</v>
      </c>
      <c r="D63" s="4"/>
      <c r="E63" s="4"/>
      <c r="F63" s="4"/>
      <c r="G63" s="2" t="s">
        <v>25</v>
      </c>
      <c r="H63" s="4"/>
      <c r="I63" s="2" t="s">
        <v>25</v>
      </c>
      <c r="J63" s="4"/>
      <c r="K63" s="4"/>
      <c r="L63" s="4"/>
      <c r="M63" s="5" t="s">
        <v>290</v>
      </c>
      <c r="N63" s="6"/>
      <c r="O63" s="5" t="s">
        <v>291</v>
      </c>
      <c r="P63" s="6" t="s">
        <v>28</v>
      </c>
      <c r="Q63" s="7" t="n">
        <v>20</v>
      </c>
      <c r="R63" s="4" t="s">
        <v>163</v>
      </c>
      <c r="S63" s="4"/>
      <c r="T63" s="4"/>
      <c r="U63" s="4"/>
      <c r="V63" s="9" t="s">
        <v>292</v>
      </c>
      <c r="W63" s="10" t="s">
        <v>293</v>
      </c>
      <c r="X63" s="6"/>
      <c r="Y63" s="10" t="s">
        <v>32</v>
      </c>
    </row>
    <row r="64" customFormat="false" ht="13.8" hidden="false" customHeight="false" outlineLevel="0" collapsed="false">
      <c r="A64" s="4"/>
      <c r="B64" s="4"/>
      <c r="C64" s="2" t="n">
        <v>0</v>
      </c>
      <c r="D64" s="4"/>
      <c r="E64" s="4"/>
      <c r="F64" s="4"/>
      <c r="G64" s="2" t="s">
        <v>25</v>
      </c>
      <c r="H64" s="4"/>
      <c r="I64" s="2" t="s">
        <v>25</v>
      </c>
      <c r="J64" s="4"/>
      <c r="K64" s="4"/>
      <c r="L64" s="4"/>
      <c r="M64" s="5" t="s">
        <v>294</v>
      </c>
      <c r="N64" s="6"/>
      <c r="O64" s="5" t="s">
        <v>295</v>
      </c>
      <c r="P64" s="6" t="s">
        <v>28</v>
      </c>
      <c r="Q64" s="7" t="n">
        <v>20</v>
      </c>
      <c r="R64" s="4" t="s">
        <v>163</v>
      </c>
      <c r="S64" s="4"/>
      <c r="T64" s="4"/>
      <c r="U64" s="4"/>
      <c r="V64" s="9" t="s">
        <v>296</v>
      </c>
      <c r="W64" s="10" t="s">
        <v>297</v>
      </c>
      <c r="X64" s="6"/>
      <c r="Y64" s="10" t="s">
        <v>298</v>
      </c>
    </row>
    <row r="65" customFormat="false" ht="13.8" hidden="false" customHeight="false" outlineLevel="0" collapsed="false">
      <c r="A65" s="4"/>
      <c r="B65" s="4"/>
      <c r="C65" s="2" t="n">
        <v>0</v>
      </c>
      <c r="D65" s="4"/>
      <c r="E65" s="4"/>
      <c r="F65" s="4"/>
      <c r="G65" s="2" t="s">
        <v>25</v>
      </c>
      <c r="H65" s="4"/>
      <c r="I65" s="2" t="s">
        <v>25</v>
      </c>
      <c r="J65" s="4"/>
      <c r="K65" s="4"/>
      <c r="L65" s="4"/>
      <c r="M65" s="5" t="s">
        <v>299</v>
      </c>
      <c r="N65" s="6"/>
      <c r="O65" s="5" t="s">
        <v>300</v>
      </c>
      <c r="P65" s="6" t="s">
        <v>28</v>
      </c>
      <c r="Q65" s="7" t="n">
        <f aca="false">2014-1991</f>
        <v>23</v>
      </c>
      <c r="R65" s="4" t="s">
        <v>48</v>
      </c>
      <c r="S65" s="4"/>
      <c r="T65" s="4"/>
      <c r="U65" s="4"/>
      <c r="V65" s="9" t="s">
        <v>301</v>
      </c>
      <c r="W65" s="10" t="s">
        <v>302</v>
      </c>
      <c r="X65" s="6"/>
      <c r="Y65" s="10" t="s">
        <v>303</v>
      </c>
    </row>
    <row r="66" customFormat="false" ht="13.8" hidden="false" customHeight="false" outlineLevel="0" collapsed="false">
      <c r="A66" s="4"/>
      <c r="B66" s="4"/>
      <c r="C66" s="2" t="n">
        <v>0</v>
      </c>
      <c r="D66" s="4"/>
      <c r="E66" s="4"/>
      <c r="F66" s="4"/>
      <c r="G66" s="2" t="s">
        <v>25</v>
      </c>
      <c r="H66" s="4"/>
      <c r="I66" s="2" t="s">
        <v>25</v>
      </c>
      <c r="J66" s="4"/>
      <c r="K66" s="4"/>
      <c r="L66" s="4"/>
      <c r="M66" s="5" t="s">
        <v>304</v>
      </c>
      <c r="N66" s="6"/>
      <c r="O66" s="5" t="s">
        <v>305</v>
      </c>
      <c r="P66" s="6" t="s">
        <v>28</v>
      </c>
      <c r="Q66" s="7" t="n">
        <f aca="false">2014-1993</f>
        <v>21</v>
      </c>
      <c r="R66" s="4" t="s">
        <v>48</v>
      </c>
      <c r="S66" s="4"/>
      <c r="T66" s="4"/>
      <c r="U66" s="4"/>
      <c r="V66" s="9" t="s">
        <v>306</v>
      </c>
      <c r="W66" s="10" t="s">
        <v>307</v>
      </c>
      <c r="X66" s="6"/>
      <c r="Y66" s="10" t="s">
        <v>308</v>
      </c>
    </row>
    <row r="67" customFormat="false" ht="13.8" hidden="false" customHeight="false" outlineLevel="0" collapsed="false">
      <c r="A67" s="4"/>
      <c r="B67" s="4"/>
      <c r="C67" s="2" t="n">
        <v>0</v>
      </c>
      <c r="D67" s="4"/>
      <c r="E67" s="4"/>
      <c r="F67" s="4"/>
      <c r="G67" s="2" t="s">
        <v>25</v>
      </c>
      <c r="H67" s="4"/>
      <c r="I67" s="2" t="s">
        <v>25</v>
      </c>
      <c r="J67" s="4"/>
      <c r="K67" s="4"/>
      <c r="L67" s="4"/>
      <c r="M67" s="5" t="s">
        <v>309</v>
      </c>
      <c r="N67" s="6"/>
      <c r="O67" s="5" t="s">
        <v>310</v>
      </c>
      <c r="P67" s="6" t="s">
        <v>28</v>
      </c>
      <c r="Q67" s="7" t="n">
        <f aca="false">SUM(2014-1994)</f>
        <v>20</v>
      </c>
      <c r="R67" s="4" t="s">
        <v>163</v>
      </c>
      <c r="S67" s="4"/>
      <c r="T67" s="4"/>
      <c r="U67" s="4"/>
      <c r="V67" s="9" t="s">
        <v>311</v>
      </c>
      <c r="W67" s="10" t="s">
        <v>312</v>
      </c>
      <c r="X67" s="6"/>
      <c r="Y67" s="10" t="s">
        <v>32</v>
      </c>
    </row>
    <row r="68" customFormat="false" ht="13.8" hidden="false" customHeight="false" outlineLevel="0" collapsed="false">
      <c r="A68" s="4"/>
      <c r="B68" s="4"/>
      <c r="C68" s="2" t="n">
        <v>0</v>
      </c>
      <c r="D68" s="4"/>
      <c r="E68" s="4"/>
      <c r="F68" s="4"/>
      <c r="G68" s="2" t="s">
        <v>25</v>
      </c>
      <c r="H68" s="4"/>
      <c r="I68" s="2" t="s">
        <v>25</v>
      </c>
      <c r="J68" s="4"/>
      <c r="K68" s="4"/>
      <c r="L68" s="4"/>
      <c r="M68" s="5" t="s">
        <v>313</v>
      </c>
      <c r="N68" s="6"/>
      <c r="O68" s="5" t="s">
        <v>314</v>
      </c>
      <c r="P68" s="6" t="s">
        <v>224</v>
      </c>
      <c r="Q68" s="7" t="n">
        <f aca="false">2014-1994</f>
        <v>20</v>
      </c>
      <c r="R68" s="4" t="s">
        <v>163</v>
      </c>
      <c r="S68" s="4"/>
      <c r="T68" s="4"/>
      <c r="U68" s="4"/>
      <c r="V68" s="9" t="s">
        <v>315</v>
      </c>
      <c r="W68" s="10" t="s">
        <v>316</v>
      </c>
      <c r="X68" s="6"/>
      <c r="Y68" s="10" t="s">
        <v>317</v>
      </c>
    </row>
    <row r="69" customFormat="false" ht="13.8" hidden="false" customHeight="false" outlineLevel="0" collapsed="false">
      <c r="A69" s="4"/>
      <c r="B69" s="4"/>
      <c r="C69" s="2" t="n">
        <v>0</v>
      </c>
      <c r="D69" s="4"/>
      <c r="E69" s="4"/>
      <c r="F69" s="4"/>
      <c r="G69" s="2" t="s">
        <v>25</v>
      </c>
      <c r="H69" s="4"/>
      <c r="I69" s="2" t="s">
        <v>25</v>
      </c>
      <c r="J69" s="4"/>
      <c r="K69" s="4"/>
      <c r="L69" s="4"/>
      <c r="M69" s="5" t="s">
        <v>318</v>
      </c>
      <c r="N69" s="6"/>
      <c r="O69" s="5" t="s">
        <v>319</v>
      </c>
      <c r="P69" s="6" t="s">
        <v>28</v>
      </c>
      <c r="Q69" s="7" t="n">
        <f aca="false">2014-1992</f>
        <v>22</v>
      </c>
      <c r="R69" s="4" t="s">
        <v>48</v>
      </c>
      <c r="S69" s="4"/>
      <c r="T69" s="4"/>
      <c r="U69" s="4"/>
      <c r="V69" s="9" t="s">
        <v>320</v>
      </c>
      <c r="W69" s="10" t="s">
        <v>321</v>
      </c>
      <c r="X69" s="6"/>
      <c r="Y69" s="10" t="s">
        <v>322</v>
      </c>
    </row>
    <row r="70" customFormat="false" ht="13.8" hidden="false" customHeight="false" outlineLevel="0" collapsed="false">
      <c r="A70" s="4"/>
      <c r="B70" s="4"/>
      <c r="C70" s="2" t="n">
        <v>0</v>
      </c>
      <c r="D70" s="4"/>
      <c r="E70" s="4"/>
      <c r="F70" s="4"/>
      <c r="G70" s="2" t="s">
        <v>25</v>
      </c>
      <c r="H70" s="4"/>
      <c r="I70" s="2" t="s">
        <v>25</v>
      </c>
      <c r="J70" s="4"/>
      <c r="K70" s="4"/>
      <c r="L70" s="4"/>
      <c r="M70" s="5" t="s">
        <v>323</v>
      </c>
      <c r="N70" s="6"/>
      <c r="O70" s="5" t="s">
        <v>324</v>
      </c>
      <c r="P70" s="6" t="s">
        <v>28</v>
      </c>
      <c r="Q70" s="7" t="n">
        <f aca="false">2014-1994</f>
        <v>20</v>
      </c>
      <c r="R70" s="4" t="s">
        <v>163</v>
      </c>
      <c r="S70" s="4"/>
      <c r="T70" s="4"/>
      <c r="U70" s="4"/>
      <c r="V70" s="9" t="s">
        <v>325</v>
      </c>
      <c r="W70" s="10" t="s">
        <v>326</v>
      </c>
      <c r="X70" s="6"/>
      <c r="Y70" s="10" t="s">
        <v>327</v>
      </c>
    </row>
    <row r="71" customFormat="false" ht="13.8" hidden="false" customHeight="false" outlineLevel="0" collapsed="false">
      <c r="A71" s="4"/>
      <c r="B71" s="4"/>
      <c r="C71" s="2" t="n">
        <v>0</v>
      </c>
      <c r="D71" s="4"/>
      <c r="E71" s="4"/>
      <c r="F71" s="4"/>
      <c r="G71" s="2" t="s">
        <v>25</v>
      </c>
      <c r="H71" s="4"/>
      <c r="I71" s="2" t="s">
        <v>25</v>
      </c>
      <c r="J71" s="4"/>
      <c r="K71" s="4"/>
      <c r="L71" s="4"/>
      <c r="M71" s="5" t="s">
        <v>328</v>
      </c>
      <c r="N71" s="6"/>
      <c r="O71" s="5" t="s">
        <v>329</v>
      </c>
      <c r="P71" s="6" t="s">
        <v>28</v>
      </c>
      <c r="Q71" s="7" t="n">
        <f aca="false">2014-1992</f>
        <v>22</v>
      </c>
      <c r="R71" s="4" t="s">
        <v>48</v>
      </c>
      <c r="S71" s="4"/>
      <c r="T71" s="4"/>
      <c r="U71" s="4"/>
      <c r="V71" s="9" t="s">
        <v>330</v>
      </c>
      <c r="W71" s="10" t="s">
        <v>331</v>
      </c>
      <c r="X71" s="6"/>
      <c r="Y71" s="15" t="s">
        <v>332</v>
      </c>
    </row>
    <row r="72" customFormat="false" ht="13.8" hidden="false" customHeight="false" outlineLevel="0" collapsed="false">
      <c r="A72" s="4"/>
      <c r="B72" s="4"/>
      <c r="C72" s="2" t="n">
        <v>0</v>
      </c>
      <c r="D72" s="4"/>
      <c r="E72" s="4"/>
      <c r="F72" s="4"/>
      <c r="G72" s="2" t="s">
        <v>25</v>
      </c>
      <c r="H72" s="4"/>
      <c r="I72" s="2" t="s">
        <v>25</v>
      </c>
      <c r="J72" s="4"/>
      <c r="K72" s="4"/>
      <c r="L72" s="4"/>
      <c r="M72" s="5" t="s">
        <v>333</v>
      </c>
      <c r="N72" s="6"/>
      <c r="O72" s="5" t="s">
        <v>334</v>
      </c>
      <c r="P72" s="6" t="s">
        <v>28</v>
      </c>
      <c r="Q72" s="7" t="n">
        <f aca="false">2014-1994</f>
        <v>20</v>
      </c>
      <c r="R72" s="4" t="s">
        <v>163</v>
      </c>
      <c r="S72" s="4"/>
      <c r="T72" s="4"/>
      <c r="U72" s="4"/>
      <c r="V72" s="9" t="s">
        <v>335</v>
      </c>
      <c r="W72" s="10" t="s">
        <v>336</v>
      </c>
      <c r="X72" s="6"/>
      <c r="Y72" s="10" t="s">
        <v>337</v>
      </c>
    </row>
    <row r="73" customFormat="false" ht="13.8" hidden="false" customHeight="false" outlineLevel="0" collapsed="false">
      <c r="A73" s="4"/>
      <c r="B73" s="4"/>
      <c r="C73" s="2" t="n">
        <v>0</v>
      </c>
      <c r="D73" s="4"/>
      <c r="E73" s="4"/>
      <c r="F73" s="4"/>
      <c r="G73" s="2" t="s">
        <v>25</v>
      </c>
      <c r="H73" s="4"/>
      <c r="I73" s="2" t="s">
        <v>25</v>
      </c>
      <c r="J73" s="4"/>
      <c r="K73" s="4"/>
      <c r="L73" s="4"/>
      <c r="M73" s="5" t="s">
        <v>338</v>
      </c>
      <c r="N73" s="6"/>
      <c r="O73" s="5" t="s">
        <v>339</v>
      </c>
      <c r="P73" s="6" t="s">
        <v>28</v>
      </c>
      <c r="Q73" s="7" t="n">
        <f aca="false">2014-1993</f>
        <v>21</v>
      </c>
      <c r="R73" s="4" t="s">
        <v>48</v>
      </c>
      <c r="S73" s="4"/>
      <c r="T73" s="4"/>
      <c r="U73" s="4"/>
      <c r="V73" s="9" t="s">
        <v>340</v>
      </c>
      <c r="W73" s="10" t="s">
        <v>341</v>
      </c>
      <c r="X73" s="6"/>
      <c r="Y73" s="10" t="s">
        <v>342</v>
      </c>
    </row>
    <row r="74" customFormat="false" ht="13.8" hidden="false" customHeight="false" outlineLevel="0" collapsed="false">
      <c r="A74" s="4"/>
      <c r="B74" s="4"/>
      <c r="C74" s="2" t="n">
        <v>0</v>
      </c>
      <c r="D74" s="4"/>
      <c r="E74" s="4"/>
      <c r="F74" s="4"/>
      <c r="G74" s="2" t="s">
        <v>25</v>
      </c>
      <c r="H74" s="4"/>
      <c r="I74" s="2" t="s">
        <v>25</v>
      </c>
      <c r="J74" s="4"/>
      <c r="K74" s="4"/>
      <c r="L74" s="4"/>
      <c r="M74" s="5" t="s">
        <v>343</v>
      </c>
      <c r="N74" s="6"/>
      <c r="O74" s="5" t="s">
        <v>344</v>
      </c>
      <c r="P74" s="6" t="s">
        <v>28</v>
      </c>
      <c r="Q74" s="7" t="n">
        <f aca="false">2014-1988</f>
        <v>26</v>
      </c>
      <c r="R74" s="4" t="s">
        <v>48</v>
      </c>
      <c r="S74" s="4"/>
      <c r="T74" s="4"/>
      <c r="U74" s="4"/>
      <c r="V74" s="9" t="s">
        <v>345</v>
      </c>
      <c r="W74" s="14" t="s">
        <v>346</v>
      </c>
      <c r="X74" s="6"/>
      <c r="Y74" s="10" t="s">
        <v>347</v>
      </c>
    </row>
    <row r="75" customFormat="false" ht="13.8" hidden="false" customHeight="false" outlineLevel="0" collapsed="false">
      <c r="A75" s="4"/>
      <c r="B75" s="4"/>
      <c r="C75" s="2" t="n">
        <v>0</v>
      </c>
      <c r="D75" s="4"/>
      <c r="E75" s="4"/>
      <c r="F75" s="4"/>
      <c r="G75" s="2" t="s">
        <v>25</v>
      </c>
      <c r="H75" s="4"/>
      <c r="I75" s="2" t="s">
        <v>25</v>
      </c>
      <c r="J75" s="4"/>
      <c r="K75" s="4"/>
      <c r="L75" s="4"/>
      <c r="M75" s="5" t="s">
        <v>348</v>
      </c>
      <c r="N75" s="6"/>
      <c r="O75" s="5" t="s">
        <v>349</v>
      </c>
      <c r="P75" s="6" t="s">
        <v>224</v>
      </c>
      <c r="Q75" s="7" t="n">
        <f aca="false">SUM(2014-1987)</f>
        <v>27</v>
      </c>
      <c r="R75" s="4" t="s">
        <v>48</v>
      </c>
      <c r="S75" s="4"/>
      <c r="T75" s="4"/>
      <c r="U75" s="4"/>
      <c r="V75" s="9" t="s">
        <v>350</v>
      </c>
      <c r="W75" s="17" t="s">
        <v>351</v>
      </c>
      <c r="X75" s="6"/>
      <c r="Y75" s="15" t="s">
        <v>352</v>
      </c>
    </row>
    <row r="76" customFormat="false" ht="13.8" hidden="false" customHeight="false" outlineLevel="0" collapsed="false">
      <c r="A76" s="4"/>
      <c r="B76" s="4"/>
      <c r="C76" s="2" t="n">
        <v>0</v>
      </c>
      <c r="D76" s="4"/>
      <c r="E76" s="4"/>
      <c r="F76" s="4"/>
      <c r="G76" s="2" t="s">
        <v>25</v>
      </c>
      <c r="H76" s="4"/>
      <c r="I76" s="2" t="s">
        <v>25</v>
      </c>
      <c r="J76" s="4"/>
      <c r="K76" s="4"/>
      <c r="L76" s="4"/>
      <c r="M76" s="5" t="s">
        <v>353</v>
      </c>
      <c r="N76" s="6"/>
      <c r="O76" s="18" t="s">
        <v>354</v>
      </c>
      <c r="P76" s="6" t="s">
        <v>224</v>
      </c>
      <c r="Q76" s="7" t="n">
        <f aca="false">2014-1993</f>
        <v>21</v>
      </c>
      <c r="R76" s="4" t="s">
        <v>48</v>
      </c>
      <c r="S76" s="4"/>
      <c r="T76" s="4"/>
      <c r="U76" s="4"/>
      <c r="V76" s="9" t="s">
        <v>355</v>
      </c>
      <c r="W76" s="14" t="s">
        <v>356</v>
      </c>
      <c r="X76" s="6"/>
      <c r="Y76" s="10" t="s">
        <v>357</v>
      </c>
    </row>
    <row r="77" customFormat="false" ht="13.8" hidden="false" customHeight="false" outlineLevel="0" collapsed="false">
      <c r="A77" s="4"/>
      <c r="B77" s="4"/>
      <c r="C77" s="2" t="n">
        <v>0</v>
      </c>
      <c r="D77" s="4"/>
      <c r="E77" s="4"/>
      <c r="F77" s="4"/>
      <c r="G77" s="2" t="s">
        <v>25</v>
      </c>
      <c r="H77" s="4"/>
      <c r="I77" s="2" t="s">
        <v>25</v>
      </c>
      <c r="J77" s="4"/>
      <c r="K77" s="4"/>
      <c r="L77" s="4"/>
      <c r="M77" s="5" t="s">
        <v>358</v>
      </c>
      <c r="N77" s="6"/>
      <c r="O77" s="5" t="s">
        <v>359</v>
      </c>
      <c r="P77" s="6" t="s">
        <v>28</v>
      </c>
      <c r="Q77" s="7" t="n">
        <f aca="false">2014-1993</f>
        <v>21</v>
      </c>
      <c r="R77" s="4" t="s">
        <v>48</v>
      </c>
      <c r="S77" s="4"/>
      <c r="T77" s="4"/>
      <c r="U77" s="4"/>
      <c r="V77" s="9" t="s">
        <v>360</v>
      </c>
      <c r="W77" s="10" t="s">
        <v>32</v>
      </c>
      <c r="X77" s="6"/>
      <c r="Y77" s="15" t="s">
        <v>361</v>
      </c>
    </row>
    <row r="78" customFormat="false" ht="13.8" hidden="false" customHeight="false" outlineLevel="0" collapsed="false">
      <c r="A78" s="4"/>
      <c r="B78" s="4"/>
      <c r="C78" s="2" t="n">
        <v>0</v>
      </c>
      <c r="D78" s="4"/>
      <c r="E78" s="4"/>
      <c r="F78" s="4"/>
      <c r="G78" s="2" t="s">
        <v>25</v>
      </c>
      <c r="H78" s="4"/>
      <c r="I78" s="2" t="s">
        <v>25</v>
      </c>
      <c r="J78" s="4"/>
      <c r="K78" s="4"/>
      <c r="L78" s="4"/>
      <c r="M78" s="5" t="s">
        <v>362</v>
      </c>
      <c r="N78" s="6"/>
      <c r="O78" s="18" t="s">
        <v>363</v>
      </c>
      <c r="P78" s="6" t="s">
        <v>28</v>
      </c>
      <c r="Q78" s="7" t="n">
        <f aca="false">2014-1992</f>
        <v>22</v>
      </c>
      <c r="R78" s="4" t="s">
        <v>48</v>
      </c>
      <c r="S78" s="4"/>
      <c r="T78" s="4"/>
      <c r="U78" s="4"/>
      <c r="V78" s="9" t="s">
        <v>364</v>
      </c>
      <c r="W78" s="14" t="s">
        <v>365</v>
      </c>
      <c r="X78" s="6"/>
      <c r="Y78" s="10" t="s">
        <v>366</v>
      </c>
    </row>
    <row r="79" customFormat="false" ht="13.8" hidden="false" customHeight="false" outlineLevel="0" collapsed="false">
      <c r="A79" s="4"/>
      <c r="B79" s="4"/>
      <c r="C79" s="2" t="n">
        <v>0</v>
      </c>
      <c r="D79" s="4"/>
      <c r="E79" s="4"/>
      <c r="F79" s="4"/>
      <c r="G79" s="2" t="s">
        <v>25</v>
      </c>
      <c r="H79" s="4"/>
      <c r="I79" s="2" t="s">
        <v>25</v>
      </c>
      <c r="J79" s="4"/>
      <c r="K79" s="4"/>
      <c r="L79" s="4"/>
      <c r="M79" s="5" t="s">
        <v>367</v>
      </c>
      <c r="N79" s="6"/>
      <c r="O79" s="18" t="s">
        <v>368</v>
      </c>
      <c r="P79" s="6" t="s">
        <v>28</v>
      </c>
      <c r="Q79" s="7" t="n">
        <f aca="false">2014-1996</f>
        <v>18</v>
      </c>
      <c r="R79" s="4" t="s">
        <v>163</v>
      </c>
      <c r="S79" s="4"/>
      <c r="T79" s="4"/>
      <c r="U79" s="4"/>
      <c r="V79" s="9" t="s">
        <v>369</v>
      </c>
      <c r="W79" s="14" t="s">
        <v>370</v>
      </c>
      <c r="X79" s="6"/>
      <c r="Y79" s="10" t="s">
        <v>32</v>
      </c>
    </row>
    <row r="80" customFormat="false" ht="13.8" hidden="false" customHeight="false" outlineLevel="0" collapsed="false">
      <c r="A80" s="4"/>
      <c r="B80" s="4"/>
      <c r="C80" s="2" t="n">
        <v>0</v>
      </c>
      <c r="D80" s="4"/>
      <c r="E80" s="4"/>
      <c r="F80" s="4"/>
      <c r="G80" s="2" t="s">
        <v>25</v>
      </c>
      <c r="H80" s="4"/>
      <c r="I80" s="2" t="s">
        <v>25</v>
      </c>
      <c r="J80" s="4"/>
      <c r="K80" s="4"/>
      <c r="L80" s="4"/>
      <c r="M80" s="5" t="s">
        <v>371</v>
      </c>
      <c r="N80" s="6"/>
      <c r="O80" s="18" t="s">
        <v>372</v>
      </c>
      <c r="P80" s="6" t="s">
        <v>28</v>
      </c>
      <c r="Q80" s="7" t="n">
        <f aca="false">2014-1994</f>
        <v>20</v>
      </c>
      <c r="R80" s="4" t="s">
        <v>163</v>
      </c>
      <c r="S80" s="4"/>
      <c r="T80" s="4"/>
      <c r="U80" s="4"/>
      <c r="V80" s="9" t="s">
        <v>373</v>
      </c>
      <c r="W80" s="14" t="s">
        <v>374</v>
      </c>
      <c r="X80" s="6"/>
      <c r="Y80" s="10" t="s">
        <v>375</v>
      </c>
    </row>
    <row r="81" customFormat="false" ht="23.85" hidden="false" customHeight="false" outlineLevel="0" collapsed="false">
      <c r="A81" s="4"/>
      <c r="B81" s="4"/>
      <c r="C81" s="2" t="n">
        <v>0</v>
      </c>
      <c r="D81" s="4"/>
      <c r="E81" s="4"/>
      <c r="F81" s="4"/>
      <c r="G81" s="2" t="s">
        <v>25</v>
      </c>
      <c r="H81" s="4"/>
      <c r="I81" s="2" t="s">
        <v>25</v>
      </c>
      <c r="J81" s="4"/>
      <c r="K81" s="4"/>
      <c r="L81" s="4"/>
      <c r="M81" s="5" t="s">
        <v>376</v>
      </c>
      <c r="N81" s="6"/>
      <c r="O81" s="18" t="s">
        <v>377</v>
      </c>
      <c r="P81" s="6" t="s">
        <v>28</v>
      </c>
      <c r="Q81" s="7" t="n">
        <f aca="false">2014-1993</f>
        <v>21</v>
      </c>
      <c r="R81" s="4" t="s">
        <v>48</v>
      </c>
      <c r="S81" s="4"/>
      <c r="T81" s="4"/>
      <c r="U81" s="4"/>
      <c r="V81" s="9" t="s">
        <v>378</v>
      </c>
      <c r="W81" s="14" t="s">
        <v>379</v>
      </c>
      <c r="X81" s="6"/>
      <c r="Y81" s="10" t="s">
        <v>380</v>
      </c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2016-07-15T12:59:14Z</dcterms:modified>
  <cp:revision>1</cp:revision>
</cp:coreProperties>
</file>