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6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<sst xmlns="http://schemas.openxmlformats.org/spreadsheetml/2006/main" count="654" uniqueCount="338">
  <si>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</si>
  <si>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</si>
  <si>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</si>
  <si>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</si>
  <si>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</si>
  <si>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</si>
  <si>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</si>
  <si>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</si>
  <si>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</si>
  <si>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</si>
  <si>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</si>
  <si>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</si>
  <si>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</si>
  <si>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</si>
  <si>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</si>
  <si>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</si>
  <si>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</si>
  <si>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</si>
  <si>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</si>
  <si>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</si>
  <si>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</si>
  <si>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</si>
  <si>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</si>
  <si>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</si>
  <si>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</si>
  <si>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</si>
  <si>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Siti Indah Astuti</t>
  </si>
  <si>
    <t>Blora, 28 Oktober 1986</t>
  </si>
  <si>
    <t>P</t>
  </si>
  <si>
    <t>21-30</t>
  </si>
  <si>
    <t>S1</t>
  </si>
  <si>
    <t>Jl. Musi No. 21 RT 03/01 Kel. Kedung Jenar Kec. Blora, Blora, Jawa Tengah</t>
  </si>
  <si>
    <t>0296-531963 / 085293974585</t>
  </si>
  <si>
    <t>Griya Hijau</t>
  </si>
  <si>
    <t>A. Hamzah</t>
  </si>
  <si>
    <t>Surabaya, 1 Oktober</t>
  </si>
  <si>
    <t>Jl. Karang Empat Blok XII/27, Surabaya, Jawa Timur</t>
  </si>
  <si>
    <t>031-58225 / 081331066969</t>
  </si>
  <si>
    <t>PT. Berkat Cakra Indonesia</t>
  </si>
  <si>
    <t>Lilik Lukitowati</t>
  </si>
  <si>
    <t>Blora, 9 April 1957</t>
  </si>
  <si>
    <t>&gt; 51</t>
  </si>
  <si>
    <t>DIII</t>
  </si>
  <si>
    <t>Kel. Kedung Jenar Kec. Blora, Blora, Jawa Tengah</t>
  </si>
  <si>
    <t>0296-531963 / 08122809831</t>
  </si>
  <si>
    <t>UD. Katuronggo Adi</t>
  </si>
  <si>
    <t>Hj. Ade Pratiwi</t>
  </si>
  <si>
    <t>Garut, 21 November 1951</t>
  </si>
  <si>
    <t>SLTA</t>
  </si>
  <si>
    <t>Jl. H. Sohor 64 NO. 7, pontianak, Kalimantan Barat</t>
  </si>
  <si>
    <t>0561-734161 / 0811561351</t>
  </si>
  <si>
    <t>HJ. Murny, SE. MM</t>
  </si>
  <si>
    <t>Pontianak, 14 Juni 1958</t>
  </si>
  <si>
    <t>S2</t>
  </si>
  <si>
    <t>Jl. Alianyang Gg. Jayabaru Blok 16, pontianak, Kalimantan Barat</t>
  </si>
  <si>
    <t>0561-731385 / 08511562458</t>
  </si>
  <si>
    <t>Property</t>
  </si>
  <si>
    <t>Huida Suminar</t>
  </si>
  <si>
    <t>Jakarta, 1 September 1953</t>
  </si>
  <si>
    <t>Jl. H. Ungar No. 1 RT 04/02 Kel. Tanjung Ayuw Kec. Bukit Bestari, Kediri, Jawa Tengah</t>
  </si>
  <si>
    <t>081270060099</t>
  </si>
  <si>
    <t>Sahra Widiyani</t>
  </si>
  <si>
    <t>Tanjung, 5 Juni 1976</t>
  </si>
  <si>
    <t>31-40</t>
  </si>
  <si>
    <t>Jl. Toh Faisal No. 56 Kec. Siweta, Nusa Tenggara Barat</t>
  </si>
  <si>
    <t>08786414131 / 087861414151</t>
  </si>
  <si>
    <t>Pedagang</t>
  </si>
  <si>
    <t>Urai Sri Utami Ningsih</t>
  </si>
  <si>
    <t>Tanjung, 24 April 1981</t>
  </si>
  <si>
    <t>Jl. Sutan Shahrir No. 57</t>
  </si>
  <si>
    <t>082392860424</t>
  </si>
  <si>
    <t>Pusat Pendidikan</t>
  </si>
  <si>
    <t>Hj. Al Mulyati</t>
  </si>
  <si>
    <t>Garut, 11 Februari 1961</t>
  </si>
  <si>
    <t>No. 128 RT 03/07 Kel. Pajajaran Kec. Cicendo</t>
  </si>
  <si>
    <t>0226075855 / 08122010583</t>
  </si>
  <si>
    <t>Perdagangan</t>
  </si>
  <si>
    <t>Hj. Rustuty Rumagesan</t>
  </si>
  <si>
    <t>Ujung Pandang, 5 Mei 1962</t>
  </si>
  <si>
    <t>Jl. Melati No.1 Blok B1 Kel. Sekar Kec. Kokas, Fakfak</t>
  </si>
  <si>
    <t>0951-322275 / 081344612512</t>
  </si>
  <si>
    <t>Koperasi Kiminakra Kokas</t>
  </si>
  <si>
    <t>Hj. Yusniar Hasni</t>
  </si>
  <si>
    <t>Pagaralam, 5 Oktober 1960</t>
  </si>
  <si>
    <t>Jl. Manunggal II No. 3, Palembang</t>
  </si>
  <si>
    <t>0711-368012 / 087897771449</t>
  </si>
  <si>
    <t>Bahan Bakar</t>
  </si>
  <si>
    <t>Diana</t>
  </si>
  <si>
    <t>Blora, 1 Mei 1989</t>
  </si>
  <si>
    <t>Jl. Musi No. 21 RT 03/01 Kel. Kedung Jenar Kec. Blora, Blora, Jawa Tengah 58217</t>
  </si>
  <si>
    <t>0296-531963 / 08122809832</t>
  </si>
  <si>
    <t>Mahfudzoh</t>
  </si>
  <si>
    <t>Jakarta, 25 November 1976</t>
  </si>
  <si>
    <t>Jl. Kalibata Raya Kel. Kalibata Kec. Pancoran, Jakarta Selatan</t>
  </si>
  <si>
    <t>08564065856</t>
  </si>
  <si>
    <t>Tuti Herawati</t>
  </si>
  <si>
    <t>Bandung, 28 Maret 1964</t>
  </si>
  <si>
    <t>Jl. Bojong Longok RT 01/06 No. 8 Kec. Prakatan Salak, Sukabumi, Jawa Barat</t>
  </si>
  <si>
    <t>087889871668</t>
  </si>
  <si>
    <t>Hj. Retno Irianti</t>
  </si>
  <si>
    <t>Kulon Progo, 20 Agustus 1962</t>
  </si>
  <si>
    <t>0274]774212 / 0816686612</t>
  </si>
  <si>
    <t>Toko</t>
  </si>
  <si>
    <t>Nur Harirayati</t>
  </si>
  <si>
    <t>Blora, 10 Desember 1970</t>
  </si>
  <si>
    <t>41-50</t>
  </si>
  <si>
    <t>Jl. Cendrawasih No. 7 Kel. Jepon Kec. Blora, Blora, Jawa Tengah</t>
  </si>
  <si>
    <t>081575519118</t>
  </si>
  <si>
    <t>Toko Kelontong</t>
  </si>
  <si>
    <t>Amhil Ruwaida</t>
  </si>
  <si>
    <t>Laltar, 1 Januari 1969</t>
  </si>
  <si>
    <t>Jl. Sungai Rupat II RT 47/07 Kel. P. Dewa Kec. Karo, Bengkulu</t>
  </si>
  <si>
    <t>085273243069</t>
  </si>
  <si>
    <t>Pemasaran Ayam Potong</t>
  </si>
  <si>
    <t>Dra. Endang Sutamingsih</t>
  </si>
  <si>
    <t>Yogyakarta, 11 Desember 1953</t>
  </si>
  <si>
    <t>Jl. Ireda No. 78 RT 24/06 Kel. Keparakan kec. Merangsang, Yogyakarta</t>
  </si>
  <si>
    <t>0274-371352 / 0812 2940699</t>
  </si>
  <si>
    <t>Apotik</t>
  </si>
  <si>
    <t>Ika Purwasari</t>
  </si>
  <si>
    <t>Jambi, 20 Oktober 1983</t>
  </si>
  <si>
    <t>Jl. Pangeran Antasari 18 RT 29 Kel. Tlaang Banjar Kec. Jambi Timur, Jambi</t>
  </si>
  <si>
    <t>081366559426</t>
  </si>
  <si>
    <t>Industri Kretif Batik Jambi</t>
  </si>
  <si>
    <t>Noenoek Dini Woryanti</t>
  </si>
  <si>
    <t>Rembang, 11 Oktober 1968</t>
  </si>
  <si>
    <t>Jl. Pemuda No. 24 RT 02/05 Blok A Kel. Leteh Kec. Rembang, Rembang, Jawa Tengah</t>
  </si>
  <si>
    <t>085326052111</t>
  </si>
  <si>
    <t>Dagang</t>
  </si>
  <si>
    <t>Rusmi Sulastrini</t>
  </si>
  <si>
    <t>Solo, 23 Mei 1949</t>
  </si>
  <si>
    <t>Jl. Nila Graha No. 128 RT 01/08 Kel. Gonilan Kec. Kartasura, Sukoharjo, Jawa Tengah</t>
  </si>
  <si>
    <t>0271-741480 / 087836255681</t>
  </si>
  <si>
    <t>Rumah Makan &amp; Katering</t>
  </si>
  <si>
    <t>Sri Rahayu</t>
  </si>
  <si>
    <t>Dabosingkep, 21 Januari 1965</t>
  </si>
  <si>
    <t>Jl. Gatot Subroto No. 4B RT 01/06 Kel. Kampung Bulang Kec. Tanjung Pinang, Tanjung Pinang, Kepulauan Riau</t>
  </si>
  <si>
    <t>Nani Wiranto</t>
  </si>
  <si>
    <t>Solo, 24 Oktober 1950</t>
  </si>
  <si>
    <t>Jl. Masela II No. 87, Solo, Jawa Tengah</t>
  </si>
  <si>
    <t>08122596184</t>
  </si>
  <si>
    <t>Touriana Palupi</t>
  </si>
  <si>
    <t>Banyumas, 9 Juli 1976</t>
  </si>
  <si>
    <t>Jl. Pemuda Gg. Buntu No. 7 RT 05/03 Kel. Leteh Kec. Rembang, Rembang, Jawa Tengah</t>
  </si>
  <si>
    <t>0295-692070 / 08122503985</t>
  </si>
  <si>
    <t>Elvina Hasan</t>
  </si>
  <si>
    <t>Semarang, 16 Agustus 1959</t>
  </si>
  <si>
    <t>Jl. Akses UI Kelapa Dua RT 07/09 Blok Bima 2No. 10 Kel. Tugu Kec. Cimanggis, Depok, Jawa Barat</t>
  </si>
  <si>
    <t>08782829694/ 081210145475</t>
  </si>
  <si>
    <t>Mustika Ratnawati</t>
  </si>
  <si>
    <t>Slawi, 9 September 1953</t>
  </si>
  <si>
    <t>Jl. Green Ville Blok Ai No. 6, Jakarta</t>
  </si>
  <si>
    <t>021-5604254 / 0818756154</t>
  </si>
  <si>
    <t>Iis Sumarni</t>
  </si>
  <si>
    <t>Bengkulu, 25 Oktober 1953</t>
  </si>
  <si>
    <t>Jl. Rinjani B Blok 7C, bengkulu</t>
  </si>
  <si>
    <t>Istiqomah</t>
  </si>
  <si>
    <t>Brebes, 21 Februari 1972</t>
  </si>
  <si>
    <t>Jl. Harapan Blawong RT 05/05 Kel. Bojongsari Kec. Losari, Brebes, Jawa Tengah</t>
  </si>
  <si>
    <t>Sri Ningsih</t>
  </si>
  <si>
    <t>Temanggung, 18 November 1964</t>
  </si>
  <si>
    <t>Jl. Simondo RT 07/02 Kel. Mondoretno Kec. Bulu, Temanggung, Jawa Tengah</t>
  </si>
  <si>
    <t>081392447718</t>
  </si>
  <si>
    <t>Abon, Kripik, Stik Nila</t>
  </si>
  <si>
    <t>Ariyati</t>
  </si>
  <si>
    <t>Temanggung, 24 Desember 1974</t>
  </si>
  <si>
    <t>Jl. Wonosobo Km 3 Parakan RT 04/05 Kel. Caturanom Kec. Parakan, Temanggung, Jawa Tengah</t>
  </si>
  <si>
    <t>081328855795</t>
  </si>
  <si>
    <t>Produksi Jamur Tiram &amp; Buka Cucian Mobil dan Motor</t>
  </si>
  <si>
    <t>Hevi Purwati</t>
  </si>
  <si>
    <t>Jakarta, 14 Maret 1977</t>
  </si>
  <si>
    <t>SLTP</t>
  </si>
  <si>
    <t>RT 02/06 Kel. Caturanom Kec. Parakan, Temanggung, Jawa Tengah 562254</t>
  </si>
  <si>
    <t>085225253088</t>
  </si>
  <si>
    <t>Kerajinan Benang Rajut Nylon</t>
  </si>
  <si>
    <t>Darwati</t>
  </si>
  <si>
    <t>Wonosobo, 16 Juni 1985</t>
  </si>
  <si>
    <t>Sewatu RT 01/04 Kel. Campursari Kec. Bulu, Temanggung, Jawa Tengah 56253</t>
  </si>
  <si>
    <t>085643227372</t>
  </si>
  <si>
    <t>Tempe Mendoan Bungkus Daun</t>
  </si>
  <si>
    <t>Isti Chulaefah</t>
  </si>
  <si>
    <t>Temanggung, 24 April 1982</t>
  </si>
  <si>
    <t>082322145596</t>
  </si>
  <si>
    <t>Packing Makanan Ringan</t>
  </si>
  <si>
    <t>Miftakhiyah</t>
  </si>
  <si>
    <t>Temanggung, 1 Juli 1975</t>
  </si>
  <si>
    <t>Jl. Gregesan RT 02/03 Kel. Campursari Kec. Bulu, Temanggung, Jawa Tengah 56253</t>
  </si>
  <si>
    <t>085228611068</t>
  </si>
  <si>
    <t>Warung Makan Ayam Kremes</t>
  </si>
  <si>
    <t>Siti Margiyanti</t>
  </si>
  <si>
    <t>Sukoharjo, 8 April 1978</t>
  </si>
  <si>
    <t>Jl. Watukarung RT 01/02 Kel. Campursari Kec. Bulu, Temanggung, Jawa Tengah</t>
  </si>
  <si>
    <t>085712898735</t>
  </si>
  <si>
    <t>Pengemasan Aneka Snack Kering</t>
  </si>
  <si>
    <t>Asyiqootul Ulva</t>
  </si>
  <si>
    <t>Magelang, 13 Maret 1992</t>
  </si>
  <si>
    <t>Jl. Semondo RT 06/02 Kel. Mondoretno Kec. Bulu, Temanggung, Jawa Tengah</t>
  </si>
  <si>
    <t>085725793243</t>
  </si>
  <si>
    <t>Aneka Sosis</t>
  </si>
  <si>
    <t>Retnosari Nuravifah</t>
  </si>
  <si>
    <t>Temanggung, 1 April 1980</t>
  </si>
  <si>
    <t>Jl. Semondo RT 05/02 Kel. Mondoretno Kec. Bulu, Temanggung, Jawa Tengah 5623</t>
  </si>
  <si>
    <t>081578298178</t>
  </si>
  <si>
    <t>Telur Asin Bakar</t>
  </si>
  <si>
    <t>Fitri Resmiyani</t>
  </si>
  <si>
    <t>Temanggung, 20 Mei 1988</t>
  </si>
  <si>
    <t>Jl. Dusun Gembolan RT 08/01 Kel. Keblukan Kec. Kaloran, Temaggung, Jawa Tengah 56282</t>
  </si>
  <si>
    <t>085228820516/085600058186</t>
  </si>
  <si>
    <t>Isna Kurnia Sari</t>
  </si>
  <si>
    <t>Temanggung, 13 Juli 1996</t>
  </si>
  <si>
    <t>&lt; 20</t>
  </si>
  <si>
    <t>Jl. Wonosobo Km 2 RT 07/02 Kel. Caturanom Kec. Parakan, Temanggung, Jawa Tengah</t>
  </si>
  <si>
    <t>085729963725</t>
  </si>
  <si>
    <t>Dwi Asturi</t>
  </si>
  <si>
    <t>Temanggung</t>
  </si>
  <si>
    <t>Jl. Wonosobo Km 02 RT 02/06 Kel. Caturanom Kec. Parakan, Temanggung, Jawa Tengah</t>
  </si>
  <si>
    <t>Fiona Alvariztya Suryandini</t>
  </si>
  <si>
    <t>Jakarta, 3 Juni 1990</t>
  </si>
  <si>
    <t>Jl. Keruing Raya No. 108 RT 07/17 Kel. Srondol Wetan Kec. Banyumanik, Semarang, Jawa Tengah 50263</t>
  </si>
  <si>
    <t>024-7472078 / 081227372425</t>
  </si>
  <si>
    <t>Produsen Aksesoris Kesehatan &amp; Craft</t>
  </si>
  <si>
    <t>Umul Mukaromah</t>
  </si>
  <si>
    <t>Temanggung, 5 Februari 1999</t>
  </si>
  <si>
    <t>RT 04/04 Kel. Karang Tejo Kec. Kedu, Temanggung, Jawa Tengah</t>
  </si>
  <si>
    <t>085326442276</t>
  </si>
  <si>
    <t>Zuni Ningsih</t>
  </si>
  <si>
    <t>Temanggung, 16 September 1992</t>
  </si>
  <si>
    <t>RT 05/01 Kel. Ketitang Kec. Jumo, Temanggung, Jawa Tengah 56256</t>
  </si>
  <si>
    <t>085742850058</t>
  </si>
  <si>
    <t>Distribusi LPG Pertamina</t>
  </si>
  <si>
    <t>Nining Atmiyanti</t>
  </si>
  <si>
    <t>Temanggung, 14 Januari 1972</t>
  </si>
  <si>
    <t>Jl. Dukuh RT 04/02 Kel. Mandisari Kec. Parakan, Temanggung, Jawa Tengah 56254</t>
  </si>
  <si>
    <t>082327683845</t>
  </si>
  <si>
    <t>Produksi Criping Singkong</t>
  </si>
  <si>
    <t>Siti Rofiqoh</t>
  </si>
  <si>
    <t>Temanggung, 10 Juli 1968</t>
  </si>
  <si>
    <t>RT 02/03 Kel. Balesari Kec. Bansari, Temanggung, Jawa Tengah</t>
  </si>
  <si>
    <t>082326581476</t>
  </si>
  <si>
    <t>Siti Umajah</t>
  </si>
  <si>
    <t>Temanggung, 7 Agustus 1964</t>
  </si>
  <si>
    <t>Jl. Danurejo Kel. Sabrang Danang Kec. Kudu, Temanggung, Jawa Tengah</t>
  </si>
  <si>
    <t>085228152885</t>
  </si>
  <si>
    <t>Jualan Sayur</t>
  </si>
  <si>
    <t>Nurul Hasanah</t>
  </si>
  <si>
    <t>Kendal, 24 Maret 1984</t>
  </si>
  <si>
    <t>RT 13/06 Kel. Karang Dowo Kec. Karang Dowo, Klaten, Jawa Tengah</t>
  </si>
  <si>
    <t>085725632628</t>
  </si>
  <si>
    <t>Riyatun Musyazanah</t>
  </si>
  <si>
    <t>Temanggung, 9 Juni 1986</t>
  </si>
  <si>
    <t>RT 16/06 Kel. Bulusan Kec. Karang Dowo, Klaten, Jawa Tengah 57464</t>
  </si>
  <si>
    <t>082327107298</t>
  </si>
  <si>
    <t>Ida Isnaeni Hikma</t>
  </si>
  <si>
    <t>Temanggung, 26 Juni 1998</t>
  </si>
  <si>
    <t>RT 03/08 Kel. Parakan Kauman Kec. Parakan, Temanggung, Jawa Tengah</t>
  </si>
  <si>
    <t>085729420109</t>
  </si>
  <si>
    <t>Sariatul Khasanah</t>
  </si>
  <si>
    <t>Temanggung, 9 Desember 1996</t>
  </si>
  <si>
    <t>RT 05/01 Kel. Parakan Kauman Kec. Parakan, Temanggung, Jawa Tengah</t>
  </si>
  <si>
    <t>085729269033</t>
  </si>
  <si>
    <t>Nur Khayati</t>
  </si>
  <si>
    <t>Temanggung, 15 April 1968</t>
  </si>
  <si>
    <t>RT 04/02 Kel. Bulu Kec. Bulu, Temanggung, Jawa Tengah</t>
  </si>
  <si>
    <t>085226480475</t>
  </si>
  <si>
    <t>Krupuk</t>
  </si>
  <si>
    <t>Dariyah</t>
  </si>
  <si>
    <t>Temanggung, 16 April 1983</t>
  </si>
  <si>
    <t>Jl. Menayu RT 05/02 Kel. Bulu Kec. Bulu, Temanggung, Jawa Tengah 56253</t>
  </si>
  <si>
    <t>085640014812</t>
  </si>
  <si>
    <t>Produksi Krupuk</t>
  </si>
  <si>
    <t>Nur Khasanah</t>
  </si>
  <si>
    <t>Temanggung, 18 April 1976</t>
  </si>
  <si>
    <t>Desa Menayu RT 03/02 Kel. Bulu Kec. Bulu, Temanggung, Jawa Tengah</t>
  </si>
  <si>
    <t>082323745729</t>
  </si>
  <si>
    <t>Produksi Macam-macam Krupuk</t>
  </si>
  <si>
    <t>Choiriyati</t>
  </si>
  <si>
    <t>Temanggung, 11 Juni 1971</t>
  </si>
  <si>
    <t>Desa Menayu RT 03/02 Kel. Bulu Kec. Bulu, Temanggung, Jawa Tengah 56253</t>
  </si>
  <si>
    <t>082135258791</t>
  </si>
  <si>
    <t>Nikmatul Mustachfiroh</t>
  </si>
  <si>
    <t>Temanggung, 21 Mei 1985</t>
  </si>
  <si>
    <t>Jl. Wonolelo RT 07/04 Kel. Karang Wungu Kec. Karang Ndowo, Klaten, Jawa Tengah</t>
  </si>
  <si>
    <t>085728018045</t>
  </si>
  <si>
    <t>Jual Pulsa</t>
  </si>
  <si>
    <t>Mustaghfiroh</t>
  </si>
  <si>
    <t>Temanggung, 6 Januari 1985</t>
  </si>
  <si>
    <t>RT 02/01 Kel. Donorojo Kec. Tretep, Temanggung, Jawa Tengah</t>
  </si>
  <si>
    <t>087832705594</t>
  </si>
  <si>
    <t>Sholihah</t>
  </si>
  <si>
    <t>Temanggung, 15 November 1987</t>
  </si>
  <si>
    <t>Jl. Sambong RT 02/01 Kel. Ponorojo Kec. Tretep, Temanggung, Jawa Tengah</t>
  </si>
  <si>
    <t>087745524880</t>
  </si>
  <si>
    <t>Miya Ulya Kholisoh</t>
  </si>
  <si>
    <t>Temanggung, 10 Agustus 1999</t>
  </si>
  <si>
    <t>Jl. Tejosari RT 05/01 Kel. Parakan Kauman Kec. Parakan, Temanggung, Jawa Tengah</t>
  </si>
  <si>
    <t>Chabibah</t>
  </si>
  <si>
    <t>Temanggung, 10 November 1964</t>
  </si>
  <si>
    <t>Jl. Tejosari RT 05/01 Kel. Parakan Kec. Parakan, Temanggung, Jawa Tengah</t>
  </si>
  <si>
    <t>085743342224</t>
  </si>
  <si>
    <t>Dagang Sandal</t>
  </si>
  <si>
    <t>Siti Kharomah</t>
  </si>
  <si>
    <t>Temanggung, 13 Januari 1973</t>
  </si>
  <si>
    <t>RT 03/01 Kel. Nglondong Kec. Parakan, Temanggung, Jawa Tengah</t>
  </si>
  <si>
    <t>081225411330</t>
  </si>
  <si>
    <t>Petani</t>
  </si>
  <si>
    <t>Istifaiyah</t>
  </si>
  <si>
    <t>Temanggung, 22 Juni 1974</t>
  </si>
  <si>
    <t>RT 03/01 Kel. Nglondong Kec. Parakan, Temanggung, Jawa Tengah 56254</t>
  </si>
  <si>
    <t>0855642967999</t>
  </si>
  <si>
    <t>Layliyah</t>
  </si>
  <si>
    <t>Temanggung, 2 Juli 1998</t>
  </si>
  <si>
    <t>RT 07/01 Kel. Donorojo Kec. Tretep, Temanggung, Jawa Tengah</t>
  </si>
  <si>
    <t>085713663168</t>
  </si>
  <si>
    <t>Aniyach</t>
  </si>
  <si>
    <t>Temanggung, 31 Juli 1994</t>
  </si>
  <si>
    <t>Jl. Dieng Km 24 Buntu Kel. Tempel Sari Kec. Tretep, Temanggung, Jawa Tengah 562569</t>
  </si>
  <si>
    <t>085729009337</t>
  </si>
  <si>
    <t>Nur Rohmah</t>
  </si>
  <si>
    <t>Temanggung, 19 September 1997</t>
  </si>
  <si>
    <t>Mutammimah</t>
  </si>
  <si>
    <t>Kediri, 22 November 1992</t>
  </si>
  <si>
    <t>RT 05/01 Kel. Tejosari Kec. Parakan, Temanggung, Jawa Tengah</t>
  </si>
  <si>
    <t>085775222333</t>
  </si>
  <si>
    <t>Fikhris Sa'adah</t>
  </si>
  <si>
    <t>Kediri, 6 Februari 1987</t>
  </si>
  <si>
    <t>Kel. Bandunggede Kec. Kedu, Temanggung, Jawa Tengah</t>
  </si>
  <si>
    <t>085646440602/ 081228419733</t>
  </si>
  <si>
    <t>Produksi Baju Muslim</t>
  </si>
  <si>
    <t>Zaidatul Chasanah</t>
  </si>
  <si>
    <t>Temanggung, 8 Agustus 1975</t>
  </si>
  <si>
    <t>RT 01/03 Kel. Bulu Kec. Bulu, Temanggung, Jawa Tengah</t>
  </si>
  <si>
    <t>085228141554</t>
  </si>
  <si>
    <t>Produksi Jajanan Pasar</t>
  </si>
  <si>
    <t>Sumarni</t>
  </si>
  <si>
    <t>Sragen, 25 Juni 1988</t>
  </si>
  <si>
    <t>Jl. Babadan RT 07/03 Kel. Babadan Kec. Karang Dowo, Klaten, Jawa Tengah</t>
  </si>
  <si>
    <t>085728460447/ 081333212704</t>
  </si>
  <si>
    <t>Batik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</si>
</sst>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0.00"/>
    <numFmt numFmtId="167" formatCode="0"/>
    <numFmt numFmtId="168" formatCode="M/D/YYYY"/>
  </numFmts>
  <fonts count="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  <cellStyle name="Normal 2" xfId="21" builtinId="54" customBuiltin="true"/>
    <cellStyle name="Normal 4" xfId="22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0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75" zoomScaleNormal="75" zoomScalePageLayoutView="100" workbookViewId="0">
      <selection pane="topLeft" activeCell="E70" activeCellId="0" sqref="E70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2" width="6.85425101214575"/>
  </cols>
  <sheetData>
    <row r="1" customFormat="false" ht="15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55.7" hidden="false" customHeight="false" outlineLevel="0" collapsed="false">
      <c r="A2" s="5"/>
      <c r="B2" s="5"/>
      <c r="C2" s="3" t="n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6" t="s">
        <v>26</v>
      </c>
      <c r="N2" s="0"/>
      <c r="O2" s="6" t="s">
        <v>27</v>
      </c>
      <c r="P2" s="7" t="s">
        <v>28</v>
      </c>
      <c r="Q2" s="8" t="n">
        <f aca="false">2016-1986</f>
        <v>30</v>
      </c>
      <c r="R2" s="8" t="s">
        <v>29</v>
      </c>
      <c r="S2" s="9" t="s">
        <v>30</v>
      </c>
      <c r="T2" s="10"/>
      <c r="U2" s="11"/>
      <c r="V2" s="7" t="s">
        <v>31</v>
      </c>
      <c r="W2" s="12" t="s">
        <v>32</v>
      </c>
      <c r="X2" s="0"/>
      <c r="Y2" s="7" t="s">
        <v>33</v>
      </c>
    </row>
    <row r="3" customFormat="false" ht="42.75" hidden="false" customHeight="false" outlineLevel="0" collapsed="false">
      <c r="A3" s="5"/>
      <c r="B3" s="5"/>
      <c r="C3" s="3" t="n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3" t="s">
        <v>34</v>
      </c>
      <c r="N3" s="0"/>
      <c r="O3" s="13" t="s">
        <v>35</v>
      </c>
      <c r="P3" s="7" t="s">
        <v>28</v>
      </c>
      <c r="Q3" s="14"/>
      <c r="R3" s="14"/>
      <c r="S3" s="15"/>
      <c r="T3" s="10"/>
      <c r="U3" s="11"/>
      <c r="V3" s="16" t="s">
        <v>36</v>
      </c>
      <c r="W3" s="17" t="s">
        <v>37</v>
      </c>
      <c r="X3" s="0"/>
      <c r="Y3" s="16" t="s">
        <v>38</v>
      </c>
    </row>
    <row r="4" customFormat="false" ht="42.75" hidden="false" customHeight="false" outlineLevel="0" collapsed="false">
      <c r="A4" s="5"/>
      <c r="B4" s="5"/>
      <c r="C4" s="3" t="n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3" t="s">
        <v>39</v>
      </c>
      <c r="N4" s="0"/>
      <c r="O4" s="13" t="s">
        <v>40</v>
      </c>
      <c r="P4" s="7" t="s">
        <v>28</v>
      </c>
      <c r="Q4" s="14" t="n">
        <f aca="false">2016-1957</f>
        <v>59</v>
      </c>
      <c r="R4" s="15" t="s">
        <v>41</v>
      </c>
      <c r="S4" s="15" t="s">
        <v>42</v>
      </c>
      <c r="T4" s="10"/>
      <c r="U4" s="11"/>
      <c r="V4" s="16" t="s">
        <v>43</v>
      </c>
      <c r="W4" s="17" t="s">
        <v>44</v>
      </c>
      <c r="X4" s="0"/>
      <c r="Y4" s="16" t="s">
        <v>45</v>
      </c>
    </row>
    <row r="5" customFormat="false" ht="42.75" hidden="false" customHeight="false" outlineLevel="0" collapsed="false">
      <c r="A5" s="5"/>
      <c r="B5" s="5"/>
      <c r="C5" s="3" t="n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3" t="s">
        <v>46</v>
      </c>
      <c r="N5" s="0"/>
      <c r="O5" s="13" t="s">
        <v>47</v>
      </c>
      <c r="P5" s="7" t="s">
        <v>28</v>
      </c>
      <c r="Q5" s="14" t="n">
        <f aca="false">2016-1951</f>
        <v>65</v>
      </c>
      <c r="R5" s="15" t="s">
        <v>41</v>
      </c>
      <c r="S5" s="16" t="s">
        <v>48</v>
      </c>
      <c r="T5" s="10"/>
      <c r="U5" s="11"/>
      <c r="V5" s="16" t="s">
        <v>49</v>
      </c>
      <c r="W5" s="17" t="s">
        <v>50</v>
      </c>
      <c r="X5" s="0"/>
      <c r="Y5" s="16"/>
    </row>
    <row r="6" customFormat="false" ht="42.75" hidden="false" customHeight="false" outlineLevel="0" collapsed="false">
      <c r="A6" s="5"/>
      <c r="B6" s="5"/>
      <c r="C6" s="3" t="n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3" t="s">
        <v>51</v>
      </c>
      <c r="N6" s="0"/>
      <c r="O6" s="13" t="s">
        <v>52</v>
      </c>
      <c r="P6" s="7" t="s">
        <v>28</v>
      </c>
      <c r="Q6" s="14" t="n">
        <f aca="false">2016-1958</f>
        <v>58</v>
      </c>
      <c r="R6" s="15" t="s">
        <v>41</v>
      </c>
      <c r="S6" s="14" t="s">
        <v>53</v>
      </c>
      <c r="T6" s="10"/>
      <c r="U6" s="11"/>
      <c r="V6" s="16" t="s">
        <v>54</v>
      </c>
      <c r="W6" s="17" t="s">
        <v>55</v>
      </c>
      <c r="X6" s="0"/>
      <c r="Y6" s="16" t="s">
        <v>56</v>
      </c>
    </row>
    <row r="7" customFormat="false" ht="29.85" hidden="false" customHeight="false" outlineLevel="0" collapsed="false">
      <c r="A7" s="5"/>
      <c r="B7" s="5"/>
      <c r="C7" s="3" t="n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3" t="s">
        <v>57</v>
      </c>
      <c r="N7" s="0"/>
      <c r="O7" s="13" t="s">
        <v>58</v>
      </c>
      <c r="P7" s="7" t="s">
        <v>28</v>
      </c>
      <c r="Q7" s="14" t="n">
        <f aca="false">2016-1953</f>
        <v>63</v>
      </c>
      <c r="R7" s="15" t="s">
        <v>41</v>
      </c>
      <c r="S7" s="15"/>
      <c r="T7" s="10"/>
      <c r="U7" s="11"/>
      <c r="V7" s="16" t="s">
        <v>59</v>
      </c>
      <c r="W7" s="17" t="s">
        <v>60</v>
      </c>
      <c r="X7" s="0"/>
      <c r="Y7" s="16"/>
    </row>
    <row r="8" customFormat="false" ht="55.7" hidden="false" customHeight="false" outlineLevel="0" collapsed="false">
      <c r="A8" s="5"/>
      <c r="B8" s="5"/>
      <c r="C8" s="3" t="n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3" t="s">
        <v>61</v>
      </c>
      <c r="N8" s="0"/>
      <c r="O8" s="13" t="s">
        <v>62</v>
      </c>
      <c r="P8" s="7" t="s">
        <v>28</v>
      </c>
      <c r="Q8" s="14" t="n">
        <f aca="false">2016-1976</f>
        <v>40</v>
      </c>
      <c r="R8" s="14" t="s">
        <v>63</v>
      </c>
      <c r="S8" s="9" t="s">
        <v>30</v>
      </c>
      <c r="T8" s="10"/>
      <c r="U8" s="11"/>
      <c r="V8" s="16" t="s">
        <v>64</v>
      </c>
      <c r="W8" s="17" t="s">
        <v>65</v>
      </c>
      <c r="X8" s="0"/>
      <c r="Y8" s="16" t="s">
        <v>66</v>
      </c>
    </row>
    <row r="9" customFormat="false" ht="29.85" hidden="false" customHeight="false" outlineLevel="0" collapsed="false">
      <c r="A9" s="5"/>
      <c r="B9" s="5"/>
      <c r="C9" s="3" t="n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3" t="s">
        <v>67</v>
      </c>
      <c r="N9" s="0"/>
      <c r="O9" s="13" t="s">
        <v>68</v>
      </c>
      <c r="P9" s="7" t="s">
        <v>28</v>
      </c>
      <c r="Q9" s="14" t="n">
        <f aca="false">2016-1981</f>
        <v>35</v>
      </c>
      <c r="R9" s="14" t="s">
        <v>63</v>
      </c>
      <c r="S9" s="16" t="s">
        <v>48</v>
      </c>
      <c r="T9" s="10"/>
      <c r="U9" s="11"/>
      <c r="V9" s="16" t="s">
        <v>69</v>
      </c>
      <c r="W9" s="17" t="s">
        <v>70</v>
      </c>
      <c r="X9" s="0"/>
      <c r="Y9" s="16" t="s">
        <v>71</v>
      </c>
    </row>
    <row r="10" customFormat="false" ht="37.8" hidden="false" customHeight="false" outlineLevel="0" collapsed="false">
      <c r="A10" s="5"/>
      <c r="B10" s="5"/>
      <c r="C10" s="3" t="n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3" t="s">
        <v>72</v>
      </c>
      <c r="N10" s="0"/>
      <c r="O10" s="13" t="s">
        <v>73</v>
      </c>
      <c r="P10" s="7" t="s">
        <v>28</v>
      </c>
      <c r="Q10" s="14" t="n">
        <f aca="false">2016-1961</f>
        <v>55</v>
      </c>
      <c r="R10" s="15" t="s">
        <v>41</v>
      </c>
      <c r="S10" s="16" t="s">
        <v>48</v>
      </c>
      <c r="T10" s="10"/>
      <c r="U10" s="11"/>
      <c r="V10" s="16" t="s">
        <v>74</v>
      </c>
      <c r="W10" s="17" t="s">
        <v>75</v>
      </c>
      <c r="X10" s="0"/>
      <c r="Y10" s="16" t="s">
        <v>76</v>
      </c>
    </row>
    <row r="11" customFormat="false" ht="55.7" hidden="false" customHeight="false" outlineLevel="0" collapsed="false">
      <c r="A11" s="5"/>
      <c r="B11" s="5"/>
      <c r="C11" s="3" t="n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3" t="s">
        <v>77</v>
      </c>
      <c r="N11" s="0"/>
      <c r="O11" s="13" t="s">
        <v>78</v>
      </c>
      <c r="P11" s="7" t="s">
        <v>28</v>
      </c>
      <c r="Q11" s="14" t="n">
        <f aca="false">2016-1962</f>
        <v>54</v>
      </c>
      <c r="R11" s="15" t="s">
        <v>41</v>
      </c>
      <c r="S11" s="15"/>
      <c r="T11" s="10"/>
      <c r="U11" s="11"/>
      <c r="V11" s="16" t="s">
        <v>79</v>
      </c>
      <c r="W11" s="17" t="s">
        <v>80</v>
      </c>
      <c r="X11" s="0"/>
      <c r="Y11" s="16" t="s">
        <v>81</v>
      </c>
    </row>
    <row r="12" customFormat="false" ht="55.7" hidden="false" customHeight="false" outlineLevel="0" collapsed="false">
      <c r="A12" s="5"/>
      <c r="B12" s="5"/>
      <c r="C12" s="3" t="n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3" t="s">
        <v>82</v>
      </c>
      <c r="N12" s="0"/>
      <c r="O12" s="13" t="s">
        <v>83</v>
      </c>
      <c r="P12" s="7" t="s">
        <v>28</v>
      </c>
      <c r="Q12" s="14" t="n">
        <f aca="false">2016-1960</f>
        <v>56</v>
      </c>
      <c r="R12" s="15" t="s">
        <v>41</v>
      </c>
      <c r="S12" s="9" t="s">
        <v>30</v>
      </c>
      <c r="T12" s="10"/>
      <c r="U12" s="11"/>
      <c r="V12" s="16" t="s">
        <v>84</v>
      </c>
      <c r="W12" s="17" t="s">
        <v>85</v>
      </c>
      <c r="X12" s="0"/>
      <c r="Y12" s="16" t="s">
        <v>86</v>
      </c>
    </row>
    <row r="13" customFormat="false" ht="42.75" hidden="false" customHeight="false" outlineLevel="0" collapsed="false">
      <c r="A13" s="5"/>
      <c r="B13" s="5"/>
      <c r="C13" s="3" t="n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3" t="s">
        <v>87</v>
      </c>
      <c r="N13" s="0"/>
      <c r="O13" s="13" t="s">
        <v>88</v>
      </c>
      <c r="P13" s="7" t="s">
        <v>28</v>
      </c>
      <c r="Q13" s="14" t="n">
        <f aca="false">2016-1989</f>
        <v>27</v>
      </c>
      <c r="R13" s="8" t="s">
        <v>29</v>
      </c>
      <c r="S13" s="9" t="s">
        <v>30</v>
      </c>
      <c r="T13" s="10"/>
      <c r="U13" s="11"/>
      <c r="V13" s="16" t="s">
        <v>89</v>
      </c>
      <c r="W13" s="17" t="s">
        <v>90</v>
      </c>
      <c r="X13" s="0"/>
      <c r="Y13" s="16"/>
    </row>
    <row r="14" customFormat="false" ht="16.9" hidden="false" customHeight="false" outlineLevel="0" collapsed="false">
      <c r="A14" s="5"/>
      <c r="B14" s="5"/>
      <c r="C14" s="3" t="n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3" t="s">
        <v>91</v>
      </c>
      <c r="N14" s="0"/>
      <c r="O14" s="13" t="s">
        <v>92</v>
      </c>
      <c r="P14" s="7" t="s">
        <v>28</v>
      </c>
      <c r="Q14" s="14" t="n">
        <f aca="false">2016-1976</f>
        <v>40</v>
      </c>
      <c r="R14" s="14" t="s">
        <v>63</v>
      </c>
      <c r="S14" s="16" t="s">
        <v>48</v>
      </c>
      <c r="T14" s="10"/>
      <c r="U14" s="11"/>
      <c r="V14" s="16" t="s">
        <v>93</v>
      </c>
      <c r="W14" s="17" t="s">
        <v>94</v>
      </c>
      <c r="X14" s="0"/>
      <c r="Y14" s="16"/>
    </row>
    <row r="15" customFormat="false" ht="29.85" hidden="false" customHeight="false" outlineLevel="0" collapsed="false">
      <c r="A15" s="5"/>
      <c r="B15" s="5"/>
      <c r="C15" s="3" t="n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3" t="s">
        <v>95</v>
      </c>
      <c r="N15" s="0"/>
      <c r="O15" s="13" t="s">
        <v>96</v>
      </c>
      <c r="P15" s="7" t="s">
        <v>28</v>
      </c>
      <c r="Q15" s="14" t="n">
        <f aca="false">2016-1964</f>
        <v>52</v>
      </c>
      <c r="R15" s="15" t="s">
        <v>41</v>
      </c>
      <c r="S15" s="16" t="s">
        <v>48</v>
      </c>
      <c r="T15" s="10"/>
      <c r="U15" s="11"/>
      <c r="V15" s="16" t="s">
        <v>97</v>
      </c>
      <c r="W15" s="17" t="s">
        <v>98</v>
      </c>
      <c r="X15" s="0"/>
      <c r="Y15" s="16"/>
    </row>
    <row r="16" customFormat="false" ht="37.8" hidden="false" customHeight="false" outlineLevel="0" collapsed="false">
      <c r="A16" s="5"/>
      <c r="B16" s="5"/>
      <c r="C16" s="3" t="n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3" t="s">
        <v>99</v>
      </c>
      <c r="N16" s="0"/>
      <c r="O16" s="13" t="s">
        <v>100</v>
      </c>
      <c r="P16" s="7" t="s">
        <v>28</v>
      </c>
      <c r="Q16" s="14" t="n">
        <f aca="false">2016-1962</f>
        <v>54</v>
      </c>
      <c r="R16" s="15" t="s">
        <v>41</v>
      </c>
      <c r="S16" s="15"/>
      <c r="T16" s="10"/>
      <c r="U16" s="11"/>
      <c r="V16" s="16"/>
      <c r="W16" s="18" t="s">
        <v>101</v>
      </c>
      <c r="X16" s="0"/>
      <c r="Y16" s="16" t="s">
        <v>102</v>
      </c>
    </row>
    <row r="17" customFormat="false" ht="29.85" hidden="false" customHeight="false" outlineLevel="0" collapsed="false">
      <c r="A17" s="5"/>
      <c r="B17" s="5"/>
      <c r="C17" s="3" t="n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3" t="s">
        <v>103</v>
      </c>
      <c r="N17" s="0"/>
      <c r="O17" s="13" t="s">
        <v>104</v>
      </c>
      <c r="P17" s="7" t="s">
        <v>28</v>
      </c>
      <c r="Q17" s="14" t="n">
        <f aca="false">2016-1970</f>
        <v>46</v>
      </c>
      <c r="R17" s="14" t="s">
        <v>105</v>
      </c>
      <c r="S17" s="15"/>
      <c r="T17" s="10"/>
      <c r="U17" s="11"/>
      <c r="V17" s="16" t="s">
        <v>106</v>
      </c>
      <c r="W17" s="18" t="s">
        <v>107</v>
      </c>
      <c r="X17" s="0"/>
      <c r="Y17" s="16" t="s">
        <v>108</v>
      </c>
    </row>
    <row r="18" customFormat="false" ht="29.85" hidden="false" customHeight="false" outlineLevel="0" collapsed="false">
      <c r="A18" s="5"/>
      <c r="B18" s="5"/>
      <c r="C18" s="3" t="n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3" t="s">
        <v>109</v>
      </c>
      <c r="N18" s="0"/>
      <c r="O18" s="13" t="s">
        <v>110</v>
      </c>
      <c r="P18" s="7" t="s">
        <v>28</v>
      </c>
      <c r="Q18" s="14" t="n">
        <f aca="false">2016-1969</f>
        <v>47</v>
      </c>
      <c r="R18" s="14" t="s">
        <v>105</v>
      </c>
      <c r="S18" s="16" t="s">
        <v>48</v>
      </c>
      <c r="T18" s="10"/>
      <c r="U18" s="11"/>
      <c r="V18" s="16" t="s">
        <v>111</v>
      </c>
      <c r="W18" s="18" t="s">
        <v>112</v>
      </c>
      <c r="X18" s="0"/>
      <c r="Y18" s="16" t="s">
        <v>113</v>
      </c>
    </row>
    <row r="19" customFormat="false" ht="48.75" hidden="false" customHeight="false" outlineLevel="0" collapsed="false">
      <c r="A19" s="5"/>
      <c r="B19" s="5"/>
      <c r="C19" s="3" t="n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3" t="s">
        <v>114</v>
      </c>
      <c r="N19" s="0"/>
      <c r="O19" s="13" t="s">
        <v>115</v>
      </c>
      <c r="P19" s="7" t="s">
        <v>28</v>
      </c>
      <c r="Q19" s="14" t="n">
        <f aca="false">2016-1953</f>
        <v>63</v>
      </c>
      <c r="R19" s="15" t="s">
        <v>41</v>
      </c>
      <c r="S19" s="9" t="s">
        <v>30</v>
      </c>
      <c r="T19" s="10"/>
      <c r="U19" s="11"/>
      <c r="V19" s="16" t="s">
        <v>116</v>
      </c>
      <c r="W19" s="18" t="s">
        <v>117</v>
      </c>
      <c r="X19" s="0"/>
      <c r="Y19" s="16" t="s">
        <v>118</v>
      </c>
    </row>
    <row r="20" customFormat="false" ht="29.85" hidden="false" customHeight="false" outlineLevel="0" collapsed="false">
      <c r="A20" s="5"/>
      <c r="B20" s="5"/>
      <c r="C20" s="3" t="n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3" t="s">
        <v>119</v>
      </c>
      <c r="N20" s="0"/>
      <c r="O20" s="13" t="s">
        <v>120</v>
      </c>
      <c r="P20" s="7" t="s">
        <v>28</v>
      </c>
      <c r="Q20" s="14" t="n">
        <f aca="false">2016-1983</f>
        <v>33</v>
      </c>
      <c r="R20" s="14" t="s">
        <v>63</v>
      </c>
      <c r="S20" s="9" t="s">
        <v>30</v>
      </c>
      <c r="T20" s="10"/>
      <c r="U20" s="11"/>
      <c r="V20" s="16" t="s">
        <v>121</v>
      </c>
      <c r="W20" s="18" t="s">
        <v>122</v>
      </c>
      <c r="X20" s="0"/>
      <c r="Y20" s="16" t="s">
        <v>123</v>
      </c>
    </row>
    <row r="21" customFormat="false" ht="29.85" hidden="false" customHeight="false" outlineLevel="0" collapsed="false">
      <c r="A21" s="5"/>
      <c r="B21" s="5"/>
      <c r="C21" s="3" t="n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3" t="s">
        <v>124</v>
      </c>
      <c r="N21" s="0"/>
      <c r="O21" s="13" t="s">
        <v>125</v>
      </c>
      <c r="P21" s="7" t="s">
        <v>28</v>
      </c>
      <c r="Q21" s="14" t="n">
        <f aca="false">2016-1968</f>
        <v>48</v>
      </c>
      <c r="R21" s="14" t="s">
        <v>105</v>
      </c>
      <c r="S21" s="9" t="s">
        <v>30</v>
      </c>
      <c r="T21" s="10"/>
      <c r="U21" s="11"/>
      <c r="V21" s="16" t="s">
        <v>126</v>
      </c>
      <c r="W21" s="18" t="s">
        <v>127</v>
      </c>
      <c r="X21" s="0"/>
      <c r="Y21" s="16" t="s">
        <v>128</v>
      </c>
    </row>
    <row r="22" customFormat="false" ht="55.7" hidden="false" customHeight="false" outlineLevel="0" collapsed="false">
      <c r="A22" s="5"/>
      <c r="B22" s="5"/>
      <c r="C22" s="3" t="n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3" t="s">
        <v>129</v>
      </c>
      <c r="N22" s="0"/>
      <c r="O22" s="13" t="s">
        <v>130</v>
      </c>
      <c r="P22" s="7" t="s">
        <v>28</v>
      </c>
      <c r="Q22" s="14" t="n">
        <f aca="false">2016-1949</f>
        <v>67</v>
      </c>
      <c r="R22" s="15" t="s">
        <v>41</v>
      </c>
      <c r="S22" s="9" t="s">
        <v>30</v>
      </c>
      <c r="T22" s="10"/>
      <c r="U22" s="11"/>
      <c r="V22" s="16" t="s">
        <v>131</v>
      </c>
      <c r="W22" s="18" t="s">
        <v>132</v>
      </c>
      <c r="X22" s="0"/>
      <c r="Y22" s="16" t="s">
        <v>133</v>
      </c>
    </row>
    <row r="23" customFormat="false" ht="29.85" hidden="false" customHeight="false" outlineLevel="0" collapsed="false">
      <c r="A23" s="5"/>
      <c r="B23" s="5"/>
      <c r="C23" s="3" t="n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3" t="s">
        <v>134</v>
      </c>
      <c r="N23" s="0"/>
      <c r="O23" s="13" t="s">
        <v>135</v>
      </c>
      <c r="P23" s="7" t="s">
        <v>28</v>
      </c>
      <c r="Q23" s="14" t="n">
        <f aca="false">2016-1965</f>
        <v>51</v>
      </c>
      <c r="R23" s="15" t="s">
        <v>41</v>
      </c>
      <c r="S23" s="16" t="s">
        <v>48</v>
      </c>
      <c r="T23" s="10"/>
      <c r="U23" s="11"/>
      <c r="V23" s="16" t="s">
        <v>136</v>
      </c>
      <c r="W23" s="18"/>
      <c r="X23" s="0"/>
      <c r="Y23" s="16"/>
    </row>
    <row r="24" customFormat="false" ht="16.9" hidden="false" customHeight="false" outlineLevel="0" collapsed="false">
      <c r="A24" s="5"/>
      <c r="B24" s="5"/>
      <c r="C24" s="3" t="n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3" t="s">
        <v>137</v>
      </c>
      <c r="N24" s="0"/>
      <c r="O24" s="13" t="s">
        <v>138</v>
      </c>
      <c r="P24" s="7" t="s">
        <v>28</v>
      </c>
      <c r="Q24" s="14" t="n">
        <f aca="false">2016-1950</f>
        <v>66</v>
      </c>
      <c r="R24" s="15" t="s">
        <v>41</v>
      </c>
      <c r="S24" s="15" t="s">
        <v>42</v>
      </c>
      <c r="T24" s="10"/>
      <c r="U24" s="11"/>
      <c r="V24" s="16" t="s">
        <v>139</v>
      </c>
      <c r="W24" s="18" t="s">
        <v>140</v>
      </c>
      <c r="X24" s="0"/>
      <c r="Y24" s="16"/>
    </row>
    <row r="25" customFormat="false" ht="42.75" hidden="false" customHeight="false" outlineLevel="0" collapsed="false">
      <c r="A25" s="5"/>
      <c r="B25" s="5"/>
      <c r="C25" s="3" t="n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3" t="s">
        <v>141</v>
      </c>
      <c r="N25" s="0"/>
      <c r="O25" s="13" t="s">
        <v>142</v>
      </c>
      <c r="P25" s="7" t="s">
        <v>28</v>
      </c>
      <c r="Q25" s="14" t="n">
        <f aca="false">2016-1976</f>
        <v>40</v>
      </c>
      <c r="R25" s="14" t="s">
        <v>63</v>
      </c>
      <c r="S25" s="9" t="s">
        <v>30</v>
      </c>
      <c r="T25" s="10"/>
      <c r="U25" s="11"/>
      <c r="V25" s="16" t="s">
        <v>143</v>
      </c>
      <c r="W25" s="18" t="s">
        <v>144</v>
      </c>
      <c r="X25" s="0"/>
      <c r="Y25" s="16"/>
    </row>
    <row r="26" customFormat="false" ht="55.7" hidden="false" customHeight="false" outlineLevel="0" collapsed="false">
      <c r="A26" s="5"/>
      <c r="B26" s="5"/>
      <c r="C26" s="3" t="n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3" t="s">
        <v>145</v>
      </c>
      <c r="N26" s="0"/>
      <c r="O26" s="19" t="s">
        <v>146</v>
      </c>
      <c r="P26" s="7" t="s">
        <v>28</v>
      </c>
      <c r="Q26" s="14" t="n">
        <f aca="false">2016-1959</f>
        <v>57</v>
      </c>
      <c r="R26" s="15" t="s">
        <v>41</v>
      </c>
      <c r="S26" s="16" t="s">
        <v>48</v>
      </c>
      <c r="T26" s="10"/>
      <c r="U26" s="11"/>
      <c r="V26" s="16" t="s">
        <v>147</v>
      </c>
      <c r="W26" s="18" t="s">
        <v>148</v>
      </c>
      <c r="X26" s="0"/>
      <c r="Y26" s="16"/>
    </row>
    <row r="27" customFormat="false" ht="42.75" hidden="false" customHeight="false" outlineLevel="0" collapsed="false">
      <c r="A27" s="5"/>
      <c r="B27" s="5"/>
      <c r="C27" s="3" t="n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3" t="s">
        <v>149</v>
      </c>
      <c r="N27" s="0"/>
      <c r="O27" s="13" t="s">
        <v>150</v>
      </c>
      <c r="P27" s="7" t="s">
        <v>28</v>
      </c>
      <c r="Q27" s="14" t="n">
        <f aca="false">2016-1953</f>
        <v>63</v>
      </c>
      <c r="R27" s="15" t="s">
        <v>41</v>
      </c>
      <c r="S27" s="16" t="s">
        <v>48</v>
      </c>
      <c r="T27" s="10"/>
      <c r="U27" s="11"/>
      <c r="V27" s="16" t="s">
        <v>151</v>
      </c>
      <c r="W27" s="18" t="s">
        <v>152</v>
      </c>
      <c r="X27" s="0"/>
      <c r="Y27" s="16"/>
    </row>
    <row r="28" customFormat="false" ht="29.85" hidden="false" customHeight="false" outlineLevel="0" collapsed="false">
      <c r="A28" s="5"/>
      <c r="B28" s="5"/>
      <c r="C28" s="3" t="n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3" t="s">
        <v>153</v>
      </c>
      <c r="N28" s="0"/>
      <c r="O28" s="13" t="s">
        <v>154</v>
      </c>
      <c r="P28" s="7" t="s">
        <v>28</v>
      </c>
      <c r="Q28" s="14" t="n">
        <f aca="false">2016-1953</f>
        <v>63</v>
      </c>
      <c r="R28" s="15" t="s">
        <v>41</v>
      </c>
      <c r="S28" s="9" t="s">
        <v>30</v>
      </c>
      <c r="T28" s="10"/>
      <c r="U28" s="11"/>
      <c r="V28" s="16" t="s">
        <v>155</v>
      </c>
      <c r="W28" s="17" t="s">
        <v>112</v>
      </c>
      <c r="X28" s="0"/>
      <c r="Y28" s="16"/>
    </row>
    <row r="29" customFormat="false" ht="16.9" hidden="false" customHeight="false" outlineLevel="0" collapsed="false">
      <c r="A29" s="5"/>
      <c r="B29" s="5"/>
      <c r="C29" s="3" t="n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3" t="s">
        <v>156</v>
      </c>
      <c r="N29" s="0"/>
      <c r="O29" s="13" t="s">
        <v>157</v>
      </c>
      <c r="P29" s="7" t="s">
        <v>28</v>
      </c>
      <c r="Q29" s="14" t="n">
        <f aca="false">2016-1972</f>
        <v>44</v>
      </c>
      <c r="R29" s="14" t="s">
        <v>105</v>
      </c>
      <c r="S29" s="16" t="s">
        <v>48</v>
      </c>
      <c r="T29" s="10"/>
      <c r="U29" s="11"/>
      <c r="V29" s="16" t="s">
        <v>158</v>
      </c>
      <c r="W29" s="17"/>
      <c r="X29" s="0"/>
      <c r="Y29" s="16"/>
    </row>
    <row r="30" customFormat="false" ht="29.85" hidden="false" customHeight="false" outlineLevel="0" collapsed="false">
      <c r="A30" s="5"/>
      <c r="B30" s="5"/>
      <c r="C30" s="3" t="n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3" t="s">
        <v>159</v>
      </c>
      <c r="N30" s="0"/>
      <c r="O30" s="13" t="s">
        <v>160</v>
      </c>
      <c r="P30" s="7" t="s">
        <v>28</v>
      </c>
      <c r="Q30" s="14" t="n">
        <f aca="false">2016-1964</f>
        <v>52</v>
      </c>
      <c r="R30" s="15" t="s">
        <v>41</v>
      </c>
      <c r="S30" s="9" t="s">
        <v>30</v>
      </c>
      <c r="T30" s="10"/>
      <c r="U30" s="11"/>
      <c r="V30" s="16" t="s">
        <v>161</v>
      </c>
      <c r="W30" s="17" t="s">
        <v>162</v>
      </c>
      <c r="X30" s="0"/>
      <c r="Y30" s="16" t="s">
        <v>163</v>
      </c>
    </row>
    <row r="31" customFormat="false" ht="29.85" hidden="false" customHeight="false" outlineLevel="0" collapsed="false">
      <c r="A31" s="5"/>
      <c r="B31" s="5"/>
      <c r="C31" s="3" t="n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3" t="s">
        <v>164</v>
      </c>
      <c r="N31" s="0"/>
      <c r="O31" s="13" t="s">
        <v>165</v>
      </c>
      <c r="P31" s="7" t="s">
        <v>28</v>
      </c>
      <c r="Q31" s="14" t="n">
        <f aca="false">2016-1974</f>
        <v>42</v>
      </c>
      <c r="R31" s="14" t="s">
        <v>105</v>
      </c>
      <c r="S31" s="16" t="s">
        <v>48</v>
      </c>
      <c r="T31" s="10"/>
      <c r="U31" s="11"/>
      <c r="V31" s="16" t="s">
        <v>166</v>
      </c>
      <c r="W31" s="17" t="s">
        <v>167</v>
      </c>
      <c r="X31" s="0"/>
      <c r="Y31" s="16" t="s">
        <v>168</v>
      </c>
    </row>
    <row r="32" customFormat="false" ht="29.85" hidden="false" customHeight="false" outlineLevel="0" collapsed="false">
      <c r="A32" s="20"/>
      <c r="B32" s="20"/>
      <c r="C32" s="3" t="n">
        <v>0</v>
      </c>
      <c r="D32" s="20"/>
      <c r="E32" s="20"/>
      <c r="F32" s="20"/>
      <c r="G32" s="3" t="s">
        <v>25</v>
      </c>
      <c r="H32" s="20"/>
      <c r="I32" s="3" t="s">
        <v>25</v>
      </c>
      <c r="J32" s="20"/>
      <c r="K32" s="20"/>
      <c r="L32" s="20"/>
      <c r="M32" s="13" t="s">
        <v>169</v>
      </c>
      <c r="N32" s="0"/>
      <c r="O32" s="13" t="s">
        <v>170</v>
      </c>
      <c r="P32" s="7" t="s">
        <v>28</v>
      </c>
      <c r="Q32" s="14" t="n">
        <f aca="false">2016-1977</f>
        <v>39</v>
      </c>
      <c r="R32" s="14" t="s">
        <v>63</v>
      </c>
      <c r="S32" s="21" t="s">
        <v>171</v>
      </c>
      <c r="T32" s="22"/>
      <c r="U32" s="22"/>
      <c r="V32" s="16" t="s">
        <v>172</v>
      </c>
      <c r="W32" s="17" t="s">
        <v>173</v>
      </c>
      <c r="X32" s="0"/>
      <c r="Y32" s="16" t="s">
        <v>174</v>
      </c>
    </row>
    <row r="33" customFormat="false" ht="29.85" hidden="false" customHeight="false" outlineLevel="0" collapsed="false">
      <c r="A33" s="20"/>
      <c r="B33" s="20"/>
      <c r="C33" s="3" t="n">
        <v>0</v>
      </c>
      <c r="D33" s="20"/>
      <c r="E33" s="20"/>
      <c r="F33" s="20"/>
      <c r="G33" s="3" t="s">
        <v>25</v>
      </c>
      <c r="H33" s="20"/>
      <c r="I33" s="3" t="s">
        <v>25</v>
      </c>
      <c r="J33" s="20"/>
      <c r="K33" s="20"/>
      <c r="L33" s="20"/>
      <c r="M33" s="13" t="s">
        <v>175</v>
      </c>
      <c r="N33" s="0"/>
      <c r="O33" s="13" t="s">
        <v>176</v>
      </c>
      <c r="P33" s="7" t="s">
        <v>28</v>
      </c>
      <c r="Q33" s="14" t="n">
        <f aca="false">2016-1985</f>
        <v>31</v>
      </c>
      <c r="R33" s="14" t="s">
        <v>63</v>
      </c>
      <c r="S33" s="16" t="s">
        <v>48</v>
      </c>
      <c r="T33" s="22"/>
      <c r="U33" s="22"/>
      <c r="V33" s="16" t="s">
        <v>177</v>
      </c>
      <c r="W33" s="17" t="s">
        <v>178</v>
      </c>
      <c r="X33" s="0"/>
      <c r="Y33" s="16" t="s">
        <v>179</v>
      </c>
    </row>
    <row r="34" customFormat="false" ht="29.85" hidden="false" customHeight="false" outlineLevel="0" collapsed="false">
      <c r="A34" s="20"/>
      <c r="B34" s="20"/>
      <c r="C34" s="3" t="n">
        <v>0</v>
      </c>
      <c r="D34" s="20"/>
      <c r="E34" s="20"/>
      <c r="F34" s="20"/>
      <c r="G34" s="3" t="s">
        <v>25</v>
      </c>
      <c r="H34" s="20"/>
      <c r="I34" s="3" t="s">
        <v>25</v>
      </c>
      <c r="J34" s="20"/>
      <c r="K34" s="20"/>
      <c r="L34" s="20"/>
      <c r="M34" s="13" t="s">
        <v>180</v>
      </c>
      <c r="N34" s="0"/>
      <c r="O34" s="13" t="s">
        <v>181</v>
      </c>
      <c r="P34" s="7" t="s">
        <v>28</v>
      </c>
      <c r="Q34" s="14" t="n">
        <f aca="false">2016-1982</f>
        <v>34</v>
      </c>
      <c r="R34" s="14" t="s">
        <v>63</v>
      </c>
      <c r="S34" s="16" t="s">
        <v>48</v>
      </c>
      <c r="T34" s="22"/>
      <c r="U34" s="22"/>
      <c r="V34" s="16" t="s">
        <v>177</v>
      </c>
      <c r="W34" s="17" t="s">
        <v>182</v>
      </c>
      <c r="X34" s="0"/>
      <c r="Y34" s="23" t="s">
        <v>183</v>
      </c>
    </row>
    <row r="35" customFormat="false" ht="29.85" hidden="false" customHeight="false" outlineLevel="0" collapsed="false">
      <c r="A35" s="20"/>
      <c r="B35" s="20"/>
      <c r="C35" s="3" t="n">
        <v>0</v>
      </c>
      <c r="D35" s="20"/>
      <c r="E35" s="20"/>
      <c r="F35" s="20"/>
      <c r="G35" s="3" t="s">
        <v>25</v>
      </c>
      <c r="H35" s="20"/>
      <c r="I35" s="3" t="s">
        <v>25</v>
      </c>
      <c r="J35" s="20"/>
      <c r="K35" s="20"/>
      <c r="L35" s="20"/>
      <c r="M35" s="13" t="s">
        <v>184</v>
      </c>
      <c r="N35" s="0"/>
      <c r="O35" s="13" t="s">
        <v>185</v>
      </c>
      <c r="P35" s="7" t="s">
        <v>28</v>
      </c>
      <c r="Q35" s="14" t="n">
        <f aca="false">2016-1975</f>
        <v>41</v>
      </c>
      <c r="R35" s="14" t="s">
        <v>105</v>
      </c>
      <c r="S35" s="15"/>
      <c r="T35" s="22"/>
      <c r="U35" s="22"/>
      <c r="V35" s="16" t="s">
        <v>186</v>
      </c>
      <c r="W35" s="17" t="s">
        <v>187</v>
      </c>
      <c r="X35" s="0"/>
      <c r="Y35" s="16" t="s">
        <v>188</v>
      </c>
    </row>
    <row r="36" customFormat="false" ht="29.85" hidden="false" customHeight="false" outlineLevel="0" collapsed="false">
      <c r="A36" s="20"/>
      <c r="B36" s="20"/>
      <c r="C36" s="3" t="n">
        <v>0</v>
      </c>
      <c r="D36" s="20"/>
      <c r="E36" s="20"/>
      <c r="F36" s="20"/>
      <c r="G36" s="3" t="s">
        <v>25</v>
      </c>
      <c r="H36" s="20"/>
      <c r="I36" s="3" t="s">
        <v>25</v>
      </c>
      <c r="J36" s="20"/>
      <c r="K36" s="20"/>
      <c r="L36" s="20"/>
      <c r="M36" s="13" t="s">
        <v>189</v>
      </c>
      <c r="N36" s="0"/>
      <c r="O36" s="13" t="s">
        <v>190</v>
      </c>
      <c r="P36" s="7" t="s">
        <v>28</v>
      </c>
      <c r="Q36" s="14" t="n">
        <f aca="false">2016-1978</f>
        <v>38</v>
      </c>
      <c r="R36" s="14" t="s">
        <v>63</v>
      </c>
      <c r="S36" s="16" t="s">
        <v>48</v>
      </c>
      <c r="T36" s="22"/>
      <c r="U36" s="22"/>
      <c r="V36" s="16" t="s">
        <v>191</v>
      </c>
      <c r="W36" s="17" t="s">
        <v>192</v>
      </c>
      <c r="X36" s="0"/>
      <c r="Y36" s="16" t="s">
        <v>193</v>
      </c>
    </row>
    <row r="37" customFormat="false" ht="29.85" hidden="false" customHeight="false" outlineLevel="0" collapsed="false">
      <c r="A37" s="20"/>
      <c r="B37" s="20"/>
      <c r="C37" s="3" t="n">
        <v>0</v>
      </c>
      <c r="D37" s="20"/>
      <c r="E37" s="20"/>
      <c r="F37" s="20"/>
      <c r="G37" s="3" t="s">
        <v>25</v>
      </c>
      <c r="H37" s="20"/>
      <c r="I37" s="3" t="s">
        <v>25</v>
      </c>
      <c r="J37" s="20"/>
      <c r="K37" s="20"/>
      <c r="L37" s="20"/>
      <c r="M37" s="13" t="s">
        <v>194</v>
      </c>
      <c r="N37" s="0"/>
      <c r="O37" s="13" t="s">
        <v>195</v>
      </c>
      <c r="P37" s="7" t="s">
        <v>28</v>
      </c>
      <c r="Q37" s="14" t="n">
        <f aca="false">2016-1992</f>
        <v>24</v>
      </c>
      <c r="R37" s="8" t="s">
        <v>29</v>
      </c>
      <c r="S37" s="16" t="s">
        <v>48</v>
      </c>
      <c r="T37" s="22"/>
      <c r="U37" s="22"/>
      <c r="V37" s="16" t="s">
        <v>196</v>
      </c>
      <c r="W37" s="17" t="s">
        <v>197</v>
      </c>
      <c r="X37" s="0"/>
      <c r="Y37" s="23" t="s">
        <v>198</v>
      </c>
    </row>
    <row r="38" customFormat="false" ht="29.85" hidden="false" customHeight="false" outlineLevel="0" collapsed="false">
      <c r="A38" s="20"/>
      <c r="B38" s="20"/>
      <c r="C38" s="3" t="n">
        <v>0</v>
      </c>
      <c r="D38" s="20"/>
      <c r="E38" s="20"/>
      <c r="F38" s="20"/>
      <c r="G38" s="3" t="s">
        <v>25</v>
      </c>
      <c r="H38" s="20"/>
      <c r="I38" s="3" t="s">
        <v>25</v>
      </c>
      <c r="J38" s="20"/>
      <c r="K38" s="20"/>
      <c r="L38" s="20"/>
      <c r="M38" s="13" t="s">
        <v>199</v>
      </c>
      <c r="N38" s="0"/>
      <c r="O38" s="13" t="s">
        <v>200</v>
      </c>
      <c r="P38" s="7" t="s">
        <v>28</v>
      </c>
      <c r="Q38" s="14" t="n">
        <f aca="false">2016-1980</f>
        <v>36</v>
      </c>
      <c r="R38" s="14" t="s">
        <v>63</v>
      </c>
      <c r="S38" s="9" t="s">
        <v>30</v>
      </c>
      <c r="T38" s="22"/>
      <c r="U38" s="22"/>
      <c r="V38" s="16" t="s">
        <v>201</v>
      </c>
      <c r="W38" s="17" t="s">
        <v>202</v>
      </c>
      <c r="X38" s="0"/>
      <c r="Y38" s="16" t="s">
        <v>203</v>
      </c>
    </row>
    <row r="39" customFormat="false" ht="42.75" hidden="false" customHeight="false" outlineLevel="0" collapsed="false">
      <c r="A39" s="20"/>
      <c r="B39" s="20"/>
      <c r="C39" s="3" t="n">
        <v>0</v>
      </c>
      <c r="D39" s="20"/>
      <c r="E39" s="20"/>
      <c r="F39" s="20"/>
      <c r="G39" s="3" t="s">
        <v>25</v>
      </c>
      <c r="H39" s="20"/>
      <c r="I39" s="3" t="s">
        <v>25</v>
      </c>
      <c r="J39" s="20"/>
      <c r="K39" s="20"/>
      <c r="L39" s="20"/>
      <c r="M39" s="13" t="s">
        <v>204</v>
      </c>
      <c r="N39" s="0"/>
      <c r="O39" s="13" t="s">
        <v>205</v>
      </c>
      <c r="P39" s="7" t="s">
        <v>28</v>
      </c>
      <c r="Q39" s="14" t="n">
        <f aca="false">2016-1988</f>
        <v>28</v>
      </c>
      <c r="R39" s="8" t="s">
        <v>29</v>
      </c>
      <c r="S39" s="9" t="s">
        <v>30</v>
      </c>
      <c r="T39" s="22"/>
      <c r="U39" s="22"/>
      <c r="V39" s="16" t="s">
        <v>206</v>
      </c>
      <c r="W39" s="17" t="s">
        <v>207</v>
      </c>
      <c r="X39" s="0"/>
      <c r="Y39" s="16"/>
    </row>
    <row r="40" customFormat="false" ht="29.85" hidden="false" customHeight="false" outlineLevel="0" collapsed="false">
      <c r="A40" s="20"/>
      <c r="B40" s="20"/>
      <c r="C40" s="3" t="n">
        <v>0</v>
      </c>
      <c r="D40" s="20"/>
      <c r="E40" s="20"/>
      <c r="F40" s="20"/>
      <c r="G40" s="3" t="s">
        <v>25</v>
      </c>
      <c r="H40" s="20"/>
      <c r="I40" s="3" t="s">
        <v>25</v>
      </c>
      <c r="J40" s="20"/>
      <c r="K40" s="20"/>
      <c r="L40" s="20"/>
      <c r="M40" s="13" t="s">
        <v>208</v>
      </c>
      <c r="N40" s="0"/>
      <c r="O40" s="13" t="s">
        <v>209</v>
      </c>
      <c r="P40" s="7" t="s">
        <v>28</v>
      </c>
      <c r="Q40" s="14" t="n">
        <f aca="false">2016-1996</f>
        <v>20</v>
      </c>
      <c r="R40" s="21" t="s">
        <v>210</v>
      </c>
      <c r="S40" s="16" t="s">
        <v>48</v>
      </c>
      <c r="T40" s="22"/>
      <c r="U40" s="22"/>
      <c r="V40" s="16" t="s">
        <v>211</v>
      </c>
      <c r="W40" s="16" t="s">
        <v>212</v>
      </c>
      <c r="X40" s="0"/>
      <c r="Y40" s="16"/>
    </row>
    <row r="41" customFormat="false" ht="16.9" hidden="false" customHeight="false" outlineLevel="0" collapsed="false">
      <c r="A41" s="20"/>
      <c r="B41" s="20"/>
      <c r="C41" s="3" t="n">
        <v>0</v>
      </c>
      <c r="D41" s="20"/>
      <c r="E41" s="20"/>
      <c r="F41" s="20"/>
      <c r="G41" s="3" t="s">
        <v>25</v>
      </c>
      <c r="H41" s="20"/>
      <c r="I41" s="3" t="s">
        <v>25</v>
      </c>
      <c r="J41" s="20"/>
      <c r="K41" s="20"/>
      <c r="L41" s="20"/>
      <c r="M41" s="13" t="s">
        <v>213</v>
      </c>
      <c r="N41" s="0"/>
      <c r="O41" s="13" t="s">
        <v>214</v>
      </c>
      <c r="P41" s="7" t="s">
        <v>28</v>
      </c>
      <c r="Q41" s="14"/>
      <c r="R41" s="14"/>
      <c r="S41" s="15"/>
      <c r="T41" s="22"/>
      <c r="U41" s="22"/>
      <c r="V41" s="16" t="s">
        <v>215</v>
      </c>
      <c r="W41" s="16"/>
      <c r="X41" s="0"/>
      <c r="Y41" s="23"/>
    </row>
    <row r="42" customFormat="false" ht="55.7" hidden="false" customHeight="false" outlineLevel="0" collapsed="false">
      <c r="A42" s="20"/>
      <c r="B42" s="20"/>
      <c r="C42" s="3" t="n">
        <v>0</v>
      </c>
      <c r="D42" s="20"/>
      <c r="E42" s="20"/>
      <c r="F42" s="20"/>
      <c r="G42" s="3" t="s">
        <v>25</v>
      </c>
      <c r="H42" s="20"/>
      <c r="I42" s="3" t="s">
        <v>25</v>
      </c>
      <c r="J42" s="20"/>
      <c r="K42" s="20"/>
      <c r="L42" s="20"/>
      <c r="M42" s="13" t="s">
        <v>216</v>
      </c>
      <c r="N42" s="0"/>
      <c r="O42" s="13" t="s">
        <v>217</v>
      </c>
      <c r="P42" s="7" t="s">
        <v>28</v>
      </c>
      <c r="Q42" s="14" t="n">
        <f aca="false">2016-1990</f>
        <v>26</v>
      </c>
      <c r="R42" s="8" t="s">
        <v>29</v>
      </c>
      <c r="S42" s="16" t="s">
        <v>48</v>
      </c>
      <c r="T42" s="20"/>
      <c r="U42" s="20"/>
      <c r="V42" s="16" t="s">
        <v>218</v>
      </c>
      <c r="W42" s="16" t="s">
        <v>219</v>
      </c>
      <c r="X42" s="0"/>
      <c r="Y42" s="16" t="s">
        <v>220</v>
      </c>
    </row>
    <row r="43" customFormat="false" ht="29.85" hidden="false" customHeight="false" outlineLevel="0" collapsed="false">
      <c r="A43" s="20"/>
      <c r="B43" s="20"/>
      <c r="C43" s="3" t="n">
        <v>0</v>
      </c>
      <c r="D43" s="20"/>
      <c r="E43" s="20"/>
      <c r="F43" s="20"/>
      <c r="G43" s="3" t="s">
        <v>25</v>
      </c>
      <c r="H43" s="20"/>
      <c r="I43" s="3" t="s">
        <v>25</v>
      </c>
      <c r="J43" s="20"/>
      <c r="K43" s="20"/>
      <c r="L43" s="20"/>
      <c r="M43" s="13" t="s">
        <v>221</v>
      </c>
      <c r="N43" s="0"/>
      <c r="O43" s="13" t="s">
        <v>222</v>
      </c>
      <c r="P43" s="7" t="s">
        <v>28</v>
      </c>
      <c r="Q43" s="14" t="n">
        <f aca="false">2016-1999</f>
        <v>17</v>
      </c>
      <c r="R43" s="21" t="s">
        <v>210</v>
      </c>
      <c r="S43" s="15" t="s">
        <v>42</v>
      </c>
      <c r="T43" s="20"/>
      <c r="U43" s="20"/>
      <c r="V43" s="16" t="s">
        <v>223</v>
      </c>
      <c r="W43" s="17" t="s">
        <v>224</v>
      </c>
      <c r="X43" s="0"/>
      <c r="Y43" s="23"/>
    </row>
    <row r="44" customFormat="false" ht="29.85" hidden="false" customHeight="false" outlineLevel="0" collapsed="false">
      <c r="A44" s="20"/>
      <c r="B44" s="20"/>
      <c r="C44" s="3" t="n">
        <v>0</v>
      </c>
      <c r="D44" s="20"/>
      <c r="E44" s="20"/>
      <c r="F44" s="20"/>
      <c r="G44" s="3" t="s">
        <v>25</v>
      </c>
      <c r="H44" s="20"/>
      <c r="I44" s="3" t="s">
        <v>25</v>
      </c>
      <c r="J44" s="20"/>
      <c r="K44" s="20"/>
      <c r="L44" s="20"/>
      <c r="M44" s="13" t="s">
        <v>225</v>
      </c>
      <c r="N44" s="0"/>
      <c r="O44" s="13" t="s">
        <v>226</v>
      </c>
      <c r="P44" s="7" t="s">
        <v>28</v>
      </c>
      <c r="Q44" s="14" t="n">
        <f aca="false">2016-1992</f>
        <v>24</v>
      </c>
      <c r="R44" s="8" t="s">
        <v>29</v>
      </c>
      <c r="S44" s="15" t="s">
        <v>42</v>
      </c>
      <c r="T44" s="20"/>
      <c r="U44" s="20"/>
      <c r="V44" s="16" t="s">
        <v>227</v>
      </c>
      <c r="W44" s="16" t="s">
        <v>228</v>
      </c>
      <c r="X44" s="0"/>
      <c r="Y44" s="16" t="s">
        <v>229</v>
      </c>
    </row>
    <row r="45" customFormat="false" ht="29.85" hidden="false" customHeight="false" outlineLevel="0" collapsed="false">
      <c r="A45" s="20"/>
      <c r="B45" s="20"/>
      <c r="C45" s="3" t="n">
        <v>0</v>
      </c>
      <c r="D45" s="20"/>
      <c r="E45" s="20"/>
      <c r="F45" s="20"/>
      <c r="G45" s="3" t="s">
        <v>25</v>
      </c>
      <c r="H45" s="20"/>
      <c r="I45" s="3" t="s">
        <v>25</v>
      </c>
      <c r="J45" s="20"/>
      <c r="K45" s="20"/>
      <c r="L45" s="20"/>
      <c r="M45" s="13" t="s">
        <v>230</v>
      </c>
      <c r="N45" s="0"/>
      <c r="O45" s="13" t="s">
        <v>231</v>
      </c>
      <c r="P45" s="7" t="s">
        <v>28</v>
      </c>
      <c r="Q45" s="14" t="n">
        <f aca="false">2016-1972</f>
        <v>44</v>
      </c>
      <c r="R45" s="14" t="s">
        <v>105</v>
      </c>
      <c r="S45" s="15"/>
      <c r="T45" s="20"/>
      <c r="U45" s="20"/>
      <c r="V45" s="16" t="s">
        <v>232</v>
      </c>
      <c r="W45" s="17" t="s">
        <v>233</v>
      </c>
      <c r="X45" s="0"/>
      <c r="Y45" s="16" t="s">
        <v>234</v>
      </c>
    </row>
    <row r="46" customFormat="false" ht="29.85" hidden="false" customHeight="false" outlineLevel="0" collapsed="false">
      <c r="A46" s="20"/>
      <c r="B46" s="20"/>
      <c r="C46" s="3" t="n">
        <v>0</v>
      </c>
      <c r="D46" s="20"/>
      <c r="E46" s="20"/>
      <c r="F46" s="20"/>
      <c r="G46" s="3" t="s">
        <v>25</v>
      </c>
      <c r="H46" s="20"/>
      <c r="I46" s="3" t="s">
        <v>25</v>
      </c>
      <c r="J46" s="20"/>
      <c r="K46" s="20"/>
      <c r="L46" s="20"/>
      <c r="M46" s="13" t="s">
        <v>235</v>
      </c>
      <c r="N46" s="0"/>
      <c r="O46" s="13" t="s">
        <v>236</v>
      </c>
      <c r="P46" s="7" t="s">
        <v>28</v>
      </c>
      <c r="Q46" s="14" t="n">
        <f aca="false">2016-1968</f>
        <v>48</v>
      </c>
      <c r="R46" s="14" t="s">
        <v>105</v>
      </c>
      <c r="S46" s="15"/>
      <c r="T46" s="20"/>
      <c r="U46" s="20"/>
      <c r="V46" s="16" t="s">
        <v>237</v>
      </c>
      <c r="W46" s="17" t="s">
        <v>238</v>
      </c>
      <c r="X46" s="0"/>
      <c r="Y46" s="16"/>
    </row>
    <row r="47" customFormat="false" ht="29.85" hidden="false" customHeight="false" outlineLevel="0" collapsed="false">
      <c r="A47" s="20"/>
      <c r="B47" s="20"/>
      <c r="C47" s="3" t="n">
        <v>0</v>
      </c>
      <c r="D47" s="20"/>
      <c r="E47" s="20"/>
      <c r="F47" s="20"/>
      <c r="G47" s="3" t="s">
        <v>25</v>
      </c>
      <c r="H47" s="20"/>
      <c r="I47" s="3" t="s">
        <v>25</v>
      </c>
      <c r="J47" s="20"/>
      <c r="K47" s="20"/>
      <c r="L47" s="20"/>
      <c r="M47" s="13" t="s">
        <v>239</v>
      </c>
      <c r="N47" s="0"/>
      <c r="O47" s="13" t="s">
        <v>240</v>
      </c>
      <c r="P47" s="7" t="s">
        <v>28</v>
      </c>
      <c r="Q47" s="14" t="n">
        <f aca="false">2016-1964</f>
        <v>52</v>
      </c>
      <c r="R47" s="15" t="s">
        <v>41</v>
      </c>
      <c r="S47" s="15"/>
      <c r="T47" s="20"/>
      <c r="U47" s="20"/>
      <c r="V47" s="16" t="s">
        <v>241</v>
      </c>
      <c r="W47" s="16" t="s">
        <v>242</v>
      </c>
      <c r="X47" s="0"/>
      <c r="Y47" s="16" t="s">
        <v>243</v>
      </c>
    </row>
    <row r="48" customFormat="false" ht="29.85" hidden="false" customHeight="false" outlineLevel="0" collapsed="false">
      <c r="A48" s="20"/>
      <c r="B48" s="20"/>
      <c r="C48" s="3" t="n">
        <v>0</v>
      </c>
      <c r="D48" s="20"/>
      <c r="E48" s="20"/>
      <c r="F48" s="20"/>
      <c r="G48" s="3" t="s">
        <v>25</v>
      </c>
      <c r="H48" s="20"/>
      <c r="I48" s="3" t="s">
        <v>25</v>
      </c>
      <c r="J48" s="20"/>
      <c r="K48" s="20"/>
      <c r="L48" s="20"/>
      <c r="M48" s="13" t="s">
        <v>244</v>
      </c>
      <c r="N48" s="0"/>
      <c r="O48" s="13" t="s">
        <v>245</v>
      </c>
      <c r="P48" s="7" t="s">
        <v>28</v>
      </c>
      <c r="Q48" s="14" t="n">
        <f aca="false">2016-1984</f>
        <v>32</v>
      </c>
      <c r="R48" s="14" t="s">
        <v>63</v>
      </c>
      <c r="S48" s="21" t="s">
        <v>171</v>
      </c>
      <c r="T48" s="20"/>
      <c r="U48" s="20"/>
      <c r="V48" s="16" t="s">
        <v>246</v>
      </c>
      <c r="W48" s="17" t="s">
        <v>247</v>
      </c>
      <c r="X48" s="0"/>
      <c r="Y48" s="16"/>
    </row>
    <row r="49" customFormat="false" ht="29.85" hidden="false" customHeight="false" outlineLevel="0" collapsed="false">
      <c r="A49" s="20"/>
      <c r="B49" s="20"/>
      <c r="C49" s="3" t="n">
        <v>0</v>
      </c>
      <c r="D49" s="20"/>
      <c r="E49" s="20"/>
      <c r="F49" s="20"/>
      <c r="G49" s="3" t="s">
        <v>25</v>
      </c>
      <c r="H49" s="20"/>
      <c r="I49" s="3" t="s">
        <v>25</v>
      </c>
      <c r="J49" s="20"/>
      <c r="K49" s="20"/>
      <c r="L49" s="20"/>
      <c r="M49" s="13" t="s">
        <v>248</v>
      </c>
      <c r="N49" s="0"/>
      <c r="O49" s="13" t="s">
        <v>249</v>
      </c>
      <c r="P49" s="7" t="s">
        <v>28</v>
      </c>
      <c r="Q49" s="14" t="n">
        <f aca="false">2016-1986</f>
        <v>30</v>
      </c>
      <c r="R49" s="8" t="s">
        <v>29</v>
      </c>
      <c r="S49" s="21" t="s">
        <v>171</v>
      </c>
      <c r="T49" s="20"/>
      <c r="U49" s="20"/>
      <c r="V49" s="16" t="s">
        <v>250</v>
      </c>
      <c r="W49" s="16" t="s">
        <v>251</v>
      </c>
      <c r="X49" s="0"/>
      <c r="Y49" s="16"/>
    </row>
    <row r="50" customFormat="false" ht="29.85" hidden="false" customHeight="false" outlineLevel="0" collapsed="false">
      <c r="A50" s="20"/>
      <c r="B50" s="20"/>
      <c r="C50" s="3" t="n">
        <v>0</v>
      </c>
      <c r="D50" s="20"/>
      <c r="E50" s="20"/>
      <c r="F50" s="20"/>
      <c r="G50" s="3" t="s">
        <v>25</v>
      </c>
      <c r="H50" s="20"/>
      <c r="I50" s="3" t="s">
        <v>25</v>
      </c>
      <c r="J50" s="20"/>
      <c r="K50" s="20"/>
      <c r="L50" s="20"/>
      <c r="M50" s="13" t="s">
        <v>252</v>
      </c>
      <c r="N50" s="0"/>
      <c r="O50" s="13" t="s">
        <v>253</v>
      </c>
      <c r="P50" s="7" t="s">
        <v>28</v>
      </c>
      <c r="Q50" s="14" t="n">
        <f aca="false">2016-1998</f>
        <v>18</v>
      </c>
      <c r="R50" s="21" t="s">
        <v>210</v>
      </c>
      <c r="S50" s="21" t="s">
        <v>171</v>
      </c>
      <c r="T50" s="20"/>
      <c r="U50" s="20"/>
      <c r="V50" s="16" t="s">
        <v>254</v>
      </c>
      <c r="W50" s="16" t="s">
        <v>255</v>
      </c>
      <c r="X50" s="0"/>
      <c r="Y50" s="16"/>
    </row>
    <row r="51" customFormat="false" ht="29.85" hidden="false" customHeight="false" outlineLevel="0" collapsed="false">
      <c r="A51" s="20"/>
      <c r="B51" s="20"/>
      <c r="C51" s="3" t="n">
        <v>0</v>
      </c>
      <c r="D51" s="20"/>
      <c r="E51" s="20"/>
      <c r="F51" s="20"/>
      <c r="G51" s="3" t="s">
        <v>25</v>
      </c>
      <c r="H51" s="20"/>
      <c r="I51" s="3" t="s">
        <v>25</v>
      </c>
      <c r="J51" s="20"/>
      <c r="K51" s="20"/>
      <c r="L51" s="20"/>
      <c r="M51" s="13" t="s">
        <v>256</v>
      </c>
      <c r="N51" s="0"/>
      <c r="O51" s="13" t="s">
        <v>257</v>
      </c>
      <c r="P51" s="7" t="s">
        <v>28</v>
      </c>
      <c r="Q51" s="14" t="n">
        <f aca="false">2016-1996</f>
        <v>20</v>
      </c>
      <c r="R51" s="21" t="s">
        <v>210</v>
      </c>
      <c r="S51" s="21" t="s">
        <v>171</v>
      </c>
      <c r="T51" s="20"/>
      <c r="U51" s="20"/>
      <c r="V51" s="16" t="s">
        <v>258</v>
      </c>
      <c r="W51" s="16" t="s">
        <v>259</v>
      </c>
      <c r="X51" s="0"/>
      <c r="Y51" s="16"/>
    </row>
    <row r="52" customFormat="false" ht="29.85" hidden="false" customHeight="false" outlineLevel="0" collapsed="false">
      <c r="A52" s="20"/>
      <c r="B52" s="20"/>
      <c r="C52" s="3" t="n">
        <v>0</v>
      </c>
      <c r="D52" s="20"/>
      <c r="E52" s="20"/>
      <c r="F52" s="20"/>
      <c r="G52" s="3" t="s">
        <v>25</v>
      </c>
      <c r="H52" s="20"/>
      <c r="I52" s="3" t="s">
        <v>25</v>
      </c>
      <c r="J52" s="20"/>
      <c r="K52" s="20"/>
      <c r="L52" s="20"/>
      <c r="M52" s="13" t="s">
        <v>260</v>
      </c>
      <c r="N52" s="0"/>
      <c r="O52" s="13" t="s">
        <v>261</v>
      </c>
      <c r="P52" s="7" t="s">
        <v>28</v>
      </c>
      <c r="Q52" s="14" t="n">
        <f aca="false">2016-1968</f>
        <v>48</v>
      </c>
      <c r="R52" s="14" t="s">
        <v>105</v>
      </c>
      <c r="S52" s="16" t="s">
        <v>48</v>
      </c>
      <c r="T52" s="20"/>
      <c r="U52" s="20"/>
      <c r="V52" s="16" t="s">
        <v>262</v>
      </c>
      <c r="W52" s="16" t="s">
        <v>263</v>
      </c>
      <c r="X52" s="0"/>
      <c r="Y52" s="16" t="s">
        <v>264</v>
      </c>
    </row>
    <row r="53" customFormat="false" ht="29.85" hidden="false" customHeight="false" outlineLevel="0" collapsed="false">
      <c r="A53" s="20"/>
      <c r="B53" s="20"/>
      <c r="C53" s="3" t="n">
        <v>0</v>
      </c>
      <c r="D53" s="20"/>
      <c r="E53" s="20"/>
      <c r="F53" s="20"/>
      <c r="G53" s="3" t="s">
        <v>25</v>
      </c>
      <c r="H53" s="20"/>
      <c r="I53" s="3" t="s">
        <v>25</v>
      </c>
      <c r="J53" s="20"/>
      <c r="K53" s="20"/>
      <c r="L53" s="20"/>
      <c r="M53" s="13" t="s">
        <v>265</v>
      </c>
      <c r="N53" s="0"/>
      <c r="O53" s="13" t="s">
        <v>266</v>
      </c>
      <c r="P53" s="7" t="s">
        <v>28</v>
      </c>
      <c r="Q53" s="14" t="n">
        <f aca="false">2016-1983</f>
        <v>33</v>
      </c>
      <c r="R53" s="14" t="s">
        <v>63</v>
      </c>
      <c r="S53" s="15"/>
      <c r="T53" s="20"/>
      <c r="U53" s="20"/>
      <c r="V53" s="16" t="s">
        <v>267</v>
      </c>
      <c r="W53" s="16" t="s">
        <v>268</v>
      </c>
      <c r="X53" s="0"/>
      <c r="Y53" s="16" t="s">
        <v>269</v>
      </c>
    </row>
    <row r="54" customFormat="false" ht="29.85" hidden="false" customHeight="false" outlineLevel="0" collapsed="false">
      <c r="A54" s="20"/>
      <c r="B54" s="20"/>
      <c r="C54" s="3" t="n">
        <v>0</v>
      </c>
      <c r="D54" s="20"/>
      <c r="E54" s="20"/>
      <c r="F54" s="20"/>
      <c r="G54" s="3" t="s">
        <v>25</v>
      </c>
      <c r="H54" s="20"/>
      <c r="I54" s="3" t="s">
        <v>25</v>
      </c>
      <c r="J54" s="20"/>
      <c r="K54" s="20"/>
      <c r="L54" s="20"/>
      <c r="M54" s="13" t="s">
        <v>270</v>
      </c>
      <c r="N54" s="0"/>
      <c r="O54" s="13" t="s">
        <v>271</v>
      </c>
      <c r="P54" s="7" t="s">
        <v>28</v>
      </c>
      <c r="Q54" s="14" t="n">
        <f aca="false">2016-1976</f>
        <v>40</v>
      </c>
      <c r="R54" s="14" t="s">
        <v>63</v>
      </c>
      <c r="S54" s="16" t="s">
        <v>48</v>
      </c>
      <c r="T54" s="20"/>
      <c r="U54" s="20"/>
      <c r="V54" s="16" t="s">
        <v>272</v>
      </c>
      <c r="W54" s="16" t="s">
        <v>273</v>
      </c>
      <c r="X54" s="0"/>
      <c r="Y54" s="16" t="s">
        <v>274</v>
      </c>
    </row>
    <row r="55" customFormat="false" ht="29.85" hidden="false" customHeight="false" outlineLevel="0" collapsed="false">
      <c r="A55" s="20"/>
      <c r="B55" s="20"/>
      <c r="C55" s="3" t="n">
        <v>0</v>
      </c>
      <c r="D55" s="20"/>
      <c r="E55" s="20"/>
      <c r="F55" s="20"/>
      <c r="G55" s="3" t="s">
        <v>25</v>
      </c>
      <c r="H55" s="20"/>
      <c r="I55" s="3" t="s">
        <v>25</v>
      </c>
      <c r="J55" s="20"/>
      <c r="K55" s="20"/>
      <c r="L55" s="20"/>
      <c r="M55" s="13" t="s">
        <v>275</v>
      </c>
      <c r="N55" s="0"/>
      <c r="O55" s="13" t="s">
        <v>276</v>
      </c>
      <c r="P55" s="7" t="s">
        <v>28</v>
      </c>
      <c r="Q55" s="14" t="n">
        <f aca="false">2016-1971</f>
        <v>45</v>
      </c>
      <c r="R55" s="14" t="s">
        <v>105</v>
      </c>
      <c r="S55" s="16" t="s">
        <v>48</v>
      </c>
      <c r="T55" s="20"/>
      <c r="U55" s="20"/>
      <c r="V55" s="16" t="s">
        <v>277</v>
      </c>
      <c r="W55" s="16" t="s">
        <v>278</v>
      </c>
      <c r="X55" s="0"/>
      <c r="Y55" s="16" t="s">
        <v>274</v>
      </c>
    </row>
    <row r="56" customFormat="false" ht="29.85" hidden="false" customHeight="false" outlineLevel="0" collapsed="false">
      <c r="A56" s="20"/>
      <c r="B56" s="20"/>
      <c r="C56" s="3" t="n">
        <v>0</v>
      </c>
      <c r="D56" s="20"/>
      <c r="E56" s="20"/>
      <c r="F56" s="20"/>
      <c r="G56" s="3" t="s">
        <v>25</v>
      </c>
      <c r="H56" s="20"/>
      <c r="I56" s="3" t="s">
        <v>25</v>
      </c>
      <c r="J56" s="20"/>
      <c r="K56" s="20"/>
      <c r="L56" s="20"/>
      <c r="M56" s="13" t="s">
        <v>279</v>
      </c>
      <c r="N56" s="0"/>
      <c r="O56" s="13" t="s">
        <v>280</v>
      </c>
      <c r="P56" s="7" t="s">
        <v>28</v>
      </c>
      <c r="Q56" s="14" t="n">
        <f aca="false">2016-1985</f>
        <v>31</v>
      </c>
      <c r="R56" s="14" t="s">
        <v>63</v>
      </c>
      <c r="S56" s="15"/>
      <c r="T56" s="20"/>
      <c r="U56" s="20"/>
      <c r="V56" s="16" t="s">
        <v>281</v>
      </c>
      <c r="W56" s="16" t="s">
        <v>282</v>
      </c>
      <c r="X56" s="0"/>
      <c r="Y56" s="23" t="s">
        <v>283</v>
      </c>
    </row>
    <row r="57" customFormat="false" ht="29.85" hidden="false" customHeight="false" outlineLevel="0" collapsed="false">
      <c r="A57" s="20"/>
      <c r="B57" s="20"/>
      <c r="C57" s="3" t="n">
        <v>0</v>
      </c>
      <c r="D57" s="20"/>
      <c r="E57" s="20"/>
      <c r="F57" s="20"/>
      <c r="G57" s="3" t="s">
        <v>25</v>
      </c>
      <c r="H57" s="20"/>
      <c r="I57" s="3" t="s">
        <v>25</v>
      </c>
      <c r="J57" s="20"/>
      <c r="K57" s="20"/>
      <c r="L57" s="20"/>
      <c r="M57" s="13" t="s">
        <v>284</v>
      </c>
      <c r="N57" s="0"/>
      <c r="O57" s="13" t="s">
        <v>285</v>
      </c>
      <c r="P57" s="7" t="s">
        <v>28</v>
      </c>
      <c r="Q57" s="14" t="n">
        <f aca="false">2016-1985</f>
        <v>31</v>
      </c>
      <c r="R57" s="14" t="s">
        <v>63</v>
      </c>
      <c r="S57" s="15"/>
      <c r="T57" s="20"/>
      <c r="U57" s="20"/>
      <c r="V57" s="16" t="s">
        <v>286</v>
      </c>
      <c r="W57" s="16" t="s">
        <v>287</v>
      </c>
      <c r="X57" s="0"/>
      <c r="Y57" s="16"/>
    </row>
    <row r="58" customFormat="false" ht="29.85" hidden="false" customHeight="false" outlineLevel="0" collapsed="false">
      <c r="A58" s="20"/>
      <c r="B58" s="20"/>
      <c r="C58" s="3" t="n">
        <v>0</v>
      </c>
      <c r="D58" s="20"/>
      <c r="E58" s="20"/>
      <c r="F58" s="20"/>
      <c r="G58" s="3" t="s">
        <v>25</v>
      </c>
      <c r="H58" s="20"/>
      <c r="I58" s="3" t="s">
        <v>25</v>
      </c>
      <c r="J58" s="20"/>
      <c r="K58" s="20"/>
      <c r="L58" s="20"/>
      <c r="M58" s="13" t="s">
        <v>288</v>
      </c>
      <c r="N58" s="0"/>
      <c r="O58" s="13" t="s">
        <v>289</v>
      </c>
      <c r="P58" s="7" t="s">
        <v>28</v>
      </c>
      <c r="Q58" s="14" t="n">
        <f aca="false">2016-1987</f>
        <v>29</v>
      </c>
      <c r="R58" s="8" t="s">
        <v>29</v>
      </c>
      <c r="S58" s="15"/>
      <c r="T58" s="20"/>
      <c r="U58" s="20"/>
      <c r="V58" s="16" t="s">
        <v>290</v>
      </c>
      <c r="W58" s="16" t="s">
        <v>291</v>
      </c>
      <c r="X58" s="0"/>
      <c r="Y58" s="16"/>
    </row>
    <row r="59" customFormat="false" ht="29.85" hidden="false" customHeight="false" outlineLevel="0" collapsed="false">
      <c r="A59" s="20"/>
      <c r="B59" s="20"/>
      <c r="C59" s="3" t="n">
        <v>0</v>
      </c>
      <c r="D59" s="20"/>
      <c r="E59" s="20"/>
      <c r="F59" s="20"/>
      <c r="G59" s="3" t="s">
        <v>25</v>
      </c>
      <c r="H59" s="20"/>
      <c r="I59" s="3" t="s">
        <v>25</v>
      </c>
      <c r="J59" s="20"/>
      <c r="K59" s="20"/>
      <c r="L59" s="20"/>
      <c r="M59" s="13" t="s">
        <v>292</v>
      </c>
      <c r="N59" s="0"/>
      <c r="O59" s="13" t="s">
        <v>293</v>
      </c>
      <c r="P59" s="7" t="s">
        <v>28</v>
      </c>
      <c r="Q59" s="14" t="n">
        <f aca="false">2016-1999</f>
        <v>17</v>
      </c>
      <c r="R59" s="21" t="s">
        <v>210</v>
      </c>
      <c r="S59" s="21" t="s">
        <v>171</v>
      </c>
      <c r="T59" s="20"/>
      <c r="U59" s="20"/>
      <c r="V59" s="16" t="s">
        <v>294</v>
      </c>
      <c r="W59" s="16" t="s">
        <v>259</v>
      </c>
      <c r="X59" s="0"/>
      <c r="Y59" s="16"/>
    </row>
    <row r="60" customFormat="false" ht="29.85" hidden="false" customHeight="false" outlineLevel="0" collapsed="false">
      <c r="A60" s="20"/>
      <c r="B60" s="20"/>
      <c r="C60" s="3" t="n">
        <v>0</v>
      </c>
      <c r="D60" s="20"/>
      <c r="E60" s="20"/>
      <c r="F60" s="20"/>
      <c r="G60" s="3" t="s">
        <v>25</v>
      </c>
      <c r="H60" s="20"/>
      <c r="I60" s="3" t="s">
        <v>25</v>
      </c>
      <c r="J60" s="20"/>
      <c r="K60" s="20"/>
      <c r="L60" s="20"/>
      <c r="M60" s="13" t="s">
        <v>295</v>
      </c>
      <c r="N60" s="0"/>
      <c r="O60" s="13" t="s">
        <v>296</v>
      </c>
      <c r="P60" s="7" t="s">
        <v>28</v>
      </c>
      <c r="Q60" s="14" t="n">
        <f aca="false">2016-1964</f>
        <v>52</v>
      </c>
      <c r="R60" s="15" t="s">
        <v>41</v>
      </c>
      <c r="S60" s="15"/>
      <c r="T60" s="20"/>
      <c r="U60" s="20"/>
      <c r="V60" s="16" t="s">
        <v>297</v>
      </c>
      <c r="W60" s="16" t="s">
        <v>298</v>
      </c>
      <c r="X60" s="0"/>
      <c r="Y60" s="16" t="s">
        <v>299</v>
      </c>
    </row>
    <row r="61" customFormat="false" ht="29.85" hidden="false" customHeight="false" outlineLevel="0" collapsed="false">
      <c r="A61" s="20"/>
      <c r="B61" s="20"/>
      <c r="C61" s="3" t="n">
        <v>0</v>
      </c>
      <c r="D61" s="20"/>
      <c r="E61" s="20"/>
      <c r="F61" s="20"/>
      <c r="G61" s="3" t="s">
        <v>25</v>
      </c>
      <c r="H61" s="20"/>
      <c r="I61" s="3" t="s">
        <v>25</v>
      </c>
      <c r="J61" s="20"/>
      <c r="K61" s="20"/>
      <c r="L61" s="20"/>
      <c r="M61" s="13" t="s">
        <v>300</v>
      </c>
      <c r="N61" s="0"/>
      <c r="O61" s="13" t="s">
        <v>301</v>
      </c>
      <c r="P61" s="7" t="s">
        <v>28</v>
      </c>
      <c r="Q61" s="14" t="n">
        <f aca="false">2016-1973</f>
        <v>43</v>
      </c>
      <c r="R61" s="14" t="s">
        <v>105</v>
      </c>
      <c r="S61" s="16" t="s">
        <v>48</v>
      </c>
      <c r="T61" s="20"/>
      <c r="U61" s="20"/>
      <c r="V61" s="16" t="s">
        <v>302</v>
      </c>
      <c r="W61" s="16" t="s">
        <v>303</v>
      </c>
      <c r="X61" s="0"/>
      <c r="Y61" s="16" t="s">
        <v>304</v>
      </c>
    </row>
    <row r="62" customFormat="false" ht="29.85" hidden="false" customHeight="false" outlineLevel="0" collapsed="false">
      <c r="A62" s="20"/>
      <c r="B62" s="20"/>
      <c r="C62" s="3" t="n">
        <v>0</v>
      </c>
      <c r="D62" s="20"/>
      <c r="E62" s="20"/>
      <c r="F62" s="20"/>
      <c r="G62" s="3" t="s">
        <v>25</v>
      </c>
      <c r="H62" s="20"/>
      <c r="I62" s="3" t="s">
        <v>25</v>
      </c>
      <c r="J62" s="20"/>
      <c r="K62" s="20"/>
      <c r="L62" s="20"/>
      <c r="M62" s="13" t="s">
        <v>305</v>
      </c>
      <c r="N62" s="0"/>
      <c r="O62" s="13" t="s">
        <v>306</v>
      </c>
      <c r="P62" s="7" t="s">
        <v>28</v>
      </c>
      <c r="Q62" s="14" t="n">
        <f aca="false">2016-1974</f>
        <v>42</v>
      </c>
      <c r="R62" s="14" t="s">
        <v>105</v>
      </c>
      <c r="S62" s="15" t="s">
        <v>42</v>
      </c>
      <c r="T62" s="20"/>
      <c r="U62" s="20"/>
      <c r="V62" s="16" t="s">
        <v>307</v>
      </c>
      <c r="W62" s="16" t="s">
        <v>308</v>
      </c>
      <c r="X62" s="0"/>
      <c r="Y62" s="16"/>
    </row>
    <row r="63" customFormat="false" ht="29.85" hidden="false" customHeight="false" outlineLevel="0" collapsed="false">
      <c r="A63" s="20"/>
      <c r="B63" s="20"/>
      <c r="C63" s="3" t="n">
        <v>0</v>
      </c>
      <c r="D63" s="20"/>
      <c r="E63" s="20"/>
      <c r="F63" s="20"/>
      <c r="G63" s="3" t="s">
        <v>25</v>
      </c>
      <c r="H63" s="20"/>
      <c r="I63" s="3" t="s">
        <v>25</v>
      </c>
      <c r="J63" s="20"/>
      <c r="K63" s="20"/>
      <c r="L63" s="20"/>
      <c r="M63" s="13" t="s">
        <v>309</v>
      </c>
      <c r="N63" s="0"/>
      <c r="O63" s="13" t="s">
        <v>310</v>
      </c>
      <c r="P63" s="7" t="s">
        <v>28</v>
      </c>
      <c r="Q63" s="14" t="n">
        <f aca="false">2016-1998</f>
        <v>18</v>
      </c>
      <c r="R63" s="21" t="s">
        <v>210</v>
      </c>
      <c r="S63" s="21" t="s">
        <v>171</v>
      </c>
      <c r="T63" s="20"/>
      <c r="U63" s="20"/>
      <c r="V63" s="16" t="s">
        <v>311</v>
      </c>
      <c r="W63" s="16" t="s">
        <v>312</v>
      </c>
      <c r="X63" s="0"/>
      <c r="Y63" s="16"/>
    </row>
    <row r="64" customFormat="false" ht="29.85" hidden="false" customHeight="false" outlineLevel="0" collapsed="false">
      <c r="A64" s="20"/>
      <c r="B64" s="20"/>
      <c r="C64" s="3" t="n">
        <v>0</v>
      </c>
      <c r="D64" s="20"/>
      <c r="E64" s="20"/>
      <c r="F64" s="20"/>
      <c r="G64" s="3" t="s">
        <v>25</v>
      </c>
      <c r="H64" s="20"/>
      <c r="I64" s="3" t="s">
        <v>25</v>
      </c>
      <c r="J64" s="20"/>
      <c r="K64" s="20"/>
      <c r="L64" s="20"/>
      <c r="M64" s="13" t="s">
        <v>313</v>
      </c>
      <c r="N64" s="0"/>
      <c r="O64" s="13" t="s">
        <v>314</v>
      </c>
      <c r="P64" s="7" t="s">
        <v>28</v>
      </c>
      <c r="Q64" s="14" t="n">
        <f aca="false">2016-1994</f>
        <v>22</v>
      </c>
      <c r="R64" s="8" t="s">
        <v>29</v>
      </c>
      <c r="S64" s="21" t="s">
        <v>171</v>
      </c>
      <c r="T64" s="20"/>
      <c r="U64" s="20"/>
      <c r="V64" s="16" t="s">
        <v>315</v>
      </c>
      <c r="W64" s="17" t="s">
        <v>316</v>
      </c>
      <c r="X64" s="0"/>
      <c r="Y64" s="16"/>
    </row>
    <row r="65" customFormat="false" ht="29.85" hidden="false" customHeight="false" outlineLevel="0" collapsed="false">
      <c r="A65" s="20"/>
      <c r="B65" s="20"/>
      <c r="C65" s="3" t="n">
        <v>0</v>
      </c>
      <c r="D65" s="20"/>
      <c r="E65" s="20"/>
      <c r="F65" s="20"/>
      <c r="G65" s="3" t="s">
        <v>25</v>
      </c>
      <c r="H65" s="20"/>
      <c r="I65" s="3" t="s">
        <v>25</v>
      </c>
      <c r="J65" s="20"/>
      <c r="K65" s="20"/>
      <c r="L65" s="20"/>
      <c r="M65" s="13" t="s">
        <v>317</v>
      </c>
      <c r="N65" s="0"/>
      <c r="O65" s="13" t="s">
        <v>318</v>
      </c>
      <c r="P65" s="7" t="s">
        <v>28</v>
      </c>
      <c r="Q65" s="14" t="n">
        <f aca="false">2016-1997</f>
        <v>19</v>
      </c>
      <c r="R65" s="21" t="s">
        <v>210</v>
      </c>
      <c r="S65" s="21" t="s">
        <v>171</v>
      </c>
      <c r="T65" s="20"/>
      <c r="U65" s="20"/>
      <c r="V65" s="16" t="s">
        <v>286</v>
      </c>
      <c r="W65" s="17" t="s">
        <v>259</v>
      </c>
      <c r="X65" s="0"/>
      <c r="Y65" s="16"/>
    </row>
    <row r="66" customFormat="false" ht="29.85" hidden="false" customHeight="false" outlineLevel="0" collapsed="false">
      <c r="A66" s="20"/>
      <c r="B66" s="20"/>
      <c r="C66" s="3" t="n">
        <v>0</v>
      </c>
      <c r="D66" s="20"/>
      <c r="E66" s="20"/>
      <c r="F66" s="20"/>
      <c r="G66" s="3" t="s">
        <v>25</v>
      </c>
      <c r="H66" s="20"/>
      <c r="I66" s="3" t="s">
        <v>25</v>
      </c>
      <c r="J66" s="20"/>
      <c r="K66" s="20"/>
      <c r="L66" s="20"/>
      <c r="M66" s="13" t="s">
        <v>319</v>
      </c>
      <c r="N66" s="0"/>
      <c r="O66" s="13" t="s">
        <v>320</v>
      </c>
      <c r="P66" s="7" t="s">
        <v>28</v>
      </c>
      <c r="Q66" s="14" t="n">
        <f aca="false">2016-1992</f>
        <v>24</v>
      </c>
      <c r="R66" s="8" t="s">
        <v>29</v>
      </c>
      <c r="S66" s="15"/>
      <c r="T66" s="20"/>
      <c r="U66" s="20"/>
      <c r="V66" s="16" t="s">
        <v>321</v>
      </c>
      <c r="W66" s="17" t="s">
        <v>322</v>
      </c>
      <c r="X66" s="0"/>
      <c r="Y66" s="16"/>
    </row>
    <row r="67" customFormat="false" ht="55.7" hidden="false" customHeight="false" outlineLevel="0" collapsed="false">
      <c r="A67" s="20"/>
      <c r="B67" s="20"/>
      <c r="C67" s="3" t="n">
        <v>0</v>
      </c>
      <c r="D67" s="20"/>
      <c r="E67" s="20"/>
      <c r="F67" s="20"/>
      <c r="G67" s="3" t="s">
        <v>25</v>
      </c>
      <c r="H67" s="20"/>
      <c r="I67" s="3" t="s">
        <v>25</v>
      </c>
      <c r="J67" s="20"/>
      <c r="K67" s="20"/>
      <c r="L67" s="20"/>
      <c r="M67" s="13" t="s">
        <v>323</v>
      </c>
      <c r="N67" s="0"/>
      <c r="O67" s="13" t="s">
        <v>324</v>
      </c>
      <c r="P67" s="7" t="s">
        <v>28</v>
      </c>
      <c r="Q67" s="14" t="n">
        <f aca="false">2016-1987</f>
        <v>29</v>
      </c>
      <c r="R67" s="8" t="s">
        <v>29</v>
      </c>
      <c r="S67" s="16" t="s">
        <v>48</v>
      </c>
      <c r="T67" s="20"/>
      <c r="U67" s="20"/>
      <c r="V67" s="16" t="s">
        <v>325</v>
      </c>
      <c r="W67" s="17" t="s">
        <v>326</v>
      </c>
      <c r="X67" s="0"/>
      <c r="Y67" s="16" t="s">
        <v>327</v>
      </c>
    </row>
    <row r="68" customFormat="false" ht="29.85" hidden="false" customHeight="false" outlineLevel="0" collapsed="false">
      <c r="A68" s="20"/>
      <c r="B68" s="20"/>
      <c r="C68" s="3" t="n">
        <v>0</v>
      </c>
      <c r="D68" s="20"/>
      <c r="E68" s="20"/>
      <c r="F68" s="20"/>
      <c r="G68" s="3" t="s">
        <v>25</v>
      </c>
      <c r="H68" s="20"/>
      <c r="I68" s="3" t="s">
        <v>25</v>
      </c>
      <c r="J68" s="20"/>
      <c r="K68" s="20"/>
      <c r="L68" s="20"/>
      <c r="M68" s="13" t="s">
        <v>328</v>
      </c>
      <c r="N68" s="0"/>
      <c r="O68" s="13" t="s">
        <v>329</v>
      </c>
      <c r="P68" s="7" t="s">
        <v>28</v>
      </c>
      <c r="Q68" s="14" t="n">
        <f aca="false">2016-1975</f>
        <v>41</v>
      </c>
      <c r="R68" s="14" t="s">
        <v>105</v>
      </c>
      <c r="S68" s="16" t="s">
        <v>48</v>
      </c>
      <c r="T68" s="20"/>
      <c r="U68" s="20"/>
      <c r="V68" s="16" t="s">
        <v>330</v>
      </c>
      <c r="W68" s="17" t="s">
        <v>331</v>
      </c>
      <c r="X68" s="0"/>
      <c r="Y68" s="16" t="s">
        <v>332</v>
      </c>
    </row>
    <row r="69" customFormat="false" ht="47.75" hidden="false" customHeight="false" outlineLevel="0" collapsed="false">
      <c r="A69" s="20"/>
      <c r="B69" s="20"/>
      <c r="C69" s="3" t="n">
        <v>0</v>
      </c>
      <c r="D69" s="20"/>
      <c r="E69" s="20"/>
      <c r="F69" s="20"/>
      <c r="G69" s="3" t="s">
        <v>25</v>
      </c>
      <c r="H69" s="20"/>
      <c r="I69" s="3" t="s">
        <v>25</v>
      </c>
      <c r="J69" s="20"/>
      <c r="K69" s="20"/>
      <c r="L69" s="20"/>
      <c r="M69" s="13" t="s">
        <v>333</v>
      </c>
      <c r="N69" s="0"/>
      <c r="O69" s="13" t="s">
        <v>334</v>
      </c>
      <c r="P69" s="7" t="s">
        <v>28</v>
      </c>
      <c r="Q69" s="14" t="n">
        <f aca="false">2016-1988</f>
        <v>28</v>
      </c>
      <c r="R69" s="8" t="s">
        <v>29</v>
      </c>
      <c r="S69" s="16" t="s">
        <v>48</v>
      </c>
      <c r="T69" s="20"/>
      <c r="U69" s="20"/>
      <c r="V69" s="16" t="s">
        <v>335</v>
      </c>
      <c r="W69" s="16" t="s">
        <v>336</v>
      </c>
      <c r="X69" s="0"/>
      <c r="Y69" s="16" t="s">
        <v>337</v>
      </c>
    </row>
    <row r="70" customFormat="false" ht="15.8" hidden="false" customHeight="false" outlineLevel="0" collapsed="false"/>
    <row r="71" customFormat="false" ht="15.8" hidden="false" customHeight="false" outlineLevel="0" collapsed="false"/>
    <row r="72" customFormat="false" ht="15.8" hidden="false" customHeight="false" outlineLevel="0" collapsed="false"/>
    <row r="73" customFormat="false" ht="15.8" hidden="false" customHeight="false" outlineLevel="0" collapsed="false"/>
    <row r="74" customFormat="false" ht="15.8" hidden="false" customHeight="false" outlineLevel="0" collapsed="false"/>
    <row r="75" customFormat="false" ht="15.8" hidden="false" customHeight="false" outlineLevel="0" collapsed="false"/>
    <row r="76" customFormat="false" ht="15.8" hidden="false" customHeight="false" outlineLevel="0" collapsed="false"/>
    <row r="77" customFormat="false" ht="15.8" hidden="false" customHeight="false" outlineLevel="0" collapsed="false"/>
    <row r="78" customFormat="false" ht="15.8" hidden="false" customHeight="false" outlineLevel="0" collapsed="false"/>
    <row r="79" customFormat="false" ht="15.8" hidden="false" customHeight="false" outlineLevel="0" collapsed="false"/>
    <row r="80" customFormat="false" ht="15.8" hidden="false" customHeight="false" outlineLevel="0" collapsed="false"/>
    <row r="81" customFormat="false" ht="15.8" hidden="false" customHeight="false" outlineLevel="0" collapsed="false"/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</sheetData>
  <printOptions headings="false" gridLines="false" gridLinesSet="true" horizontalCentered="false" verticalCentered="false"/>
  <pageMargins left="0.7" right="0.7" top="0.3" bottom="0.3" header="0.3" footer="0.3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1254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2016-07-26T02:14:37Z</dcterms:modified>
  <cp:revision>9</cp:revision>
</cp:coreProperties>
</file>