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4" i="1" l="1"/>
  <c r="Q3" i="1"/>
  <c r="Q5" i="1"/>
  <c r="R5" i="1" s="1"/>
  <c r="Q6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1" i="1"/>
  <c r="Q22" i="1"/>
  <c r="R22" i="1" s="1"/>
  <c r="Q25" i="1"/>
  <c r="R25" i="1" s="1"/>
  <c r="Q26" i="1"/>
  <c r="Q27" i="1"/>
  <c r="Q28" i="1"/>
  <c r="Q29" i="1"/>
  <c r="Q30" i="1"/>
  <c r="Q31" i="1"/>
  <c r="R6" i="1"/>
  <c r="Q7" i="1"/>
  <c r="R7" i="1" s="1"/>
  <c r="Q20" i="1"/>
  <c r="R20" i="1" s="1"/>
  <c r="R21" i="1"/>
  <c r="Q23" i="1"/>
  <c r="R23" i="1" s="1"/>
  <c r="Q24" i="1"/>
  <c r="R24" i="1" s="1"/>
  <c r="R26" i="1"/>
  <c r="R27" i="1"/>
  <c r="R28" i="1"/>
  <c r="R29" i="1"/>
  <c r="R30" i="1"/>
  <c r="R31" i="1"/>
  <c r="R3" i="1"/>
  <c r="R4" i="1"/>
  <c r="R2" i="1"/>
  <c r="Q2" i="1"/>
</calcChain>
</file>

<file path=xl/sharedStrings.xml><?xml version="1.0" encoding="utf-8"?>
<sst xmlns="http://schemas.openxmlformats.org/spreadsheetml/2006/main" count="285" uniqueCount="152">
  <si>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</si>
  <si>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</si>
  <si>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</si>
  <si>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</si>
  <si>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</si>
  <si>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</si>
  <si>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</si>
  <si>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</si>
  <si>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</si>
  <si>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</si>
  <si>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</si>
  <si>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</si>
  <si>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</si>
  <si>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</si>
  <si>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</si>
  <si>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</si>
  <si>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</si>
  <si>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</si>
  <si>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</si>
  <si>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</si>
  <si>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</si>
  <si>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</si>
  <si>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</si>
  <si>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</si>
  <si>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</si>
  <si>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</si>
  <si>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Hesti Fitriani</t>
  </si>
  <si>
    <t>31 mei 1989</t>
  </si>
  <si>
    <t>Evi Patmawati P.S</t>
  </si>
  <si>
    <t>Endah Puspitawati</t>
  </si>
  <si>
    <t>Desy Ayu S.P</t>
  </si>
  <si>
    <t>K. Karyati, S.sos</t>
  </si>
  <si>
    <t>Ahmad Mursid</t>
  </si>
  <si>
    <t>3 november 1992</t>
  </si>
  <si>
    <t>Eva Muntya Lestari</t>
  </si>
  <si>
    <t>Ulfah Uswatun Hasanah</t>
  </si>
  <si>
    <t>Saprastika</t>
  </si>
  <si>
    <t>Wahyuningtyas</t>
  </si>
  <si>
    <t>Siti Fatimah</t>
  </si>
  <si>
    <t>Hariyatun</t>
  </si>
  <si>
    <t>Muhammad Sidiq Kurniawan</t>
  </si>
  <si>
    <t>Nur Fajrianti</t>
  </si>
  <si>
    <t>Arief Wibowo</t>
  </si>
  <si>
    <t>Zulfikar Ali Ahmad</t>
  </si>
  <si>
    <t>Arip Budhi H</t>
  </si>
  <si>
    <t>Tri Prasetyo U</t>
  </si>
  <si>
    <t>Siti Yuliana Fajarwati</t>
  </si>
  <si>
    <t>Suryanto</t>
  </si>
  <si>
    <t>Dhian Nurma Wijayanti</t>
  </si>
  <si>
    <t>Linda Puspitasari</t>
  </si>
  <si>
    <t>26 november 1989</t>
  </si>
  <si>
    <t>Anggit Setyaningsih</t>
  </si>
  <si>
    <t>6 november 1989</t>
  </si>
  <si>
    <t>Danan Jaya</t>
  </si>
  <si>
    <t>Ratih Kumalasari</t>
  </si>
  <si>
    <t>Sugiyanto</t>
  </si>
  <si>
    <t>Feriansyah Tri S</t>
  </si>
  <si>
    <t>Wisnu Subroto</t>
  </si>
  <si>
    <t>Devi N S</t>
  </si>
  <si>
    <t>Rona Dola L</t>
  </si>
  <si>
    <t>wonorejo rt 05 rw 03, polokarto, sukoharjo</t>
  </si>
  <si>
    <t>085725245427</t>
  </si>
  <si>
    <t>kenzie snack, hidayah batik, juans collection</t>
  </si>
  <si>
    <t>Sidoharjo, Rt 01 RW.02, Polanharjo, Klaten</t>
  </si>
  <si>
    <t>08985310405</t>
  </si>
  <si>
    <t>jual pakaian, assesories,</t>
  </si>
  <si>
    <t>sadakan, grogol, weru, sukoharjo</t>
  </si>
  <si>
    <t>085728056813</t>
  </si>
  <si>
    <t>jual pulsa elektrik, jual makanan kecil</t>
  </si>
  <si>
    <t>tanjungsari rt13/rw04, talunombo, baturetno, wonogiri</t>
  </si>
  <si>
    <t>087835677145</t>
  </si>
  <si>
    <t>usaha aneka souvenir dari flanel, usaha  pakaian wanita dan rok, usaha tas laptop dan sarungbantal hias untuk kursi</t>
  </si>
  <si>
    <t>jl. Sri kuncoro no.33 dawung wetan rt 03 rw 08 serengan</t>
  </si>
  <si>
    <t>08566080083</t>
  </si>
  <si>
    <t>Home Industri Sandal batik</t>
  </si>
  <si>
    <t>tulakan rt02 rw 7 godog polokarto sukoharjo</t>
  </si>
  <si>
    <t>085728028628</t>
  </si>
  <si>
    <t>agribisnis pertanian</t>
  </si>
  <si>
    <t>jl. Suparjo rustam rt 06, rw 06 sokaraja kulon, banyumas</t>
  </si>
  <si>
    <t>085728212818</t>
  </si>
  <si>
    <t>jombor, danguran, rt 02/ rw 02, klaten selatan, klaten</t>
  </si>
  <si>
    <t>085642119478</t>
  </si>
  <si>
    <t>purwodiningratan rt 01 / rw 05 solo</t>
  </si>
  <si>
    <t>085647234130</t>
  </si>
  <si>
    <t>biro konsultasi psikologi dan gizi</t>
  </si>
  <si>
    <t>jl. Bengawan solo IX rt04/ rw 09, semanggi, solo.</t>
  </si>
  <si>
    <t>085640130770</t>
  </si>
  <si>
    <t>sumber trangkilan rt 02/ rw 14, sumber, banjarsari</t>
  </si>
  <si>
    <t>085879250441</t>
  </si>
  <si>
    <t>pulsa elektrik</t>
  </si>
  <si>
    <t>sayemrejo rt 01/rw 06, sonorejo, sukoharjo</t>
  </si>
  <si>
    <t>085737288253</t>
  </si>
  <si>
    <t>pulsa elektrik, makanan kecil</t>
  </si>
  <si>
    <t>bendosari rt 4 rw 3 pajang laweyan surakarta</t>
  </si>
  <si>
    <t>085647109014</t>
  </si>
  <si>
    <t>pangenrejo rt 01/ rw 04, purworejo, jateng</t>
  </si>
  <si>
    <t>08562572939</t>
  </si>
  <si>
    <t>jual pulsa, distributor tas</t>
  </si>
  <si>
    <t>kauman,rt 08/rw IV, Ngolodono, Karangdowo,Klaten,Jawa Tengah</t>
  </si>
  <si>
    <t>085643129748</t>
  </si>
  <si>
    <t>percetakan</t>
  </si>
  <si>
    <t>anggorosari rt 03/01, pulisen, boyolali</t>
  </si>
  <si>
    <t>085647150932</t>
  </si>
  <si>
    <t>jual susu kedelai</t>
  </si>
  <si>
    <t>rt 02 rw 01 soko, karangasri ngawi</t>
  </si>
  <si>
    <t>085790300919</t>
  </si>
  <si>
    <t>lembaga training, jual ikan basah</t>
  </si>
  <si>
    <t>toklaos rt 09/rw 01 srimulyo, gondang, sragen</t>
  </si>
  <si>
    <t>085728662797</t>
  </si>
  <si>
    <t>ternak lele</t>
  </si>
  <si>
    <t>prokimad, kembangsari jl. Melati gg2 no.35</t>
  </si>
  <si>
    <t>085647184525</t>
  </si>
  <si>
    <t>buka kios snack, jual pulsa, produksi es krim, usaha butik baju muslim, catering</t>
  </si>
  <si>
    <t>nusawangkal rt02/rw 03, nusawungu, cilacap</t>
  </si>
  <si>
    <t>083865671278</t>
  </si>
  <si>
    <t>perumahan sidanegara indah blok 16/17 no.646, cilacap</t>
  </si>
  <si>
    <t>085643765634</t>
  </si>
  <si>
    <t>pulsa, konveksi</t>
  </si>
  <si>
    <t>jl. Kalingga VIII, banyuagung rt 05/ rw 02, kadipiro, surakarta</t>
  </si>
  <si>
    <t>085640122166</t>
  </si>
  <si>
    <t>kembangsawit rt 06 /rw 01, tempursari, sambi, boyolali</t>
  </si>
  <si>
    <t>085643381165</t>
  </si>
  <si>
    <t>malangjiwan Rt 06, Rw 02, colomadu, karanganyar</t>
  </si>
  <si>
    <t>085642077223</t>
  </si>
  <si>
    <t>kartapuran, gandekan kiwo, serengan, surakarta</t>
  </si>
  <si>
    <t>085742100307</t>
  </si>
  <si>
    <t>dempel rt 04/ rw 03, karang rayung, grobogan</t>
  </si>
  <si>
    <t>085842713143</t>
  </si>
  <si>
    <t>perum bolon perak A6, colomadu, karanganyar</t>
  </si>
  <si>
    <t>087835324657</t>
  </si>
  <si>
    <t>tanjungsari rt02/ rw 05 sidorejo, bendosari, sukoharjo</t>
  </si>
  <si>
    <t>087835722765</t>
  </si>
  <si>
    <t>donohudan</t>
  </si>
  <si>
    <t>087835333331</t>
  </si>
  <si>
    <t>jl. Benowo 2 rt 1 rw 20 sanggrahan makamhaji</t>
  </si>
  <si>
    <t>085728611296</t>
  </si>
  <si>
    <t>SLTA</t>
  </si>
  <si>
    <t>Universitas Sebelas Maret</t>
  </si>
  <si>
    <t>S1</t>
  </si>
  <si>
    <t>DIII</t>
  </si>
  <si>
    <t>S2</t>
  </si>
  <si>
    <t>Universitas Muhammadiyah Surakarta</t>
  </si>
  <si>
    <t>GIZI UNDIP</t>
  </si>
  <si>
    <t>IAIN SURAKARTA</t>
  </si>
  <si>
    <t>Universitas sebelas maret</t>
  </si>
  <si>
    <t>D3</t>
  </si>
  <si>
    <t>universitas sebelas maret</t>
  </si>
  <si>
    <t>HIPMI</t>
  </si>
  <si>
    <t>Universitas Islam Batik Surakarta</t>
  </si>
  <si>
    <t>universitas Batik Surakarta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</si>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</sst>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7" formatCode="[$-409]d\-mmm\-yyyy;@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indent="1"/>
    </xf>
    <xf numFmtId="49" fontId="6" fillId="0" borderId="2" xfId="3" applyNumberFormat="1" applyFont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indent="1"/>
    </xf>
    <xf numFmtId="0" fontId="6" fillId="0" borderId="2" xfId="3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 indent="1"/>
    </xf>
    <xf numFmtId="49" fontId="6" fillId="0" borderId="2" xfId="3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left" vertical="center" wrapText="1"/>
    </xf>
    <xf numFmtId="49" fontId="6" fillId="0" borderId="3" xfId="3" applyNumberFormat="1" applyFont="1" applyBorder="1" applyAlignment="1">
      <alignment horizontal="left" vertical="center" wrapText="1"/>
    </xf>
    <xf numFmtId="49" fontId="6" fillId="0" borderId="3" xfId="3" applyNumberFormat="1" applyFont="1" applyBorder="1" applyAlignment="1">
      <alignment horizontal="center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167" fontId="6" fillId="0" borderId="2" xfId="3" applyNumberFormat="1" applyFont="1" applyBorder="1" applyAlignment="1">
      <alignment horizontal="left" vertical="center" wrapText="1"/>
    </xf>
    <xf numFmtId="167" fontId="6" fillId="0" borderId="3" xfId="3" applyNumberFormat="1" applyFont="1" applyBorder="1" applyAlignment="1">
      <alignment horizontal="left" vertical="center" wrapText="1"/>
    </xf>
    <xf numFmtId="167" fontId="1" fillId="0" borderId="2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9" zoomScale="75" zoomScaleNormal="75" workbookViewId="0">
      <selection activeCell="L34" sqref="A31:L3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1.5703125" style="1" customWidth="1"/>
    <col min="14" max="14" width="26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2" style="1" customWidth="1"/>
    <col min="21" max="21" width="18.85546875" style="1" customWidth="1"/>
    <col min="22" max="22" width="61.42578125" style="1"/>
    <col min="23" max="23" width="15.140625" style="1" customWidth="1"/>
    <col min="24" max="24" width="14.1406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3" t="s">
        <v>150</v>
      </c>
      <c r="Q2" s="8">
        <f>2012-VALUE(RIGHT(O2,4))</f>
        <v>23</v>
      </c>
      <c r="R2" s="9" t="str">
        <f>IF(Q2&lt;21,"&lt; 21",IF(Q2&lt;=30,"21 - 30",IF(Q2&lt;=40,"31 - 40",IF(Q2&lt;=50,"41 - 50","&gt; 50" ))))</f>
        <v>21 - 30</v>
      </c>
      <c r="S2" s="29" t="s">
        <v>136</v>
      </c>
      <c r="U2" s="22" t="s">
        <v>137</v>
      </c>
      <c r="V2" s="20" t="s">
        <v>60</v>
      </c>
      <c r="W2" s="24" t="s">
        <v>61</v>
      </c>
      <c r="Y2" s="25" t="s">
        <v>62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35">
        <v>33459</v>
      </c>
      <c r="P3" s="34" t="s">
        <v>150</v>
      </c>
      <c r="Q3" s="8">
        <f>2012-1991</f>
        <v>21</v>
      </c>
      <c r="R3" s="9" t="str">
        <f t="shared" ref="R3:R31" si="0">IF(Q3&lt;21,"&lt; 21",IF(Q3&lt;=30,"21 - 30",IF(Q3&lt;=40,"31 - 40",IF(Q3&lt;=50,"41 - 50","&gt; 50" ))))</f>
        <v>21 - 30</v>
      </c>
      <c r="S3" s="30" t="s">
        <v>136</v>
      </c>
      <c r="U3" s="22" t="s">
        <v>137</v>
      </c>
      <c r="V3" s="20" t="s">
        <v>63</v>
      </c>
      <c r="W3" s="24" t="s">
        <v>64</v>
      </c>
      <c r="Y3" s="25" t="s">
        <v>65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29</v>
      </c>
      <c r="O4" s="35">
        <v>33406</v>
      </c>
      <c r="P4" s="34" t="s">
        <v>150</v>
      </c>
      <c r="Q4" s="8">
        <f>2012-1991</f>
        <v>21</v>
      </c>
      <c r="R4" s="9" t="str">
        <f t="shared" si="0"/>
        <v>21 - 30</v>
      </c>
      <c r="S4" s="30" t="s">
        <v>136</v>
      </c>
      <c r="U4" s="22" t="s">
        <v>137</v>
      </c>
      <c r="V4" s="20" t="s">
        <v>66</v>
      </c>
      <c r="W4" s="24" t="s">
        <v>67</v>
      </c>
      <c r="Y4" s="25" t="s">
        <v>68</v>
      </c>
    </row>
    <row r="5" spans="1:25" ht="72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30</v>
      </c>
      <c r="O5" s="35">
        <v>33965</v>
      </c>
      <c r="P5" s="34" t="s">
        <v>150</v>
      </c>
      <c r="Q5" s="8">
        <f>2012-1992</f>
        <v>20</v>
      </c>
      <c r="R5" s="9" t="str">
        <f t="shared" si="0"/>
        <v>&lt; 21</v>
      </c>
      <c r="S5" s="30" t="s">
        <v>136</v>
      </c>
      <c r="U5" s="22" t="s">
        <v>137</v>
      </c>
      <c r="V5" s="20" t="s">
        <v>69</v>
      </c>
      <c r="W5" s="24" t="s">
        <v>70</v>
      </c>
      <c r="Y5" s="25" t="s">
        <v>71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31</v>
      </c>
      <c r="O6" s="35">
        <v>30653</v>
      </c>
      <c r="P6" s="34" t="s">
        <v>150</v>
      </c>
      <c r="Q6" s="8">
        <f>2012-1983</f>
        <v>29</v>
      </c>
      <c r="R6" s="9" t="str">
        <f t="shared" si="0"/>
        <v>21 - 30</v>
      </c>
      <c r="S6" s="30" t="s">
        <v>138</v>
      </c>
      <c r="U6" s="22" t="s">
        <v>137</v>
      </c>
      <c r="V6" s="20" t="s">
        <v>72</v>
      </c>
      <c r="W6" s="24" t="s">
        <v>73</v>
      </c>
      <c r="Y6" s="25" t="s">
        <v>74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32</v>
      </c>
      <c r="O7" s="35" t="s">
        <v>33</v>
      </c>
      <c r="P7" s="34" t="s">
        <v>151</v>
      </c>
      <c r="Q7" s="8">
        <f t="shared" ref="Q7:Q31" si="1">2012-VALUE(RIGHT(O7,4))</f>
        <v>20</v>
      </c>
      <c r="R7" s="9" t="str">
        <f t="shared" si="0"/>
        <v>&lt; 21</v>
      </c>
      <c r="S7" s="30" t="s">
        <v>136</v>
      </c>
      <c r="U7" s="22" t="s">
        <v>137</v>
      </c>
      <c r="V7" s="20" t="s">
        <v>75</v>
      </c>
      <c r="W7" s="24" t="s">
        <v>76</v>
      </c>
      <c r="Y7" s="25" t="s">
        <v>77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34</v>
      </c>
      <c r="O8" s="35">
        <v>33485</v>
      </c>
      <c r="P8" s="34" t="s">
        <v>150</v>
      </c>
      <c r="Q8" s="8">
        <f>2012-1991</f>
        <v>21</v>
      </c>
      <c r="R8" s="9" t="str">
        <f t="shared" si="0"/>
        <v>21 - 30</v>
      </c>
      <c r="S8" s="30" t="s">
        <v>136</v>
      </c>
      <c r="U8" s="22" t="s">
        <v>137</v>
      </c>
      <c r="V8" s="20" t="s">
        <v>78</v>
      </c>
      <c r="W8" s="24" t="s">
        <v>79</v>
      </c>
      <c r="Y8" s="25"/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35</v>
      </c>
      <c r="O9" s="35">
        <v>32242</v>
      </c>
      <c r="P9" s="34" t="s">
        <v>150</v>
      </c>
      <c r="Q9" s="8">
        <f>2012-1988</f>
        <v>24</v>
      </c>
      <c r="R9" s="9" t="str">
        <f t="shared" si="0"/>
        <v>21 - 30</v>
      </c>
      <c r="S9" s="30" t="s">
        <v>139</v>
      </c>
      <c r="U9" s="22" t="s">
        <v>137</v>
      </c>
      <c r="V9" s="20" t="s">
        <v>80</v>
      </c>
      <c r="W9" s="24" t="s">
        <v>81</v>
      </c>
      <c r="Y9" s="25"/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36</v>
      </c>
      <c r="O10" s="35">
        <v>29483</v>
      </c>
      <c r="P10" s="34" t="s">
        <v>150</v>
      </c>
      <c r="Q10" s="8">
        <f>2012-1980</f>
        <v>32</v>
      </c>
      <c r="R10" s="9" t="str">
        <f t="shared" si="0"/>
        <v>31 - 40</v>
      </c>
      <c r="S10" s="29" t="s">
        <v>140</v>
      </c>
      <c r="U10" s="22" t="s">
        <v>141</v>
      </c>
      <c r="V10" s="20" t="s">
        <v>82</v>
      </c>
      <c r="W10" s="24" t="s">
        <v>83</v>
      </c>
      <c r="Y10" s="25" t="s">
        <v>84</v>
      </c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37</v>
      </c>
      <c r="O11" s="35">
        <v>31382</v>
      </c>
      <c r="P11" s="34" t="s">
        <v>150</v>
      </c>
      <c r="Q11" s="8">
        <f>2012-1985</f>
        <v>27</v>
      </c>
      <c r="R11" s="9" t="str">
        <f t="shared" si="0"/>
        <v>21 - 30</v>
      </c>
      <c r="S11" s="29" t="s">
        <v>138</v>
      </c>
      <c r="U11" s="22" t="s">
        <v>142</v>
      </c>
      <c r="V11" s="22" t="s">
        <v>85</v>
      </c>
      <c r="W11" s="24" t="s">
        <v>86</v>
      </c>
      <c r="Y11" s="25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38</v>
      </c>
      <c r="O12" s="35">
        <v>33050</v>
      </c>
      <c r="P12" s="34" t="s">
        <v>150</v>
      </c>
      <c r="Q12" s="8">
        <f>2012-1990</f>
        <v>22</v>
      </c>
      <c r="R12" s="9" t="str">
        <f t="shared" si="0"/>
        <v>21 - 30</v>
      </c>
      <c r="S12" s="29" t="s">
        <v>136</v>
      </c>
      <c r="U12" s="22" t="s">
        <v>143</v>
      </c>
      <c r="V12" s="22" t="s">
        <v>87</v>
      </c>
      <c r="W12" s="24" t="s">
        <v>88</v>
      </c>
      <c r="Y12" s="25" t="s">
        <v>89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39</v>
      </c>
      <c r="O13" s="35">
        <v>33843</v>
      </c>
      <c r="P13" s="34" t="s">
        <v>150</v>
      </c>
      <c r="Q13" s="8">
        <f>2012-1992</f>
        <v>20</v>
      </c>
      <c r="R13" s="9" t="str">
        <f t="shared" si="0"/>
        <v>&lt; 21</v>
      </c>
      <c r="S13" s="29" t="s">
        <v>136</v>
      </c>
      <c r="U13" s="22" t="s">
        <v>143</v>
      </c>
      <c r="V13" s="22" t="s">
        <v>90</v>
      </c>
      <c r="W13" s="24" t="s">
        <v>91</v>
      </c>
      <c r="Y13" s="25" t="s">
        <v>92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40</v>
      </c>
      <c r="O14" s="35">
        <v>32125</v>
      </c>
      <c r="P14" s="34" t="s">
        <v>151</v>
      </c>
      <c r="Q14" s="8">
        <f>2012-1987</f>
        <v>25</v>
      </c>
      <c r="R14" s="9" t="str">
        <f t="shared" si="0"/>
        <v>21 - 30</v>
      </c>
      <c r="S14" s="29" t="s">
        <v>136</v>
      </c>
      <c r="U14" s="22" t="s">
        <v>137</v>
      </c>
      <c r="V14" s="22" t="s">
        <v>93</v>
      </c>
      <c r="W14" s="24" t="s">
        <v>94</v>
      </c>
      <c r="Y14" s="25"/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41</v>
      </c>
      <c r="O15" s="35">
        <v>34005</v>
      </c>
      <c r="P15" s="34" t="s">
        <v>150</v>
      </c>
      <c r="Q15" s="8">
        <f>2012-1993</f>
        <v>19</v>
      </c>
      <c r="R15" s="9" t="str">
        <f t="shared" si="0"/>
        <v>&lt; 21</v>
      </c>
      <c r="S15" s="29" t="s">
        <v>136</v>
      </c>
      <c r="U15" s="22" t="s">
        <v>144</v>
      </c>
      <c r="V15" s="22" t="s">
        <v>95</v>
      </c>
      <c r="W15" s="24" t="s">
        <v>96</v>
      </c>
      <c r="Y15" s="25" t="s">
        <v>97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42</v>
      </c>
      <c r="O16" s="35">
        <v>32448</v>
      </c>
      <c r="P16" s="34" t="s">
        <v>151</v>
      </c>
      <c r="Q16" s="8">
        <f>2012-1988</f>
        <v>24</v>
      </c>
      <c r="R16" s="9" t="str">
        <f t="shared" si="0"/>
        <v>21 - 30</v>
      </c>
      <c r="S16" s="29" t="s">
        <v>145</v>
      </c>
      <c r="U16" s="22" t="s">
        <v>137</v>
      </c>
      <c r="V16" s="22" t="s">
        <v>98</v>
      </c>
      <c r="W16" s="24" t="s">
        <v>99</v>
      </c>
      <c r="Y16" s="25" t="s">
        <v>100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43</v>
      </c>
      <c r="O17" s="35">
        <v>33058</v>
      </c>
      <c r="P17" s="34" t="s">
        <v>151</v>
      </c>
      <c r="Q17" s="8">
        <f>2012-1990</f>
        <v>22</v>
      </c>
      <c r="R17" s="9" t="str">
        <f t="shared" si="0"/>
        <v>21 - 30</v>
      </c>
      <c r="S17" s="29" t="s">
        <v>136</v>
      </c>
      <c r="U17" s="22" t="s">
        <v>146</v>
      </c>
      <c r="V17" s="20" t="s">
        <v>101</v>
      </c>
      <c r="W17" s="24" t="s">
        <v>102</v>
      </c>
      <c r="Y17" s="25" t="s">
        <v>103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44</v>
      </c>
      <c r="O18" s="35">
        <v>32963</v>
      </c>
      <c r="P18" s="34" t="s">
        <v>151</v>
      </c>
      <c r="Q18" s="8">
        <f>2012-1990</f>
        <v>22</v>
      </c>
      <c r="R18" s="9" t="str">
        <f t="shared" si="0"/>
        <v>21 - 30</v>
      </c>
      <c r="S18" s="29" t="s">
        <v>136</v>
      </c>
      <c r="U18" s="22" t="s">
        <v>137</v>
      </c>
      <c r="V18" s="20" t="s">
        <v>104</v>
      </c>
      <c r="W18" s="24" t="s">
        <v>105</v>
      </c>
      <c r="Y18" s="25" t="s">
        <v>106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45</v>
      </c>
      <c r="O19" s="35">
        <v>32527</v>
      </c>
      <c r="P19" s="34" t="s">
        <v>151</v>
      </c>
      <c r="Q19" s="8">
        <f>2012-1989</f>
        <v>23</v>
      </c>
      <c r="R19" s="9" t="str">
        <f t="shared" si="0"/>
        <v>21 - 30</v>
      </c>
      <c r="S19" s="29" t="s">
        <v>136</v>
      </c>
      <c r="U19" s="22" t="s">
        <v>137</v>
      </c>
      <c r="V19" s="20" t="s">
        <v>107</v>
      </c>
      <c r="W19" s="24" t="s">
        <v>108</v>
      </c>
      <c r="Y19" s="25" t="s">
        <v>109</v>
      </c>
    </row>
    <row r="20" spans="1:25" ht="57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46</v>
      </c>
      <c r="O20" s="35">
        <v>31987</v>
      </c>
      <c r="P20" s="34" t="s">
        <v>150</v>
      </c>
      <c r="Q20" s="8">
        <f t="shared" si="1"/>
        <v>25</v>
      </c>
      <c r="R20" s="9" t="str">
        <f t="shared" si="0"/>
        <v>21 - 30</v>
      </c>
      <c r="S20" s="29" t="s">
        <v>138</v>
      </c>
      <c r="U20" s="22" t="s">
        <v>137</v>
      </c>
      <c r="V20" s="20" t="s">
        <v>110</v>
      </c>
      <c r="W20" s="24" t="s">
        <v>111</v>
      </c>
      <c r="Y20" s="25" t="s">
        <v>112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47</v>
      </c>
      <c r="O21" s="35">
        <v>33217</v>
      </c>
      <c r="P21" s="34" t="s">
        <v>151</v>
      </c>
      <c r="Q21" s="8">
        <f>2012-1990</f>
        <v>22</v>
      </c>
      <c r="R21" s="9" t="str">
        <f t="shared" si="0"/>
        <v>21 - 30</v>
      </c>
      <c r="S21" s="29" t="s">
        <v>136</v>
      </c>
      <c r="U21" s="22" t="s">
        <v>137</v>
      </c>
      <c r="V21" s="20" t="s">
        <v>113</v>
      </c>
      <c r="W21" s="24" t="s">
        <v>114</v>
      </c>
      <c r="Y21" s="25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48</v>
      </c>
      <c r="O22" s="35">
        <v>32700</v>
      </c>
      <c r="P22" s="34" t="s">
        <v>150</v>
      </c>
      <c r="Q22" s="8">
        <f>2012-1989</f>
        <v>23</v>
      </c>
      <c r="R22" s="9" t="str">
        <f t="shared" si="0"/>
        <v>21 - 30</v>
      </c>
      <c r="S22" s="29" t="s">
        <v>136</v>
      </c>
      <c r="U22" s="22" t="s">
        <v>147</v>
      </c>
      <c r="V22" s="20" t="s">
        <v>115</v>
      </c>
      <c r="W22" s="24" t="s">
        <v>116</v>
      </c>
      <c r="Y22" s="25" t="s">
        <v>117</v>
      </c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49</v>
      </c>
      <c r="O23" s="35" t="s">
        <v>50</v>
      </c>
      <c r="P23" s="34" t="s">
        <v>150</v>
      </c>
      <c r="Q23" s="8">
        <f t="shared" si="1"/>
        <v>23</v>
      </c>
      <c r="R23" s="9" t="str">
        <f t="shared" si="0"/>
        <v>21 - 30</v>
      </c>
      <c r="S23" s="29" t="s">
        <v>136</v>
      </c>
      <c r="U23" s="22" t="s">
        <v>147</v>
      </c>
      <c r="V23" s="20" t="s">
        <v>118</v>
      </c>
      <c r="W23" s="24" t="s">
        <v>119</v>
      </c>
      <c r="Y23" s="25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51</v>
      </c>
      <c r="O24" s="35" t="s">
        <v>52</v>
      </c>
      <c r="P24" s="34" t="s">
        <v>151</v>
      </c>
      <c r="Q24" s="8">
        <f t="shared" si="1"/>
        <v>23</v>
      </c>
      <c r="R24" s="9" t="str">
        <f t="shared" si="0"/>
        <v>21 - 30</v>
      </c>
      <c r="S24" s="29" t="s">
        <v>136</v>
      </c>
      <c r="U24" s="22" t="s">
        <v>147</v>
      </c>
      <c r="V24" s="20" t="s">
        <v>120</v>
      </c>
      <c r="W24" s="24" t="s">
        <v>121</v>
      </c>
      <c r="Y24" s="25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53</v>
      </c>
      <c r="O25" s="35">
        <v>33574</v>
      </c>
      <c r="P25" s="34" t="s">
        <v>151</v>
      </c>
      <c r="Q25" s="8">
        <f>2012-1991</f>
        <v>21</v>
      </c>
      <c r="R25" s="9" t="str">
        <f t="shared" si="0"/>
        <v>21 - 30</v>
      </c>
      <c r="S25" s="29" t="s">
        <v>136</v>
      </c>
      <c r="U25" s="31" t="s">
        <v>148</v>
      </c>
      <c r="V25" s="20" t="s">
        <v>122</v>
      </c>
      <c r="W25" s="24" t="s">
        <v>123</v>
      </c>
      <c r="Y25" s="25"/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54</v>
      </c>
      <c r="O26" s="35">
        <v>33892</v>
      </c>
      <c r="P26" s="34" t="s">
        <v>150</v>
      </c>
      <c r="Q26" s="8">
        <f>2012-1992</f>
        <v>20</v>
      </c>
      <c r="R26" s="9" t="str">
        <f t="shared" si="0"/>
        <v>&lt; 21</v>
      </c>
      <c r="S26" s="29" t="s">
        <v>136</v>
      </c>
      <c r="U26" s="22" t="s">
        <v>148</v>
      </c>
      <c r="V26" s="20" t="s">
        <v>124</v>
      </c>
      <c r="W26" s="24" t="s">
        <v>125</v>
      </c>
      <c r="Y26" s="25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55</v>
      </c>
      <c r="O27" s="35">
        <v>32862</v>
      </c>
      <c r="P27" s="34" t="s">
        <v>151</v>
      </c>
      <c r="Q27" s="8">
        <f>2012-1989</f>
        <v>23</v>
      </c>
      <c r="R27" s="9" t="str">
        <f t="shared" si="0"/>
        <v>21 - 30</v>
      </c>
      <c r="S27" s="29" t="s">
        <v>136</v>
      </c>
      <c r="U27" s="22" t="s">
        <v>148</v>
      </c>
      <c r="V27" s="20" t="s">
        <v>126</v>
      </c>
      <c r="W27" s="24" t="s">
        <v>127</v>
      </c>
      <c r="Y27" s="25"/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56</v>
      </c>
      <c r="O28" s="35">
        <v>33892</v>
      </c>
      <c r="P28" s="34" t="s">
        <v>151</v>
      </c>
      <c r="Q28" s="8">
        <f>2012-1992</f>
        <v>20</v>
      </c>
      <c r="R28" s="9" t="str">
        <f t="shared" si="0"/>
        <v>&lt; 21</v>
      </c>
      <c r="S28" s="29" t="s">
        <v>136</v>
      </c>
      <c r="U28" s="22" t="s">
        <v>148</v>
      </c>
      <c r="V28" s="20" t="s">
        <v>128</v>
      </c>
      <c r="W28" s="24" t="s">
        <v>129</v>
      </c>
      <c r="Y28" s="25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57</v>
      </c>
      <c r="O29" s="35">
        <v>32782</v>
      </c>
      <c r="P29" s="34" t="s">
        <v>151</v>
      </c>
      <c r="Q29" s="8">
        <f>2012-1989</f>
        <v>23</v>
      </c>
      <c r="R29" s="9" t="str">
        <f t="shared" si="0"/>
        <v>21 - 30</v>
      </c>
      <c r="S29" s="29" t="s">
        <v>136</v>
      </c>
      <c r="U29" s="22" t="s">
        <v>148</v>
      </c>
      <c r="V29" s="20" t="s">
        <v>130</v>
      </c>
      <c r="W29" s="24" t="s">
        <v>131</v>
      </c>
      <c r="Y29" s="25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58</v>
      </c>
      <c r="O30" s="35">
        <v>34128</v>
      </c>
      <c r="P30" s="34" t="s">
        <v>150</v>
      </c>
      <c r="Q30" s="8">
        <f>2012-1993</f>
        <v>19</v>
      </c>
      <c r="R30" s="9" t="str">
        <f t="shared" si="0"/>
        <v>&lt; 21</v>
      </c>
      <c r="S30" s="29" t="s">
        <v>136</v>
      </c>
      <c r="U30" s="22" t="s">
        <v>148</v>
      </c>
      <c r="V30" s="20" t="s">
        <v>132</v>
      </c>
      <c r="W30" s="24" t="s">
        <v>133</v>
      </c>
      <c r="Y30" s="25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59</v>
      </c>
      <c r="O31" s="36">
        <v>33527</v>
      </c>
      <c r="P31" s="34" t="s">
        <v>150</v>
      </c>
      <c r="Q31" s="8">
        <f>2012-1991</f>
        <v>21</v>
      </c>
      <c r="R31" s="9" t="str">
        <f t="shared" si="0"/>
        <v>21 - 30</v>
      </c>
      <c r="S31" s="29" t="s">
        <v>136</v>
      </c>
      <c r="U31" s="32" t="s">
        <v>149</v>
      </c>
      <c r="V31" s="26" t="s">
        <v>134</v>
      </c>
      <c r="W31" s="27" t="s">
        <v>135</v>
      </c>
      <c r="Y31" s="28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37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37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37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37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2016-09-29T03:40:29Z</dcterms:modified>
  <dc:language>en-US</dc:language>
</cp:coreProperties>
</file>