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<sst xmlns="http://schemas.openxmlformats.org/spreadsheetml/2006/main" count="419" uniqueCount="229">
  <si>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</si>
  <si>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</si>
  <si>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</si>
  <si>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</si>
  <si>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</si>
  <si>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</si>
  <si>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</si>
  <si>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</si>
  <si>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</si>
  <si>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</si>
  <si>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</si>
  <si>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</si>
  <si>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</si>
  <si>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</si>
  <si>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</si>
  <si>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</si>
  <si>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</si>
  <si>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</si>
  <si>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</si>
  <si>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</si>
  <si>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</si>
  <si>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</si>
  <si>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</si>
  <si>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</si>
  <si>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</si>
  <si>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</si>
  <si>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Ade Andika Hanasan</t>
  </si>
  <si>
    <t>Medan, 27 Mei 1990</t>
  </si>
  <si>
    <t>Henny Farida</t>
  </si>
  <si>
    <t>Medan, 10 Okt 1989</t>
  </si>
  <si>
    <t>Putri Amalia Sari</t>
  </si>
  <si>
    <t>Pekanbaru, 17 Desember 1991</t>
  </si>
  <si>
    <t>Kartika Setiawan</t>
  </si>
  <si>
    <t>Medan, 18 April 1993</t>
  </si>
  <si>
    <t xml:space="preserve">Vulli Ardianti </t>
  </si>
  <si>
    <t>Cikadak, 5 Maret 1993</t>
  </si>
  <si>
    <t>Mariati</t>
  </si>
  <si>
    <t>Perupuk, 9 Februari 1993</t>
  </si>
  <si>
    <t>Wahyu Nur Ilmi</t>
  </si>
  <si>
    <t>Stabat, 27 Juni 1993</t>
  </si>
  <si>
    <t xml:space="preserve">Khairil Afryansyah Siregar </t>
  </si>
  <si>
    <t>T. Tinggi, 7 April 1989</t>
  </si>
  <si>
    <t>Tika Ramadhani Fitri</t>
  </si>
  <si>
    <t>Medan, 18 Maret 1993</t>
  </si>
  <si>
    <t>Dwi Prapanca</t>
  </si>
  <si>
    <t>Medan, 2 April 1990</t>
  </si>
  <si>
    <t>Ibnu Umar Batubara</t>
  </si>
  <si>
    <t>Medan, 26 Mei 1990</t>
  </si>
  <si>
    <t>Indra Kesuma</t>
  </si>
  <si>
    <t>Medan, 13 Februari 1991</t>
  </si>
  <si>
    <t>Cornellyus Waruwu</t>
  </si>
  <si>
    <t>Lolowau, 22 Pebruari 1990</t>
  </si>
  <si>
    <t>Suci Wahyulan Sari</t>
  </si>
  <si>
    <t>Medan, 2 April 1991</t>
  </si>
  <si>
    <t>Sofian Sadri Tanjung</t>
  </si>
  <si>
    <t>Medan, 14 Okt 1991</t>
  </si>
  <si>
    <t>Teguh Sanjoko</t>
  </si>
  <si>
    <t>Aceh, 16 Sept 1989</t>
  </si>
  <si>
    <t>Fitriani</t>
  </si>
  <si>
    <t>Medan, 3 Mei 1991</t>
  </si>
  <si>
    <t>Sahriyal</t>
  </si>
  <si>
    <t>Medan, 31 Okt 1983</t>
  </si>
  <si>
    <t xml:space="preserve">Sukarman </t>
  </si>
  <si>
    <t>Bekiun, 13 Okt 1983</t>
  </si>
  <si>
    <t xml:space="preserve">Suprayitno </t>
  </si>
  <si>
    <t>Medan, 2 Februari 1982</t>
  </si>
  <si>
    <t>Bobby Purwadi</t>
  </si>
  <si>
    <t>Beringin, 10 Februari 1994</t>
  </si>
  <si>
    <t>M. Hendra Rizki Lesmana</t>
  </si>
  <si>
    <t>Medan, 26 Nov 1989</t>
  </si>
  <si>
    <t>Muhammad Muslim</t>
  </si>
  <si>
    <t>Medan, 14 Nov 1994</t>
  </si>
  <si>
    <t>Mahyudin Sirait</t>
  </si>
  <si>
    <t>Kisaran, 25 Okt 1990</t>
  </si>
  <si>
    <t>Supriadi Saartana Manalu</t>
  </si>
  <si>
    <t>Medan, 11 Sept 1992</t>
  </si>
  <si>
    <t>Inry Wirawati Manalu</t>
  </si>
  <si>
    <t>Medan, 6 Okt Sept 1994</t>
  </si>
  <si>
    <t>M. Budi Armansyah H</t>
  </si>
  <si>
    <t>Medan, 15 Desm 1989</t>
  </si>
  <si>
    <t>Abdul Rahman</t>
  </si>
  <si>
    <t>Medan, 28 Juni 1993</t>
  </si>
  <si>
    <t>Yoki Putra</t>
  </si>
  <si>
    <t>Pekanbaru, 1 Sept 1991</t>
  </si>
  <si>
    <t>Mirza Irfan Sumantri</t>
  </si>
  <si>
    <t>Medan, 19 Okt 1988</t>
  </si>
  <si>
    <t>Marina Utami Matondang</t>
  </si>
  <si>
    <t>Medan, 25 Maret 1990</t>
  </si>
  <si>
    <t>Ika Astuti</t>
  </si>
  <si>
    <t>B. Klippa, 5 Nov 1988</t>
  </si>
  <si>
    <t>Laily Artha Nasution</t>
  </si>
  <si>
    <t>Medan, 18 April 1991</t>
  </si>
  <si>
    <t>Nadra Zuwita Lubis</t>
  </si>
  <si>
    <t>Medan, 7 Maret 1990</t>
  </si>
  <si>
    <t>Muhammad Khairil Nasution</t>
  </si>
  <si>
    <t>Medan, 15 Juli 1988</t>
  </si>
  <si>
    <t>Yosie Adnan</t>
  </si>
  <si>
    <t>P. Jati, 17 Mei 1990</t>
  </si>
  <si>
    <t>M. Fauzan Halim Harahap</t>
  </si>
  <si>
    <t>Medan, 16 Januari 1993</t>
  </si>
  <si>
    <t>Muhammad Taufiq Ritonga</t>
  </si>
  <si>
    <t>B. Durian, 24 April 1993</t>
  </si>
  <si>
    <t>M. Dendy Bahari</t>
  </si>
  <si>
    <t>Medan, 13 Sept 1991</t>
  </si>
  <si>
    <t>Rizky Melissa</t>
  </si>
  <si>
    <t>Medan, 13 Sept 1987</t>
  </si>
  <si>
    <t>STIE Harapan Medan</t>
  </si>
  <si>
    <t xml:space="preserve"> Kamp. Citra Wisata Blok XI No. 27 Medan</t>
  </si>
  <si>
    <t>085296104500</t>
  </si>
  <si>
    <t>Ternak Lele</t>
  </si>
  <si>
    <t>Univ. Dharma Agung Medan</t>
  </si>
  <si>
    <t>Jl. Pertahanan Dusun IV Patumbak Kampung Medan</t>
  </si>
  <si>
    <t>08999239778</t>
  </si>
  <si>
    <t>Tata Busana</t>
  </si>
  <si>
    <t>Jl. Rahmadsyah Gang Amal No. 20 Medan</t>
  </si>
  <si>
    <t>081361903655</t>
  </si>
  <si>
    <t>Kuliner</t>
  </si>
  <si>
    <t>Jl. Karya Selamet Gang Syukur IV No. 19 Medan</t>
  </si>
  <si>
    <t>081376361780</t>
  </si>
  <si>
    <t>Cookies</t>
  </si>
  <si>
    <t>Politeknik Negeri Medan</t>
  </si>
  <si>
    <t>Cinta Damai Bis II Desa Aek Batu Kec. Torgamba</t>
  </si>
  <si>
    <t>085211122296</t>
  </si>
  <si>
    <t>Mesin (Alat Incubator)</t>
  </si>
  <si>
    <t>Jl. Pelikan 4 No. 361 P. Mandala Medan</t>
  </si>
  <si>
    <t>085760975413</t>
  </si>
  <si>
    <t>Kerajinan Tangan</t>
  </si>
  <si>
    <t>Jl. Letjen R. Suprapto Link. VIII Kel. Kwala Bingai Langkat</t>
  </si>
  <si>
    <t>085658588507</t>
  </si>
  <si>
    <t>Industri Kimia</t>
  </si>
  <si>
    <t>Universitas  Sumatera Utara</t>
  </si>
  <si>
    <t>Jl. Hj. Fatimah  LK. V Desa Damar Sari Kec. Padang Hikir</t>
  </si>
  <si>
    <t>085760521811</t>
  </si>
  <si>
    <t>Peternak Kambing</t>
  </si>
  <si>
    <t>Jl. Karya Setuju No. 27 Medan</t>
  </si>
  <si>
    <t>08992721493</t>
  </si>
  <si>
    <t>Univ. Muhammadiyah Sumut</t>
  </si>
  <si>
    <t xml:space="preserve">Jl. Aman Malati II Desa Suka Makmur Kec. Deli Tua </t>
  </si>
  <si>
    <t>085763019372</t>
  </si>
  <si>
    <t>Makanan Ringan</t>
  </si>
  <si>
    <t>Pem. Sei Baru Dusun IV Kec. Tanjung Balai Prov. Medan</t>
  </si>
  <si>
    <t>085262796104</t>
  </si>
  <si>
    <t>Mangrove</t>
  </si>
  <si>
    <t>Universitas Medan Area</t>
  </si>
  <si>
    <t>Jl. Amaludin No. 14 Desa Kota Matsum Medan</t>
  </si>
  <si>
    <t>085261088818</t>
  </si>
  <si>
    <t>Universitas Dharma Agung</t>
  </si>
  <si>
    <t>Jl. Sriwijaya No. 68 Klimbowo Desa Lolowa Kec. Lolowau</t>
  </si>
  <si>
    <t>081376799763</t>
  </si>
  <si>
    <t>Pertanian</t>
  </si>
  <si>
    <t xml:space="preserve">Jl. Setia Budi Tanjung Sari Kec. Medan Selayang No. 99 </t>
  </si>
  <si>
    <t>08116142677</t>
  </si>
  <si>
    <t>Aksesoris</t>
  </si>
  <si>
    <t xml:space="preserve">Jl. Kutilang Dusun IV Citaman Jernih Kec. Perbaungan </t>
  </si>
  <si>
    <t>085362456791</t>
  </si>
  <si>
    <t>Mieses</t>
  </si>
  <si>
    <t xml:space="preserve">Jl. Mistar No. 64 Kel. Sei Putih Barat Kec. Medan Petuah </t>
  </si>
  <si>
    <t>085206002032</t>
  </si>
  <si>
    <t xml:space="preserve">Penjualan </t>
  </si>
  <si>
    <t>Jl. Pertahanan Dusun IV No. 16 Patumbak Prov. Medan</t>
  </si>
  <si>
    <t>085361163886</t>
  </si>
  <si>
    <t>Beauty Salon</t>
  </si>
  <si>
    <t>Rempala Indonesia</t>
  </si>
  <si>
    <t>Dusun VII Desa Pematang Johar Kec. Labuhan Deli Medan</t>
  </si>
  <si>
    <t>081361948983</t>
  </si>
  <si>
    <t>Ponsel Aksesoris</t>
  </si>
  <si>
    <t>Jl. Pukat Banting IV Gg Buntu No.01 Kel. Bantan Kec. Medan Tembung</t>
  </si>
  <si>
    <t>081376154230</t>
  </si>
  <si>
    <t>Desing Grafiss</t>
  </si>
  <si>
    <t>Dusun XVI Desa B. Khalipah Kec. Percut Sei Tuan Deli Serdang</t>
  </si>
  <si>
    <t>081370873882</t>
  </si>
  <si>
    <t>Produksi Rumah Tangga</t>
  </si>
  <si>
    <t>Univ. Pembangunan Panca Budi</t>
  </si>
  <si>
    <t>Jl. Satria Dusun II Desa Baru Pasar VIII Kec. Hinai</t>
  </si>
  <si>
    <t>082166360412</t>
  </si>
  <si>
    <t>Jl. Pesantren Gang Istiqomah No. 11A Kec. Medan Sunggal</t>
  </si>
  <si>
    <t>081397760505</t>
  </si>
  <si>
    <t>Desa Karang Rejo Kec. Stabat Kab. Langkat Medan</t>
  </si>
  <si>
    <t>082168486612</t>
  </si>
  <si>
    <t xml:space="preserve">Peternakan </t>
  </si>
  <si>
    <t>Universitas Sumatera Utara</t>
  </si>
  <si>
    <t xml:space="preserve">Jl. Raya Menteng Abadi No. 10 Desa Binjai Kec. Medan </t>
  </si>
  <si>
    <t>082362706347</t>
  </si>
  <si>
    <t>Es Krim</t>
  </si>
  <si>
    <t>Parmonangan Desa Manalu Kec. Parmonangan Kab. Tapanuli Utara</t>
  </si>
  <si>
    <t>085270241298</t>
  </si>
  <si>
    <t>Teknologi Tapat Guna</t>
  </si>
  <si>
    <t>081370523079</t>
  </si>
  <si>
    <t>Pangan dan Seni</t>
  </si>
  <si>
    <t>Komplek Rumah Sakit Nabara Desa Empi Aek Nabara Kec. Bilah Hulu</t>
  </si>
  <si>
    <t>085362462010</t>
  </si>
  <si>
    <t>Jl. Bandar Labuhan Bawah No. 24 Dusun II Tg. Marawa Medan</t>
  </si>
  <si>
    <t>087868479146</t>
  </si>
  <si>
    <t>Komputer</t>
  </si>
  <si>
    <t>Jl. Pembangunan Gang Karya No. 25 A Medan</t>
  </si>
  <si>
    <t>08567911495</t>
  </si>
  <si>
    <t xml:space="preserve">Jl. Teratai No. 33 Desa Hamdan Kec. Medan Maumun </t>
  </si>
  <si>
    <t>085275423469</t>
  </si>
  <si>
    <t>LSM Peduli Bangsa</t>
  </si>
  <si>
    <t xml:space="preserve">Jl. Pasar V Gang Fajar Tasbih Kec. Percut Sei Tuan </t>
  </si>
  <si>
    <t>081973161050</t>
  </si>
  <si>
    <t>Jl. Besar Temtung No. 1023 Desa Bandar Kuppa Medan</t>
  </si>
  <si>
    <t>082168201717</t>
  </si>
  <si>
    <t>Univ. Islam Sumatera Utara</t>
  </si>
  <si>
    <t>Jl. Perkutut No. 2 A Desa Sidorame Timur Kec.  Perjuangan</t>
  </si>
  <si>
    <t>082162844312</t>
  </si>
  <si>
    <t xml:space="preserve">Jasa Papan Bunga </t>
  </si>
  <si>
    <t>Jl. Sentosa Lama No. 23 Medan</t>
  </si>
  <si>
    <t>081397531949</t>
  </si>
  <si>
    <t>Perdagangan</t>
  </si>
  <si>
    <t xml:space="preserve">Jl. SM Raja No. 15 Desa Harjosari Kec. Medan Amplas </t>
  </si>
  <si>
    <t>081362032254</t>
  </si>
  <si>
    <t>Parfum</t>
  </si>
  <si>
    <t>Jl. Santun No. 70 A Desa Perpaudangan Kec. Kualuh Hulu</t>
  </si>
  <si>
    <t>081397840009</t>
  </si>
  <si>
    <t>Jl. Cemara Gang Sena No. 26 Medan Sumatera Utara</t>
  </si>
  <si>
    <t>085370293105</t>
  </si>
  <si>
    <t>Dagang</t>
  </si>
  <si>
    <t>Bandar Durian Kec. Aek Natas Kab. Labuhan Batu Utara</t>
  </si>
  <si>
    <t>085296198570</t>
  </si>
  <si>
    <t>Kopi Pintar</t>
  </si>
  <si>
    <t>Jl. Bahagia N0. 40 Kel. Sukaraju Kec. Medan Muimua</t>
  </si>
  <si>
    <t>085262675111</t>
  </si>
  <si>
    <t>Jl. M. Katamso Gang Sosial No. 1 Kel. Sei Mati Medan</t>
  </si>
  <si>
    <t>08192066686</t>
  </si>
  <si>
    <t>L</t>
  </si>
  <si>
    <t>P</t>
  </si>
  <si>
    <t>SLTA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</si>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</sst>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Tahoma"/>
      <family val="2"/>
    </font>
    <font>
      <sz val="10"/>
      <name val="Tahoma"/>
      <family val="2"/>
    </font>
    <font>
      <sz val="12"/>
      <name val="Arial Narrow"/>
      <family val="2"/>
    </font>
    <font>
      <sz val="10"/>
      <name val="Calibri"/>
      <family val="2"/>
      <scheme val="minor"/>
    </font>
    <font>
      <sz val="10"/>
      <name val="Arial Narrow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vertical="center" wrapText="1"/>
    </xf>
    <xf numFmtId="0" fontId="7" fillId="3" borderId="2" xfId="2" applyFont="1" applyFill="1" applyBorder="1" applyAlignment="1">
      <alignment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vertical="center" wrapText="1"/>
    </xf>
    <xf numFmtId="0" fontId="7" fillId="3" borderId="2" xfId="3" applyFont="1" applyFill="1" applyBorder="1" applyAlignment="1">
      <alignment vertical="center" wrapText="1"/>
    </xf>
    <xf numFmtId="0" fontId="6" fillId="3" borderId="2" xfId="3" applyFont="1" applyFill="1" applyBorder="1" applyAlignment="1">
      <alignment vertical="center" wrapText="1"/>
    </xf>
    <xf numFmtId="0" fontId="7" fillId="3" borderId="3" xfId="3" applyFont="1" applyFill="1" applyBorder="1" applyAlignment="1">
      <alignment vertical="center" wrapText="1"/>
    </xf>
    <xf numFmtId="0" fontId="6" fillId="3" borderId="3" xfId="3" applyFont="1" applyFill="1" applyBorder="1" applyAlignment="1">
      <alignment horizontal="left" vertical="center" wrapText="1"/>
    </xf>
    <xf numFmtId="0" fontId="8" fillId="3" borderId="4" xfId="3" applyFont="1" applyFill="1" applyBorder="1" applyAlignment="1">
      <alignment horizontal="left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5" fontId="10" fillId="3" borderId="2" xfId="0" applyNumberFormat="1" applyFont="1" applyFill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justify" wrapText="1"/>
    </xf>
    <xf numFmtId="15" fontId="8" fillId="3" borderId="2" xfId="0" quotePrefix="1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justify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5" fontId="14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Normal" xfId="0" builtinId="0"/>
    <cellStyle name="Normal 2 2" xfId="3"/>
    <cellStyle name="Normal 3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7" zoomScale="75" zoomScaleNormal="75" workbookViewId="0">
      <selection activeCell="M42" sqref="A42:M6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8.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1" t="s">
        <v>27</v>
      </c>
      <c r="P2" s="43" t="s">
        <v>225</v>
      </c>
      <c r="Q2" s="22">
        <f>2013-1990</f>
        <v>23</v>
      </c>
      <c r="R2" s="9" t="str">
        <f>IF(Q2&lt;21,"&lt; 21",IF(Q2&lt;=30,"21 - 30",IF(Q2&lt;=40,"31 - 40",IF(Q2&lt;=50,"41 - 50","&gt; 50" ))))</f>
        <v>21 - 30</v>
      </c>
      <c r="S2" s="10" t="s">
        <v>227</v>
      </c>
      <c r="T2" s="7"/>
      <c r="U2" s="30" t="s">
        <v>106</v>
      </c>
      <c r="V2" s="31" t="s">
        <v>107</v>
      </c>
      <c r="W2" s="32" t="s">
        <v>108</v>
      </c>
      <c r="Y2" s="33" t="s">
        <v>109</v>
      </c>
    </row>
    <row r="3" spans="1:25" ht="5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3" t="s">
        <v>28</v>
      </c>
      <c r="O3" s="24" t="s">
        <v>29</v>
      </c>
      <c r="P3" s="43" t="s">
        <v>226</v>
      </c>
      <c r="Q3" s="22">
        <f>2013-1989</f>
        <v>24</v>
      </c>
      <c r="R3" s="9" t="str">
        <f t="shared" ref="R3:R41" si="0">IF(Q3&lt;21,"&lt; 21",IF(Q3&lt;=30,"21 - 30",IF(Q3&lt;=40,"31 - 40",IF(Q3&lt;=50,"41 - 50","&gt; 50" ))))</f>
        <v>21 - 30</v>
      </c>
      <c r="S3" s="10" t="s">
        <v>227</v>
      </c>
      <c r="T3" s="7"/>
      <c r="U3" s="30" t="s">
        <v>110</v>
      </c>
      <c r="V3" s="31" t="s">
        <v>111</v>
      </c>
      <c r="W3" s="32" t="s">
        <v>112</v>
      </c>
      <c r="Y3" s="33" t="s">
        <v>113</v>
      </c>
    </row>
    <row r="4" spans="1:25" ht="38.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3" t="s">
        <v>30</v>
      </c>
      <c r="O4" s="24" t="s">
        <v>31</v>
      </c>
      <c r="P4" s="43" t="s">
        <v>226</v>
      </c>
      <c r="Q4" s="22">
        <f>2013-1991</f>
        <v>22</v>
      </c>
      <c r="R4" s="9" t="str">
        <f t="shared" si="0"/>
        <v>21 - 30</v>
      </c>
      <c r="S4" s="15" t="s">
        <v>227</v>
      </c>
      <c r="T4" s="7"/>
      <c r="U4" s="34" t="s">
        <v>106</v>
      </c>
      <c r="V4" s="31" t="s">
        <v>114</v>
      </c>
      <c r="W4" s="35" t="s">
        <v>115</v>
      </c>
      <c r="Y4" s="33" t="s">
        <v>116</v>
      </c>
    </row>
    <row r="5" spans="1:25" ht="38.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3" t="s">
        <v>32</v>
      </c>
      <c r="O5" s="25" t="s">
        <v>33</v>
      </c>
      <c r="P5" s="43" t="s">
        <v>226</v>
      </c>
      <c r="Q5" s="22">
        <f>2013-1993</f>
        <v>20</v>
      </c>
      <c r="R5" s="9" t="str">
        <f t="shared" si="0"/>
        <v>&lt; 21</v>
      </c>
      <c r="S5" s="10" t="s">
        <v>227</v>
      </c>
      <c r="T5" s="7"/>
      <c r="U5" s="30" t="s">
        <v>106</v>
      </c>
      <c r="V5" s="31" t="s">
        <v>117</v>
      </c>
      <c r="W5" s="32" t="s">
        <v>118</v>
      </c>
      <c r="Y5" s="33" t="s">
        <v>119</v>
      </c>
    </row>
    <row r="6" spans="1:25" ht="38.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3" t="s">
        <v>34</v>
      </c>
      <c r="O6" s="25" t="s">
        <v>35</v>
      </c>
      <c r="P6" s="43" t="s">
        <v>226</v>
      </c>
      <c r="Q6" s="22">
        <f>2013-1993</f>
        <v>20</v>
      </c>
      <c r="R6" s="9" t="str">
        <f t="shared" si="0"/>
        <v>&lt; 21</v>
      </c>
      <c r="S6" s="15" t="s">
        <v>227</v>
      </c>
      <c r="T6" s="7"/>
      <c r="U6" s="30" t="s">
        <v>120</v>
      </c>
      <c r="V6" s="31" t="s">
        <v>121</v>
      </c>
      <c r="W6" s="32" t="s">
        <v>122</v>
      </c>
      <c r="Y6" s="33" t="s">
        <v>123</v>
      </c>
    </row>
    <row r="7" spans="1:25" ht="39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3" t="s">
        <v>36</v>
      </c>
      <c r="O7" s="25" t="s">
        <v>37</v>
      </c>
      <c r="P7" s="43" t="s">
        <v>226</v>
      </c>
      <c r="Q7" s="22">
        <f>2013-1993</f>
        <v>20</v>
      </c>
      <c r="R7" s="9" t="str">
        <f t="shared" si="0"/>
        <v>&lt; 21</v>
      </c>
      <c r="S7" s="10" t="s">
        <v>227</v>
      </c>
      <c r="T7" s="7"/>
      <c r="U7" s="36" t="s">
        <v>120</v>
      </c>
      <c r="V7" s="31" t="s">
        <v>124</v>
      </c>
      <c r="W7" s="37" t="s">
        <v>125</v>
      </c>
      <c r="Y7" s="38" t="s">
        <v>126</v>
      </c>
    </row>
    <row r="8" spans="1:25" ht="38.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3" t="s">
        <v>38</v>
      </c>
      <c r="O8" s="25" t="s">
        <v>39</v>
      </c>
      <c r="P8" s="43" t="s">
        <v>225</v>
      </c>
      <c r="Q8" s="22">
        <f>2013-1993</f>
        <v>20</v>
      </c>
      <c r="R8" s="9" t="str">
        <f t="shared" si="0"/>
        <v>&lt; 21</v>
      </c>
      <c r="S8" s="10" t="s">
        <v>227</v>
      </c>
      <c r="T8" s="7"/>
      <c r="U8" s="30" t="s">
        <v>120</v>
      </c>
      <c r="V8" s="31" t="s">
        <v>127</v>
      </c>
      <c r="W8" s="37" t="s">
        <v>128</v>
      </c>
      <c r="Y8" s="38" t="s">
        <v>129</v>
      </c>
    </row>
    <row r="9" spans="1:25" ht="38.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3" t="s">
        <v>40</v>
      </c>
      <c r="O9" s="25" t="s">
        <v>41</v>
      </c>
      <c r="P9" s="43" t="s">
        <v>225</v>
      </c>
      <c r="Q9" s="22">
        <f>2013-1989</f>
        <v>24</v>
      </c>
      <c r="R9" s="9" t="str">
        <f t="shared" si="0"/>
        <v>21 - 30</v>
      </c>
      <c r="S9" s="10" t="s">
        <v>227</v>
      </c>
      <c r="T9" s="7"/>
      <c r="U9" s="39" t="s">
        <v>130</v>
      </c>
      <c r="V9" s="31" t="s">
        <v>131</v>
      </c>
      <c r="W9" s="37" t="s">
        <v>132</v>
      </c>
      <c r="Y9" s="38" t="s">
        <v>133</v>
      </c>
    </row>
    <row r="10" spans="1:25" ht="38.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3" t="s">
        <v>42</v>
      </c>
      <c r="O10" s="25" t="s">
        <v>43</v>
      </c>
      <c r="P10" s="43" t="s">
        <v>225</v>
      </c>
      <c r="Q10" s="22">
        <f>2013-1993</f>
        <v>20</v>
      </c>
      <c r="R10" s="9" t="str">
        <f t="shared" si="0"/>
        <v>&lt; 21</v>
      </c>
      <c r="S10" s="10" t="s">
        <v>227</v>
      </c>
      <c r="T10" s="7"/>
      <c r="U10" s="39" t="s">
        <v>130</v>
      </c>
      <c r="V10" s="31" t="s">
        <v>134</v>
      </c>
      <c r="W10" s="37" t="s">
        <v>135</v>
      </c>
      <c r="Y10" s="38" t="s">
        <v>116</v>
      </c>
    </row>
    <row r="11" spans="1:25" ht="33.7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3" t="s">
        <v>44</v>
      </c>
      <c r="O11" s="25" t="s">
        <v>45</v>
      </c>
      <c r="P11" s="43" t="s">
        <v>225</v>
      </c>
      <c r="Q11" s="22">
        <f>2013-1990</f>
        <v>23</v>
      </c>
      <c r="R11" s="9" t="str">
        <f t="shared" si="0"/>
        <v>21 - 30</v>
      </c>
      <c r="S11" s="10" t="s">
        <v>227</v>
      </c>
      <c r="T11" s="7"/>
      <c r="U11" s="40" t="s">
        <v>136</v>
      </c>
      <c r="V11" s="31" t="s">
        <v>137</v>
      </c>
      <c r="W11" s="37" t="s">
        <v>138</v>
      </c>
      <c r="Y11" s="38" t="s">
        <v>139</v>
      </c>
    </row>
    <row r="12" spans="1:25" ht="33.7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3" t="s">
        <v>46</v>
      </c>
      <c r="O12" s="25" t="s">
        <v>47</v>
      </c>
      <c r="P12" s="43" t="s">
        <v>225</v>
      </c>
      <c r="Q12" s="22">
        <f>2013-1990</f>
        <v>23</v>
      </c>
      <c r="R12" s="9" t="str">
        <f t="shared" si="0"/>
        <v>21 - 30</v>
      </c>
      <c r="S12" s="10" t="s">
        <v>227</v>
      </c>
      <c r="T12" s="7"/>
      <c r="U12" s="40" t="s">
        <v>136</v>
      </c>
      <c r="V12" s="31" t="s">
        <v>140</v>
      </c>
      <c r="W12" s="37" t="s">
        <v>141</v>
      </c>
      <c r="Y12" s="38" t="s">
        <v>142</v>
      </c>
    </row>
    <row r="13" spans="1:25" ht="30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3" t="s">
        <v>48</v>
      </c>
      <c r="O13" s="25" t="s">
        <v>49</v>
      </c>
      <c r="P13" s="43" t="s">
        <v>225</v>
      </c>
      <c r="Q13" s="22">
        <f>2013-1991</f>
        <v>22</v>
      </c>
      <c r="R13" s="9" t="str">
        <f t="shared" si="0"/>
        <v>21 - 30</v>
      </c>
      <c r="S13" s="15" t="s">
        <v>227</v>
      </c>
      <c r="T13" s="7"/>
      <c r="U13" s="41" t="s">
        <v>143</v>
      </c>
      <c r="V13" s="31" t="s">
        <v>144</v>
      </c>
      <c r="W13" s="37" t="s">
        <v>145</v>
      </c>
      <c r="Y13" s="38"/>
    </row>
    <row r="14" spans="1:25" ht="38.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3" t="s">
        <v>50</v>
      </c>
      <c r="O14" s="25" t="s">
        <v>51</v>
      </c>
      <c r="P14" s="43" t="s">
        <v>225</v>
      </c>
      <c r="Q14" s="22">
        <f>2013-1990</f>
        <v>23</v>
      </c>
      <c r="R14" s="9" t="str">
        <f t="shared" si="0"/>
        <v>21 - 30</v>
      </c>
      <c r="S14" s="10" t="s">
        <v>227</v>
      </c>
      <c r="T14" s="7"/>
      <c r="U14" s="41" t="s">
        <v>146</v>
      </c>
      <c r="V14" s="31" t="s">
        <v>147</v>
      </c>
      <c r="W14" s="37" t="s">
        <v>148</v>
      </c>
      <c r="Y14" s="38" t="s">
        <v>149</v>
      </c>
    </row>
    <row r="15" spans="1:25" ht="38.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3" t="s">
        <v>52</v>
      </c>
      <c r="O15" s="25" t="s">
        <v>53</v>
      </c>
      <c r="P15" s="43" t="s">
        <v>225</v>
      </c>
      <c r="Q15" s="22">
        <f>2013-1991</f>
        <v>22</v>
      </c>
      <c r="R15" s="9" t="str">
        <f t="shared" si="0"/>
        <v>21 - 30</v>
      </c>
      <c r="S15" s="10" t="s">
        <v>227</v>
      </c>
      <c r="T15" s="7"/>
      <c r="U15" s="39" t="s">
        <v>130</v>
      </c>
      <c r="V15" s="31" t="s">
        <v>150</v>
      </c>
      <c r="W15" s="37" t="s">
        <v>151</v>
      </c>
      <c r="Y15" s="38" t="s">
        <v>152</v>
      </c>
    </row>
    <row r="16" spans="1:25" ht="33.7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3" t="s">
        <v>54</v>
      </c>
      <c r="O16" s="25" t="s">
        <v>55</v>
      </c>
      <c r="P16" s="43" t="s">
        <v>225</v>
      </c>
      <c r="Q16" s="22">
        <f>2013-1991</f>
        <v>22</v>
      </c>
      <c r="R16" s="9" t="str">
        <f t="shared" si="0"/>
        <v>21 - 30</v>
      </c>
      <c r="S16" s="10" t="s">
        <v>227</v>
      </c>
      <c r="T16" s="7"/>
      <c r="U16" s="40" t="s">
        <v>136</v>
      </c>
      <c r="V16" s="31" t="s">
        <v>153</v>
      </c>
      <c r="W16" s="37" t="s">
        <v>154</v>
      </c>
      <c r="Y16" s="38" t="s">
        <v>155</v>
      </c>
    </row>
    <row r="17" spans="1:25" ht="30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3" t="s">
        <v>56</v>
      </c>
      <c r="O17" s="25" t="s">
        <v>57</v>
      </c>
      <c r="P17" s="43" t="s">
        <v>225</v>
      </c>
      <c r="Q17" s="22">
        <f>2013-1989</f>
        <v>24</v>
      </c>
      <c r="R17" s="9" t="str">
        <f t="shared" si="0"/>
        <v>21 - 30</v>
      </c>
      <c r="S17" s="10" t="s">
        <v>227</v>
      </c>
      <c r="T17" s="7"/>
      <c r="U17" s="41" t="s">
        <v>143</v>
      </c>
      <c r="V17" s="31" t="s">
        <v>156</v>
      </c>
      <c r="W17" s="37" t="s">
        <v>157</v>
      </c>
      <c r="Y17" s="38" t="s">
        <v>158</v>
      </c>
    </row>
    <row r="18" spans="1:25" ht="30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3" t="s">
        <v>58</v>
      </c>
      <c r="O18" s="25" t="s">
        <v>59</v>
      </c>
      <c r="P18" s="43" t="s">
        <v>226</v>
      </c>
      <c r="Q18" s="22">
        <f>2013-1991</f>
        <v>22</v>
      </c>
      <c r="R18" s="9" t="str">
        <f t="shared" si="0"/>
        <v>21 - 30</v>
      </c>
      <c r="S18" s="10" t="s">
        <v>227</v>
      </c>
      <c r="T18" s="7"/>
      <c r="U18" s="41" t="s">
        <v>143</v>
      </c>
      <c r="V18" s="31" t="s">
        <v>159</v>
      </c>
      <c r="W18" s="37" t="s">
        <v>160</v>
      </c>
      <c r="Y18" s="38" t="s">
        <v>161</v>
      </c>
    </row>
    <row r="19" spans="1:25" ht="30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3" t="s">
        <v>60</v>
      </c>
      <c r="O19" s="25" t="s">
        <v>61</v>
      </c>
      <c r="P19" s="43" t="s">
        <v>225</v>
      </c>
      <c r="Q19" s="22">
        <f>2013-1983</f>
        <v>30</v>
      </c>
      <c r="R19" s="9" t="str">
        <f t="shared" si="0"/>
        <v>21 - 30</v>
      </c>
      <c r="S19" s="10" t="s">
        <v>227</v>
      </c>
      <c r="T19" s="7"/>
      <c r="U19" s="30" t="s">
        <v>162</v>
      </c>
      <c r="V19" s="31" t="s">
        <v>163</v>
      </c>
      <c r="W19" s="37" t="s">
        <v>164</v>
      </c>
      <c r="Y19" s="38" t="s">
        <v>165</v>
      </c>
    </row>
    <row r="20" spans="1:25" ht="30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3" t="s">
        <v>62</v>
      </c>
      <c r="O20" s="25" t="s">
        <v>63</v>
      </c>
      <c r="P20" s="43" t="s">
        <v>225</v>
      </c>
      <c r="Q20" s="22">
        <f>2013-1983</f>
        <v>30</v>
      </c>
      <c r="R20" s="9" t="str">
        <f t="shared" si="0"/>
        <v>21 - 30</v>
      </c>
      <c r="S20" s="10" t="s">
        <v>227</v>
      </c>
      <c r="T20" s="7"/>
      <c r="U20" s="30" t="s">
        <v>162</v>
      </c>
      <c r="V20" s="31" t="s">
        <v>166</v>
      </c>
      <c r="W20" s="37" t="s">
        <v>167</v>
      </c>
      <c r="Y20" s="38" t="s">
        <v>168</v>
      </c>
    </row>
    <row r="21" spans="1:25" ht="30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3" t="s">
        <v>64</v>
      </c>
      <c r="O21" s="25" t="s">
        <v>65</v>
      </c>
      <c r="P21" s="43" t="s">
        <v>225</v>
      </c>
      <c r="Q21" s="22">
        <f>2013-1982</f>
        <v>31</v>
      </c>
      <c r="R21" s="9" t="str">
        <f t="shared" si="0"/>
        <v>31 - 40</v>
      </c>
      <c r="S21" s="10" t="s">
        <v>228</v>
      </c>
      <c r="T21" s="7"/>
      <c r="U21" s="30" t="s">
        <v>162</v>
      </c>
      <c r="V21" s="31" t="s">
        <v>169</v>
      </c>
      <c r="W21" s="37" t="s">
        <v>170</v>
      </c>
      <c r="Y21" s="38" t="s">
        <v>171</v>
      </c>
    </row>
    <row r="22" spans="1:25" ht="5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3" t="s">
        <v>66</v>
      </c>
      <c r="O22" s="25" t="s">
        <v>67</v>
      </c>
      <c r="P22" s="43" t="s">
        <v>225</v>
      </c>
      <c r="Q22" s="22">
        <f>2013-1994</f>
        <v>19</v>
      </c>
      <c r="R22" s="9" t="str">
        <f t="shared" si="0"/>
        <v>&lt; 21</v>
      </c>
      <c r="S22" s="10" t="s">
        <v>227</v>
      </c>
      <c r="T22" s="7"/>
      <c r="U22" s="30" t="s">
        <v>172</v>
      </c>
      <c r="V22" s="31" t="s">
        <v>173</v>
      </c>
      <c r="W22" s="37" t="s">
        <v>174</v>
      </c>
      <c r="Y22" s="38" t="s">
        <v>116</v>
      </c>
    </row>
    <row r="23" spans="1:25" ht="5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3" t="s">
        <v>68</v>
      </c>
      <c r="O23" s="25" t="s">
        <v>69</v>
      </c>
      <c r="P23" s="43" t="s">
        <v>225</v>
      </c>
      <c r="Q23" s="22">
        <f>2013-1989</f>
        <v>24</v>
      </c>
      <c r="R23" s="9" t="str">
        <f t="shared" si="0"/>
        <v>21 - 30</v>
      </c>
      <c r="S23" s="10" t="s">
        <v>227</v>
      </c>
      <c r="T23" s="7"/>
      <c r="U23" s="30" t="s">
        <v>172</v>
      </c>
      <c r="V23" s="31" t="s">
        <v>175</v>
      </c>
      <c r="W23" s="37" t="s">
        <v>176</v>
      </c>
      <c r="Y23" s="38" t="s">
        <v>116</v>
      </c>
    </row>
    <row r="24" spans="1:25" ht="5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3" t="s">
        <v>70</v>
      </c>
      <c r="O24" s="25" t="s">
        <v>71</v>
      </c>
      <c r="P24" s="43" t="s">
        <v>225</v>
      </c>
      <c r="Q24" s="22">
        <f>2013-1994</f>
        <v>19</v>
      </c>
      <c r="R24" s="9" t="str">
        <f t="shared" si="0"/>
        <v>&lt; 21</v>
      </c>
      <c r="S24" s="10" t="s">
        <v>227</v>
      </c>
      <c r="T24" s="7"/>
      <c r="U24" s="30" t="s">
        <v>172</v>
      </c>
      <c r="V24" s="31" t="s">
        <v>177</v>
      </c>
      <c r="W24" s="37" t="s">
        <v>178</v>
      </c>
      <c r="Y24" s="38" t="s">
        <v>179</v>
      </c>
    </row>
    <row r="25" spans="1:25" ht="38.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3" t="s">
        <v>72</v>
      </c>
      <c r="O25" s="25" t="s">
        <v>73</v>
      </c>
      <c r="P25" s="43" t="s">
        <v>225</v>
      </c>
      <c r="Q25" s="22">
        <f>2013-1990</f>
        <v>23</v>
      </c>
      <c r="R25" s="9" t="str">
        <f t="shared" si="0"/>
        <v>21 - 30</v>
      </c>
      <c r="S25" s="10" t="s">
        <v>227</v>
      </c>
      <c r="T25" s="7"/>
      <c r="U25" s="30" t="s">
        <v>180</v>
      </c>
      <c r="V25" s="31" t="s">
        <v>181</v>
      </c>
      <c r="W25" s="37" t="s">
        <v>182</v>
      </c>
      <c r="Y25" s="38" t="s">
        <v>183</v>
      </c>
    </row>
    <row r="26" spans="1:25" ht="38.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3" t="s">
        <v>74</v>
      </c>
      <c r="O26" s="25" t="s">
        <v>75</v>
      </c>
      <c r="P26" s="43" t="s">
        <v>225</v>
      </c>
      <c r="Q26" s="22">
        <f>2013-1992</f>
        <v>21</v>
      </c>
      <c r="R26" s="9" t="str">
        <f t="shared" si="0"/>
        <v>21 - 30</v>
      </c>
      <c r="S26" s="10" t="s">
        <v>227</v>
      </c>
      <c r="T26" s="7"/>
      <c r="U26" s="30" t="s">
        <v>180</v>
      </c>
      <c r="V26" s="31" t="s">
        <v>184</v>
      </c>
      <c r="W26" s="37" t="s">
        <v>185</v>
      </c>
      <c r="Y26" s="38" t="s">
        <v>186</v>
      </c>
    </row>
    <row r="27" spans="1:25" ht="38.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3" t="s">
        <v>76</v>
      </c>
      <c r="O27" s="25" t="s">
        <v>77</v>
      </c>
      <c r="P27" s="43" t="s">
        <v>226</v>
      </c>
      <c r="Q27" s="22">
        <f>2013-1994</f>
        <v>19</v>
      </c>
      <c r="R27" s="9" t="str">
        <f t="shared" si="0"/>
        <v>&lt; 21</v>
      </c>
      <c r="S27" s="10" t="s">
        <v>227</v>
      </c>
      <c r="T27" s="7"/>
      <c r="U27" s="30" t="s">
        <v>180</v>
      </c>
      <c r="V27" s="31" t="s">
        <v>184</v>
      </c>
      <c r="W27" s="37" t="s">
        <v>187</v>
      </c>
      <c r="Y27" s="38" t="s">
        <v>188</v>
      </c>
    </row>
    <row r="28" spans="1:25" ht="38.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3" t="s">
        <v>78</v>
      </c>
      <c r="O28" s="25" t="s">
        <v>79</v>
      </c>
      <c r="P28" s="43" t="s">
        <v>225</v>
      </c>
      <c r="Q28" s="22">
        <f>2013-1989</f>
        <v>24</v>
      </c>
      <c r="R28" s="9" t="str">
        <f t="shared" si="0"/>
        <v>21 - 30</v>
      </c>
      <c r="S28" s="10" t="s">
        <v>227</v>
      </c>
      <c r="T28" s="7"/>
      <c r="U28" s="30" t="s">
        <v>180</v>
      </c>
      <c r="V28" s="31" t="s">
        <v>189</v>
      </c>
      <c r="W28" s="37" t="s">
        <v>190</v>
      </c>
      <c r="Y28" s="38" t="s">
        <v>116</v>
      </c>
    </row>
    <row r="29" spans="1:25" ht="38.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3" t="s">
        <v>80</v>
      </c>
      <c r="O29" s="25" t="s">
        <v>81</v>
      </c>
      <c r="P29" s="43" t="s">
        <v>225</v>
      </c>
      <c r="Q29" s="22">
        <f>2013-1993</f>
        <v>20</v>
      </c>
      <c r="R29" s="9" t="str">
        <f t="shared" si="0"/>
        <v>&lt; 21</v>
      </c>
      <c r="S29" s="15" t="s">
        <v>227</v>
      </c>
      <c r="T29" s="7"/>
      <c r="U29" s="30" t="s">
        <v>180</v>
      </c>
      <c r="V29" s="31" t="s">
        <v>191</v>
      </c>
      <c r="W29" s="37" t="s">
        <v>192</v>
      </c>
      <c r="Y29" s="38" t="s">
        <v>193</v>
      </c>
    </row>
    <row r="30" spans="1:25" ht="38.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3" t="s">
        <v>82</v>
      </c>
      <c r="O30" s="25" t="s">
        <v>83</v>
      </c>
      <c r="P30" s="43" t="s">
        <v>225</v>
      </c>
      <c r="Q30" s="22">
        <f>2013-1991</f>
        <v>22</v>
      </c>
      <c r="R30" s="9" t="str">
        <f t="shared" si="0"/>
        <v>21 - 30</v>
      </c>
      <c r="S30" s="10" t="s">
        <v>227</v>
      </c>
      <c r="T30" s="7"/>
      <c r="U30" s="30" t="s">
        <v>180</v>
      </c>
      <c r="V30" s="31" t="s">
        <v>194</v>
      </c>
      <c r="W30" s="37" t="s">
        <v>195</v>
      </c>
      <c r="Y30" s="38" t="s">
        <v>116</v>
      </c>
    </row>
    <row r="31" spans="1:25" ht="38.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3" t="s">
        <v>84</v>
      </c>
      <c r="O31" s="25" t="s">
        <v>85</v>
      </c>
      <c r="P31" s="43" t="s">
        <v>225</v>
      </c>
      <c r="Q31" s="22">
        <f>2013-1988</f>
        <v>25</v>
      </c>
      <c r="R31" s="9" t="str">
        <f t="shared" si="0"/>
        <v>21 - 30</v>
      </c>
      <c r="S31" s="15" t="s">
        <v>227</v>
      </c>
      <c r="T31" s="7"/>
      <c r="U31" s="41" t="s">
        <v>106</v>
      </c>
      <c r="V31" s="31" t="s">
        <v>196</v>
      </c>
      <c r="W31" s="37" t="s">
        <v>197</v>
      </c>
      <c r="Y31" s="38" t="s">
        <v>116</v>
      </c>
    </row>
    <row r="32" spans="1:25" ht="30" x14ac:dyDescent="0.25">
      <c r="A32" s="18"/>
      <c r="B32" s="18"/>
      <c r="C32" s="3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23" t="s">
        <v>86</v>
      </c>
      <c r="O32" s="25" t="s">
        <v>87</v>
      </c>
      <c r="P32" s="43" t="s">
        <v>226</v>
      </c>
      <c r="Q32" s="22">
        <f>2013-1990</f>
        <v>23</v>
      </c>
      <c r="R32" s="9" t="str">
        <f t="shared" si="0"/>
        <v>21 - 30</v>
      </c>
      <c r="S32" s="15" t="s">
        <v>228</v>
      </c>
      <c r="T32" s="7"/>
      <c r="U32" s="41" t="s">
        <v>198</v>
      </c>
      <c r="V32" s="31" t="s">
        <v>199</v>
      </c>
      <c r="W32" s="37" t="s">
        <v>200</v>
      </c>
      <c r="Y32" s="38"/>
    </row>
    <row r="33" spans="1:25" ht="30" x14ac:dyDescent="0.25">
      <c r="A33" s="18"/>
      <c r="B33" s="18"/>
      <c r="C33" s="3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23" t="s">
        <v>88</v>
      </c>
      <c r="O33" s="25" t="s">
        <v>89</v>
      </c>
      <c r="P33" s="43" t="s">
        <v>226</v>
      </c>
      <c r="Q33" s="22">
        <f>2013-1988</f>
        <v>25</v>
      </c>
      <c r="R33" s="9" t="str">
        <f t="shared" si="0"/>
        <v>21 - 30</v>
      </c>
      <c r="S33" s="15" t="s">
        <v>228</v>
      </c>
      <c r="T33" s="7"/>
      <c r="U33" s="41" t="s">
        <v>198</v>
      </c>
      <c r="V33" s="31" t="s">
        <v>201</v>
      </c>
      <c r="W33" s="37" t="s">
        <v>202</v>
      </c>
      <c r="Y33" s="38"/>
    </row>
    <row r="34" spans="1:25" ht="38.25" x14ac:dyDescent="0.25">
      <c r="A34" s="18"/>
      <c r="B34" s="18"/>
      <c r="C34" s="3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23" t="s">
        <v>90</v>
      </c>
      <c r="O34" s="25" t="s">
        <v>91</v>
      </c>
      <c r="P34" s="43" t="s">
        <v>226</v>
      </c>
      <c r="Q34" s="22">
        <f>2013-1991</f>
        <v>22</v>
      </c>
      <c r="R34" s="9" t="str">
        <f t="shared" si="0"/>
        <v>21 - 30</v>
      </c>
      <c r="S34" s="15" t="s">
        <v>227</v>
      </c>
      <c r="T34" s="7"/>
      <c r="U34" s="41" t="s">
        <v>203</v>
      </c>
      <c r="V34" s="42" t="s">
        <v>204</v>
      </c>
      <c r="W34" s="37" t="s">
        <v>205</v>
      </c>
      <c r="Y34" s="38" t="s">
        <v>206</v>
      </c>
    </row>
    <row r="35" spans="1:25" ht="38.25" x14ac:dyDescent="0.25">
      <c r="A35" s="18"/>
      <c r="B35" s="18"/>
      <c r="C35" s="3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26" t="s">
        <v>92</v>
      </c>
      <c r="O35" s="24" t="s">
        <v>93</v>
      </c>
      <c r="P35" s="43" t="s">
        <v>226</v>
      </c>
      <c r="Q35" s="22">
        <f>2013-1990</f>
        <v>23</v>
      </c>
      <c r="R35" s="9" t="str">
        <f t="shared" si="0"/>
        <v>21 - 30</v>
      </c>
      <c r="S35" s="15" t="s">
        <v>227</v>
      </c>
      <c r="T35" s="7"/>
      <c r="U35" s="41" t="s">
        <v>203</v>
      </c>
      <c r="V35" s="31" t="s">
        <v>207</v>
      </c>
      <c r="W35" s="37" t="s">
        <v>208</v>
      </c>
      <c r="Y35" s="38" t="s">
        <v>209</v>
      </c>
    </row>
    <row r="36" spans="1:25" ht="30" x14ac:dyDescent="0.25">
      <c r="A36" s="18"/>
      <c r="B36" s="18"/>
      <c r="C36" s="3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26" t="s">
        <v>94</v>
      </c>
      <c r="O36" s="24" t="s">
        <v>95</v>
      </c>
      <c r="P36" s="43" t="s">
        <v>225</v>
      </c>
      <c r="Q36" s="22">
        <f>2013-1988</f>
        <v>25</v>
      </c>
      <c r="R36" s="9" t="str">
        <f t="shared" si="0"/>
        <v>21 - 30</v>
      </c>
      <c r="S36" s="15" t="s">
        <v>228</v>
      </c>
      <c r="T36" s="7"/>
      <c r="U36" s="41" t="s">
        <v>198</v>
      </c>
      <c r="V36" s="31" t="s">
        <v>210</v>
      </c>
      <c r="W36" s="37" t="s">
        <v>211</v>
      </c>
      <c r="Y36" s="38" t="s">
        <v>212</v>
      </c>
    </row>
    <row r="37" spans="1:25" ht="38.25" x14ac:dyDescent="0.25">
      <c r="A37" s="18"/>
      <c r="B37" s="18"/>
      <c r="C37" s="3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27" t="s">
        <v>96</v>
      </c>
      <c r="O37" s="25" t="s">
        <v>97</v>
      </c>
      <c r="P37" s="43" t="s">
        <v>226</v>
      </c>
      <c r="Q37" s="22">
        <f>2013-1990</f>
        <v>23</v>
      </c>
      <c r="R37" s="9" t="str">
        <f t="shared" si="0"/>
        <v>21 - 30</v>
      </c>
      <c r="S37" s="15" t="s">
        <v>227</v>
      </c>
      <c r="T37" s="7"/>
      <c r="U37" s="41" t="s">
        <v>203</v>
      </c>
      <c r="V37" s="31" t="s">
        <v>213</v>
      </c>
      <c r="W37" s="37" t="s">
        <v>214</v>
      </c>
      <c r="Y37" s="38" t="s">
        <v>209</v>
      </c>
    </row>
    <row r="38" spans="1:25" ht="33.75" x14ac:dyDescent="0.25">
      <c r="A38" s="18"/>
      <c r="B38" s="18"/>
      <c r="C38" s="3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28" t="s">
        <v>98</v>
      </c>
      <c r="O38" s="29" t="s">
        <v>99</v>
      </c>
      <c r="P38" s="43" t="s">
        <v>225</v>
      </c>
      <c r="Q38" s="22">
        <f>2013-1993</f>
        <v>20</v>
      </c>
      <c r="R38" s="9" t="str">
        <f t="shared" si="0"/>
        <v>&lt; 21</v>
      </c>
      <c r="S38" s="15" t="s">
        <v>228</v>
      </c>
      <c r="T38" s="7"/>
      <c r="U38" s="40" t="s">
        <v>136</v>
      </c>
      <c r="V38" s="31" t="s">
        <v>215</v>
      </c>
      <c r="W38" s="37" t="s">
        <v>216</v>
      </c>
      <c r="Y38" s="38" t="s">
        <v>217</v>
      </c>
    </row>
    <row r="39" spans="1:25" ht="33.75" x14ac:dyDescent="0.25">
      <c r="A39" s="18"/>
      <c r="B39" s="18"/>
      <c r="C39" s="3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28" t="s">
        <v>100</v>
      </c>
      <c r="O39" s="29" t="s">
        <v>101</v>
      </c>
      <c r="P39" s="43" t="s">
        <v>225</v>
      </c>
      <c r="Q39" s="22">
        <f>2013-1971</f>
        <v>42</v>
      </c>
      <c r="R39" s="9" t="str">
        <f t="shared" si="0"/>
        <v>41 - 50</v>
      </c>
      <c r="S39" s="15"/>
      <c r="T39" s="7"/>
      <c r="U39" s="40" t="s">
        <v>136</v>
      </c>
      <c r="V39" s="31" t="s">
        <v>218</v>
      </c>
      <c r="W39" s="37" t="s">
        <v>219</v>
      </c>
      <c r="Y39" s="38" t="s">
        <v>220</v>
      </c>
    </row>
    <row r="40" spans="1:25" ht="38.25" x14ac:dyDescent="0.25">
      <c r="A40" s="18"/>
      <c r="B40" s="18"/>
      <c r="C40" s="3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28" t="s">
        <v>102</v>
      </c>
      <c r="O40" s="29" t="s">
        <v>103</v>
      </c>
      <c r="P40" s="43" t="s">
        <v>225</v>
      </c>
      <c r="Q40" s="22">
        <f>2013-1991</f>
        <v>22</v>
      </c>
      <c r="R40" s="9" t="str">
        <f t="shared" si="0"/>
        <v>21 - 30</v>
      </c>
      <c r="S40" s="15" t="s">
        <v>227</v>
      </c>
      <c r="T40" s="7"/>
      <c r="U40" s="41" t="s">
        <v>106</v>
      </c>
      <c r="V40" s="31" t="s">
        <v>221</v>
      </c>
      <c r="W40" s="37" t="s">
        <v>222</v>
      </c>
      <c r="Y40" s="38"/>
    </row>
    <row r="41" spans="1:25" ht="38.25" x14ac:dyDescent="0.25">
      <c r="A41" s="18"/>
      <c r="B41" s="18"/>
      <c r="C41" s="3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28" t="s">
        <v>104</v>
      </c>
      <c r="O41" s="29" t="s">
        <v>105</v>
      </c>
      <c r="P41" s="43" t="s">
        <v>226</v>
      </c>
      <c r="Q41" s="22">
        <f>2013-1987</f>
        <v>26</v>
      </c>
      <c r="R41" s="9" t="str">
        <f t="shared" si="0"/>
        <v>21 - 30</v>
      </c>
      <c r="S41" s="15" t="s">
        <v>227</v>
      </c>
      <c r="T41" s="7"/>
      <c r="U41" s="41" t="s">
        <v>106</v>
      </c>
      <c r="V41" s="31" t="s">
        <v>223</v>
      </c>
      <c r="W41" s="37" t="s">
        <v>224</v>
      </c>
      <c r="Y41" s="38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2016-10-05T14:15:38Z</dcterms:modified>
  <dc:language>en-US</dc:language>
</cp:coreProperties>
</file>