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<sst xmlns="http://schemas.openxmlformats.org/spreadsheetml/2006/main" count="438" uniqueCount="241">
  <si>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</si>
  <si>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</si>
  <si>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</si>
  <si>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</si>
  <si>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</si>
  <si>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</si>
  <si>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</si>
  <si>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</si>
  <si>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</si>
  <si>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</si>
  <si>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</si>
  <si>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</si>
  <si>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</si>
  <si>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</si>
  <si>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</si>
  <si>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</si>
  <si>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</si>
  <si>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</si>
  <si>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</si>
  <si>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</si>
  <si>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</si>
  <si>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</si>
  <si>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</si>
  <si>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</si>
  <si>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</si>
  <si>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</si>
  <si>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Windi Febriyani Otterina</t>
  </si>
  <si>
    <t>Bandung, 28 Februari 1990</t>
  </si>
  <si>
    <t>Mira Mutiarani</t>
  </si>
  <si>
    <t>Bandar Lampung, 25 Juli 1992</t>
  </si>
  <si>
    <t>Mugni Anggun Kesuma</t>
  </si>
  <si>
    <t>Bandar Lampung 20 September 1990</t>
  </si>
  <si>
    <t>Maryuansyah</t>
  </si>
  <si>
    <t>Bandar Lampung, 16 Maret 1987</t>
  </si>
  <si>
    <t>Samadi</t>
  </si>
  <si>
    <t>Sidomulyo, 28 Oktober 1972</t>
  </si>
  <si>
    <t>Achmad Qodratullah Nawawi</t>
  </si>
  <si>
    <t>Palembang, 04 September 1988</t>
  </si>
  <si>
    <t>Funny Priana</t>
  </si>
  <si>
    <t>Tanjung Karang, 07 Mei 1989</t>
  </si>
  <si>
    <t>Bayu Pramono</t>
  </si>
  <si>
    <t>Lubuk Linggau, 16 Juli 1992</t>
  </si>
  <si>
    <t>Surya Meidi Utama</t>
  </si>
  <si>
    <t>Teluk Betung, 12 Mei 1986</t>
  </si>
  <si>
    <t>Founda Fahrial</t>
  </si>
  <si>
    <t>Palembang, 31 Juli 1991</t>
  </si>
  <si>
    <t>Didi Kalnadi</t>
  </si>
  <si>
    <t>Bandar Lampung, 27 Juli 1990</t>
  </si>
  <si>
    <t>Dio Rasuanda</t>
  </si>
  <si>
    <t>Tanjung Karang, 09 Desember 1990</t>
  </si>
  <si>
    <t>Muhammad Syougi</t>
  </si>
  <si>
    <t>Tangerang, 14 Oktober 1991</t>
  </si>
  <si>
    <t>Yuwanda Perwira, SE</t>
  </si>
  <si>
    <t>Tanjung Karang, 19 Juli 1984</t>
  </si>
  <si>
    <t>Rama Widi Pamungkas</t>
  </si>
  <si>
    <t>Bandar Lampung, 15 Agustus 1994</t>
  </si>
  <si>
    <t>Meli Ratnasari</t>
  </si>
  <si>
    <t>Batu Raja, 5 Mei 1991</t>
  </si>
  <si>
    <t>Benny Saptiawan</t>
  </si>
  <si>
    <t>Lampung Tengah, 12 September 1990</t>
  </si>
  <si>
    <t>Muhammad Ranggani</t>
  </si>
  <si>
    <t>Bekasi, 21 Juni 1990</t>
  </si>
  <si>
    <t>Winda Yunika</t>
  </si>
  <si>
    <t>Bandar Lampung, 24 Juni 1991</t>
  </si>
  <si>
    <t>Mulya Septika</t>
  </si>
  <si>
    <t>Karangrejo, 28 September 1992</t>
  </si>
  <si>
    <t>Syarif Hidayatullah</t>
  </si>
  <si>
    <t>Bandar Lampung, 21 Desember 1990</t>
  </si>
  <si>
    <t>Gagat Surya Adi Nugroho</t>
  </si>
  <si>
    <t>Kotabumi, 06 April 1991</t>
  </si>
  <si>
    <t>Suhandoyo</t>
  </si>
  <si>
    <t>Bumi Restu, 23 Juni 1989</t>
  </si>
  <si>
    <t>Kukuh Rubiyanto</t>
  </si>
  <si>
    <t>Tulungagung, 11 Desember 1988</t>
  </si>
  <si>
    <t>Habibi</t>
  </si>
  <si>
    <t>Negeri Besar, 26 Agustus 1993</t>
  </si>
  <si>
    <t>Nur Yunita</t>
  </si>
  <si>
    <t>Bandar Lampung, 8 Juni 1985</t>
  </si>
  <si>
    <t>Garybaldi Yoelpatria S</t>
  </si>
  <si>
    <t>Jakarta, 4 Juli 1988</t>
  </si>
  <si>
    <t>Nurul Mufadilah</t>
  </si>
  <si>
    <t>Sumur Kucing, 12 Desember 1992</t>
  </si>
  <si>
    <t>Fuji Astuti</t>
  </si>
  <si>
    <t>Banyurejo, 08 September 1992</t>
  </si>
  <si>
    <t>Yustinia</t>
  </si>
  <si>
    <t>Bandar Lampung, 13 Maret 1987</t>
  </si>
  <si>
    <t>Nurul Hidayati</t>
  </si>
  <si>
    <t>Sukarame, 10 Desember 1989</t>
  </si>
  <si>
    <t>Rasyid Trisandi</t>
  </si>
  <si>
    <t>Bengkulu, 15 Juni 1991</t>
  </si>
  <si>
    <t>Dimas Prayogo</t>
  </si>
  <si>
    <t>Tangerang, 12 Agustus 1991</t>
  </si>
  <si>
    <t>Duwi Riyanto</t>
  </si>
  <si>
    <t>Muara Duo, 25 Januari 1988</t>
  </si>
  <si>
    <t>Arif Nugroho</t>
  </si>
  <si>
    <t>Candirejo, 04 April 1991</t>
  </si>
  <si>
    <t>Tri Tunggal Dewi</t>
  </si>
  <si>
    <t>Way Kanan, 28 Februari 1991</t>
  </si>
  <si>
    <t>Rahmatullah</t>
  </si>
  <si>
    <t>Sulawesi Selatan, 11 September 1992</t>
  </si>
  <si>
    <t>Dedi Triantoro</t>
  </si>
  <si>
    <t>Bandar Lampung, 17 Desember 1990</t>
  </si>
  <si>
    <t>Dina Fitri Aliana</t>
  </si>
  <si>
    <t>Bandar Lampung, 07 April 1992</t>
  </si>
  <si>
    <t>Muhammad Akbar</t>
  </si>
  <si>
    <t>Bandar Lampung, 16 Agustus 1992</t>
  </si>
  <si>
    <t>Universitas Negeri Lampung</t>
  </si>
  <si>
    <t>Prum Puskesmas Maruja No.10 RT.002,Kel. Pinang Jaya, Kec. Kemiling, Kota Bandar Lampung, Provinsi Lampung</t>
  </si>
  <si>
    <t>085789844766</t>
  </si>
  <si>
    <t>-</t>
  </si>
  <si>
    <t>Fashion</t>
  </si>
  <si>
    <t>SMA Negeri 3 Bandar Lampung</t>
  </si>
  <si>
    <t>08996486408</t>
  </si>
  <si>
    <t>TEKNOKRAT</t>
  </si>
  <si>
    <t>Jl. Melati No.22/B RT.005, Kel. Rawa Laut, Kec. Tanjung Karang Timur, Kota Bandar Lampung, Provinsi Lampung</t>
  </si>
  <si>
    <t>085769465968 / 0721250290</t>
  </si>
  <si>
    <t>Kuliner / Cafe</t>
  </si>
  <si>
    <t>Jl. Tangkuban Perahu No. 26 RT.013, Kupang Kota, Kec. Teluk Betung Utara, Kota Bandar Lampung, Prov. Lampung</t>
  </si>
  <si>
    <t>081271415065/ 07217356090</t>
  </si>
  <si>
    <t>Komputer dan Multimedia</t>
  </si>
  <si>
    <t>Universitas Widya Mataram Yogyakarta</t>
  </si>
  <si>
    <t>Dusun Krajan RT.02/07, Sidomulyo, Kec. Sidomulyo, Kab. Lampung selatan, Provinsi Lampung</t>
  </si>
  <si>
    <t>081279291484/ 081541414577</t>
  </si>
  <si>
    <t>Kerajinan Tempurung Kelapa</t>
  </si>
  <si>
    <t>SMA Negeri 12 Bandar Lampung</t>
  </si>
  <si>
    <t>Perum Korpri Blok A4 No.08 LK II, RT.003, Kel. Harapan Jaya, Kec. Sukarame, Kota Bandar Lampung, Provinsi Lampung</t>
  </si>
  <si>
    <t>08567062761</t>
  </si>
  <si>
    <t>Rentas Playstasion III</t>
  </si>
  <si>
    <t>TJ Raya Permai Blok M No.22 RT.003/, Kel. Tanjung Senang, Kec. Tanjung Senang, Kota Bandar Lampung, Provinsi Lampung</t>
  </si>
  <si>
    <t>085840850884</t>
  </si>
  <si>
    <t xml:space="preserve">Kuliner   </t>
  </si>
  <si>
    <t>Jl. Lada Ujung 1 No. 17 RT.004, Kel. Gedong Meneng, Kec. Rajabasa, Kota Bandar Lampung, Provinsi Lampung</t>
  </si>
  <si>
    <t>085758709444</t>
  </si>
  <si>
    <t>Jasa Mainan Anak-Anak</t>
  </si>
  <si>
    <t>AMIK MASTER</t>
  </si>
  <si>
    <t>Jl. RE Martadinata No.9 LK.II RT.006, Kel. Keteguhan, Kec. Teluk Betung Barat, Kota Bandar Lampung, Provinsi Lampung</t>
  </si>
  <si>
    <t>082183117004</t>
  </si>
  <si>
    <t>Peternakan Ayam</t>
  </si>
  <si>
    <t>Universitas Tridinanti</t>
  </si>
  <si>
    <t>Jl. Kaur Sukabangun 2 RT.048/009, Kel. Sukajaya, Kec. Sukarami, Kota Palembang, Provinsi Sumatera Selatan</t>
  </si>
  <si>
    <t>085664666645</t>
  </si>
  <si>
    <t>Perikanan</t>
  </si>
  <si>
    <t>Jl. KH. A. Dahlan Gg. Mawar No.16 LK.II RT.011, Kel. Kupang Raya, Kec. Teluk Betung Utara, Kota Bandar Lampung, Provinsi Lampung</t>
  </si>
  <si>
    <t>085789801858/ 089633385407</t>
  </si>
  <si>
    <t>Grosir Pakaian Jadi</t>
  </si>
  <si>
    <t>Jl. Mataram No.8 RT.003/002, Kel. Enggal, Kec. Tanjung Karang Pusat, Kota Bandar Lampung, Provinsi Lampung</t>
  </si>
  <si>
    <t>081957431117</t>
  </si>
  <si>
    <t>Peternakan Kelinci</t>
  </si>
  <si>
    <t>Jl. Pemuda No. 128 LK. III RT.002, Kel. Tanjung Karang, Kec . Tanjung Karang Pusat, Kota Bandar Lampung, Provinsi Lampung</t>
  </si>
  <si>
    <t>085758990707/ 0721241632</t>
  </si>
  <si>
    <t>Agrobisnis (Peternakan Puyuh)</t>
  </si>
  <si>
    <t>Jl. R. Dibalau Gg. Damai V No.26 LK I RT.003, Kel. Tanjung Senang, Kec. Tanjung Senang, Kota Bandar Lampung, Provinsi Lampung</t>
  </si>
  <si>
    <t>0819699963/ 0721785715</t>
  </si>
  <si>
    <t>Makanan</t>
  </si>
  <si>
    <t>085758934383</t>
  </si>
  <si>
    <t>MAN Poncowati Lampung Tengah</t>
  </si>
  <si>
    <t>Jl. Kemala Indah No.07 RT.001/003, Desa Blambangan, Kec. Blambangan Pagar, Kab. Lampung Utara, Provinsi Lampung</t>
  </si>
  <si>
    <t>085658957065</t>
  </si>
  <si>
    <t>Rental dan Aksesoris</t>
  </si>
  <si>
    <t>Dusun IV RT.016/007, Desa Asto Mulyo, Kec. Punggur, Kab. Lampung Tengah, Provinsi Lampung</t>
  </si>
  <si>
    <t>082179848806</t>
  </si>
  <si>
    <t>Jual Beli Hasil Bumi</t>
  </si>
  <si>
    <t>KP. Cihedeung RT.016/004, Kel. Bantar Waru, Kec. Cinangka, Kab. Serang, Provinsi Banten</t>
  </si>
  <si>
    <t>08982278602/ 08982278602</t>
  </si>
  <si>
    <t xml:space="preserve">Jual Beli   </t>
  </si>
  <si>
    <t>Jl. P. Kemerdekaan Gg. PLN No. 50 LK.III RT.001/, Kel. Kota Baru, Kec. Tanjung Karang Timur, Kota Bandar Lampung Provinsi Lampung</t>
  </si>
  <si>
    <t>08984294641/ 085716871193</t>
  </si>
  <si>
    <t>Inovasi Kuliner "Rainbow Pempek"</t>
  </si>
  <si>
    <t>Politeknik Negeri Lampung</t>
  </si>
  <si>
    <t>Jl. Branti Raya Karang Rejo RT.012/004, Desa Karang Rejo, Kec. Negeri Katon, Kabupaten Pesawaran, Provinsi Lampung</t>
  </si>
  <si>
    <t>085281096461</t>
  </si>
  <si>
    <t>Pembesaran Ikan Gurame</t>
  </si>
  <si>
    <t>Jl. Raden Imba Kesuma Ratu gg. Sakura No. 07 LK III, RT.006, Kel. Sumberrejo, Kec. Kemiling, Kota Bandar Lampung, Provinsi Lampung</t>
  </si>
  <si>
    <t>085768616831</t>
  </si>
  <si>
    <t>Percetakan Souvenir</t>
  </si>
  <si>
    <t>Jl. Lobak No. 33 A LK III RT.001/002,  Kel. Jagabaya II, Kec. Sukabumi, Kota Bandar Lampung, Provinsi Lampung</t>
  </si>
  <si>
    <t>085769902218</t>
  </si>
  <si>
    <t>Jasa Rental</t>
  </si>
  <si>
    <t>Bumi Restu RT.002/003, Desa Bumi Restu, Kec. Abung Surakarta, Kab. Lampung Utara, Provinsi Lampung</t>
  </si>
  <si>
    <t>085768651945</t>
  </si>
  <si>
    <t>Pupuk Organik</t>
  </si>
  <si>
    <t>Tulung Itik RT.001/007, Desa Lebuh Balem, Kec. Menggala Timur, Kab. Tulang Bawang, Provinsi Lampung</t>
  </si>
  <si>
    <t>085269700955</t>
  </si>
  <si>
    <t>Kedai Foto</t>
  </si>
  <si>
    <t>Jl. P Buru Gg. Teratai RT.008, Kel. Way Halim Permai, Kec. Sukarame, Kota Bandar Lampung, Provinsi Lampung</t>
  </si>
  <si>
    <t>085789558131</t>
  </si>
  <si>
    <t>Kedai Es</t>
  </si>
  <si>
    <t>Jl. P. Kemerdekaan No.185-96 RT.005, Kel. Tanjung Raya, Kec. Tanjung Karang Timur, Kota Bandar Lampung, Provinsi Lampung</t>
  </si>
  <si>
    <t>081369319955/ 0721261295</t>
  </si>
  <si>
    <t>Toko Online</t>
  </si>
  <si>
    <t>Jl. Assofa Raya No.51 RT.007/001, Kel. Sukabumi Utara, Kec. Kebon Jeruk, Jakarta Barat, DKI Jakarta</t>
  </si>
  <si>
    <t>085658961867/ 0215493770</t>
  </si>
  <si>
    <t>Rental Playstation</t>
  </si>
  <si>
    <t>Dusun II RT.005/002, Desa Sumur Kucing, Kec. Pasir Sakti, Kab. Lampung Timur, Provinsi Lampung</t>
  </si>
  <si>
    <t>085758300312</t>
  </si>
  <si>
    <t>Bunga Gelas Plastik Bekas</t>
  </si>
  <si>
    <t>Dusun Tri Sakti RT.044/010, Desa Braja Sakti, Kec. Way Jepara, Kab. Lampung Timur, Provinsi Lampung</t>
  </si>
  <si>
    <t>085768428954</t>
  </si>
  <si>
    <t>Perdagangan</t>
  </si>
  <si>
    <t>Perum UNILA No.29 LK I RT.009, Kel. Gedong Meneng, Kec. Rajabasa, Kota Bandar Lampung, Provinsi Lampung</t>
  </si>
  <si>
    <t>081540871110</t>
  </si>
  <si>
    <t>Jasa Kecantikan</t>
  </si>
  <si>
    <t>IAIN Radin Intan Lampung</t>
  </si>
  <si>
    <t>Jl. Karimun Jawa, Gg. Wisma III No.1, Prumdam IV, Kec. Sukarame, Kota Bandar Lampung, Provinsi Lampung</t>
  </si>
  <si>
    <t>087799548001 / 081379205003</t>
  </si>
  <si>
    <t>Fashion Batik &amp; Jasa Penjahitan</t>
  </si>
  <si>
    <t>SMA N 14 Bandar Lampung</t>
  </si>
  <si>
    <t>Jl. I Bonjol Gg. Terong Paving II No. 52 LK I RT.013, Kel. Kemiling Permai, Kec. Kemiling, Kota Bandar Lampung, Provinsi Lampung</t>
  </si>
  <si>
    <t>081274764559/ 085768264436</t>
  </si>
  <si>
    <t>Kuliner dan Property</t>
  </si>
  <si>
    <t>Sumberejo RT.008/004, Kec. Sumber Rejo, Kab. Tanggamus, Provinsi Lampung</t>
  </si>
  <si>
    <t>085269741714/ 085269741714</t>
  </si>
  <si>
    <t>Pembibitan Kelapa Sawit</t>
  </si>
  <si>
    <t>Desa Braja Kencana RT.05/11, Kec. Braja Selebah, Kab. Lampung Timur, Provinsi Lampung</t>
  </si>
  <si>
    <t>085369634959</t>
  </si>
  <si>
    <t>Pertanian dan Jasa</t>
  </si>
  <si>
    <t>Candi Rejo Rulung Helok RT.025/010, Desa Rulung Helok, Kec. Natar, Kab. Lampung Selatan, Provinsi Lampung</t>
  </si>
  <si>
    <t>085769873219</t>
  </si>
  <si>
    <t>Budidaya Jamur Tiram Putih</t>
  </si>
  <si>
    <t>Gang Sumur Umum RT.001/001, Desa Campur Asri, Kec. Baradatu, Kab. Way Kanan, Provinsi Lampung</t>
  </si>
  <si>
    <t>085664245346</t>
  </si>
  <si>
    <t>Pembibitan Tanaman buah dan tanaman tahunan</t>
  </si>
  <si>
    <t>SMA N 1 Pasir Sakti</t>
  </si>
  <si>
    <t>Dusun II RT.004/002, Desa Purworejo, Kec. Pasir Sakti, Kab. Lampung Timur, Provinsi Lampung</t>
  </si>
  <si>
    <t>089631527668</t>
  </si>
  <si>
    <t>Souvenir dan kaos</t>
  </si>
  <si>
    <t>SMK N 2 Bandar Lampung</t>
  </si>
  <si>
    <t>Jl. Garuda Gg. Kutilang No.13 LK I, RT.005, Kel. Pinang Jaya, Kec. Kemiling, Kota Bandar Lampung, Provinsi Lampung</t>
  </si>
  <si>
    <t>08976053599</t>
  </si>
  <si>
    <t>Peternakan</t>
  </si>
  <si>
    <t>Jl. C. Anwar No. 1 LK I RT.001, Kel. Durian Payung, Kec. Tanjung Karang Pusat, Kota Bandar Lampung Provinsi Lampung</t>
  </si>
  <si>
    <t>085279202470/ 085789681974</t>
  </si>
  <si>
    <t>Jasa dan Kuliner</t>
  </si>
  <si>
    <t>Suka Menanti, Pasar Liwa, Kec. Balik Bukit, Kab. Lampung Barat, Provinsi Lampung</t>
  </si>
  <si>
    <t>085658756141</t>
  </si>
  <si>
    <t>Budidaya Lele</t>
  </si>
  <si>
    <t>P</t>
  </si>
  <si>
    <t>L</t>
  </si>
  <si>
    <t>S1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</si>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</sst>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left" vertical="center" wrapText="1"/>
    </xf>
    <xf numFmtId="3" fontId="5" fillId="3" borderId="8" xfId="0" applyNumberFormat="1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0" fontId="2" fillId="3" borderId="11" xfId="0" quotePrefix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left" vertical="center" wrapText="1"/>
    </xf>
    <xf numFmtId="49" fontId="2" fillId="3" borderId="5" xfId="0" quotePrefix="1" applyNumberFormat="1" applyFont="1" applyFill="1" applyBorder="1" applyAlignment="1">
      <alignment horizontal="center" vertical="center" wrapText="1"/>
    </xf>
    <xf numFmtId="0" fontId="2" fillId="3" borderId="12" xfId="0" quotePrefix="1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13" xfId="0" quotePrefix="1" applyNumberFormat="1" applyFont="1" applyFill="1" applyBorder="1" applyAlignment="1">
      <alignment horizontal="center" vertical="center" wrapText="1"/>
    </xf>
    <xf numFmtId="0" fontId="2" fillId="3" borderId="14" xfId="0" quotePrefix="1" applyFont="1" applyFill="1" applyBorder="1" applyAlignment="1">
      <alignment horizontal="center" vertical="center" wrapText="1"/>
    </xf>
    <xf numFmtId="49" fontId="2" fillId="3" borderId="15" xfId="0" quotePrefix="1" applyNumberFormat="1" applyFont="1" applyFill="1" applyBorder="1" applyAlignment="1">
      <alignment horizontal="center" vertical="center" wrapText="1"/>
    </xf>
    <xf numFmtId="0" fontId="2" fillId="3" borderId="16" xfId="0" quotePrefix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vertical="center" wrapText="1"/>
    </xf>
    <xf numFmtId="3" fontId="6" fillId="3" borderId="8" xfId="0" applyNumberFormat="1" applyFont="1" applyFill="1" applyBorder="1" applyAlignment="1">
      <alignment horizontal="left" vertical="center" wrapText="1"/>
    </xf>
    <xf numFmtId="3" fontId="5" fillId="3" borderId="1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J1" zoomScale="75" zoomScaleNormal="75" workbookViewId="0">
      <selection activeCell="V11" sqref="V11:Y1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4.140625" style="1" bestFit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4.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50" t="s">
        <v>236</v>
      </c>
      <c r="Q2" s="22">
        <f>2013-1990</f>
        <v>23</v>
      </c>
      <c r="R2" s="9" t="str">
        <f>IF(Q2&lt;21,"&lt; 21",IF(Q2&lt;=30,"21 - 30",IF(Q2&lt;=40,"31 - 40",IF(Q2&lt;=50,"41 - 50","&gt; 50" ))))</f>
        <v>21 - 30</v>
      </c>
      <c r="S2" s="10" t="s">
        <v>238</v>
      </c>
      <c r="T2" s="7"/>
      <c r="U2" s="32" t="s">
        <v>106</v>
      </c>
      <c r="V2" s="33" t="s">
        <v>107</v>
      </c>
      <c r="W2" s="34" t="s">
        <v>108</v>
      </c>
      <c r="X2" s="35" t="s">
        <v>109</v>
      </c>
      <c r="Y2" s="36" t="s">
        <v>110</v>
      </c>
    </row>
    <row r="3" spans="1:25" ht="33.7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50" t="s">
        <v>236</v>
      </c>
      <c r="Q3" s="22">
        <f>2013-1992</f>
        <v>21</v>
      </c>
      <c r="R3" s="9" t="str">
        <f t="shared" ref="R3:R41" si="0">IF(Q3&lt;21,"&lt; 21",IF(Q3&lt;=30,"21 - 30",IF(Q3&lt;=40,"31 - 40",IF(Q3&lt;=50,"41 - 50","&gt; 50" ))))</f>
        <v>21 - 30</v>
      </c>
      <c r="S3" s="10" t="s">
        <v>239</v>
      </c>
      <c r="T3" s="7"/>
      <c r="U3" s="22" t="s">
        <v>111</v>
      </c>
      <c r="V3" s="37" t="s">
        <v>107</v>
      </c>
      <c r="W3" s="38" t="s">
        <v>112</v>
      </c>
      <c r="X3" s="39" t="s">
        <v>109</v>
      </c>
      <c r="Y3" s="36" t="s">
        <v>110</v>
      </c>
    </row>
    <row r="4" spans="1:25" ht="4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30</v>
      </c>
      <c r="O4" s="26" t="s">
        <v>31</v>
      </c>
      <c r="P4" s="50" t="s">
        <v>236</v>
      </c>
      <c r="Q4" s="22">
        <f>2013-1990</f>
        <v>23</v>
      </c>
      <c r="R4" s="9" t="str">
        <f t="shared" si="0"/>
        <v>21 - 30</v>
      </c>
      <c r="S4" s="15" t="s">
        <v>238</v>
      </c>
      <c r="T4" s="7"/>
      <c r="U4" s="22" t="s">
        <v>113</v>
      </c>
      <c r="V4" s="40" t="s">
        <v>114</v>
      </c>
      <c r="W4" s="38" t="s">
        <v>115</v>
      </c>
      <c r="X4" s="39" t="s">
        <v>109</v>
      </c>
      <c r="Y4" s="36" t="s">
        <v>116</v>
      </c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6" t="s">
        <v>33</v>
      </c>
      <c r="P5" s="50" t="s">
        <v>237</v>
      </c>
      <c r="Q5" s="22">
        <f>2013-1987</f>
        <v>26</v>
      </c>
      <c r="R5" s="9" t="str">
        <f t="shared" si="0"/>
        <v>21 - 30</v>
      </c>
      <c r="S5" s="10" t="s">
        <v>238</v>
      </c>
      <c r="T5" s="7"/>
      <c r="U5" s="22" t="s">
        <v>106</v>
      </c>
      <c r="V5" s="37" t="s">
        <v>117</v>
      </c>
      <c r="W5" s="38" t="s">
        <v>118</v>
      </c>
      <c r="X5" s="39" t="s">
        <v>109</v>
      </c>
      <c r="Y5" s="36" t="s">
        <v>119</v>
      </c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6" t="s">
        <v>35</v>
      </c>
      <c r="P6" s="50" t="s">
        <v>237</v>
      </c>
      <c r="Q6" s="22">
        <f>2013-1972</f>
        <v>41</v>
      </c>
      <c r="R6" s="9" t="str">
        <f t="shared" si="0"/>
        <v>41 - 50</v>
      </c>
      <c r="S6" s="15" t="s">
        <v>238</v>
      </c>
      <c r="T6" s="7"/>
      <c r="U6" s="22" t="s">
        <v>120</v>
      </c>
      <c r="V6" s="37" t="s">
        <v>121</v>
      </c>
      <c r="W6" s="38" t="s">
        <v>122</v>
      </c>
      <c r="X6" s="39" t="s">
        <v>109</v>
      </c>
      <c r="Y6" s="36" t="s">
        <v>123</v>
      </c>
    </row>
    <row r="7" spans="1:25" ht="33.7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6" t="s">
        <v>37</v>
      </c>
      <c r="P7" s="50" t="s">
        <v>237</v>
      </c>
      <c r="Q7" s="22">
        <f>2013-1988</f>
        <v>25</v>
      </c>
      <c r="R7" s="9" t="str">
        <f t="shared" si="0"/>
        <v>21 - 30</v>
      </c>
      <c r="S7" s="10" t="s">
        <v>239</v>
      </c>
      <c r="T7" s="7"/>
      <c r="U7" s="22" t="s">
        <v>124</v>
      </c>
      <c r="V7" s="37" t="s">
        <v>125</v>
      </c>
      <c r="W7" s="38" t="s">
        <v>126</v>
      </c>
      <c r="X7" s="39" t="s">
        <v>109</v>
      </c>
      <c r="Y7" s="36" t="s">
        <v>127</v>
      </c>
    </row>
    <row r="8" spans="1:25" ht="33.7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6" t="s">
        <v>39</v>
      </c>
      <c r="P8" s="50" t="s">
        <v>236</v>
      </c>
      <c r="Q8" s="22">
        <f>2013-1989</f>
        <v>24</v>
      </c>
      <c r="R8" s="9" t="str">
        <f t="shared" si="0"/>
        <v>21 - 30</v>
      </c>
      <c r="S8" s="10" t="s">
        <v>238</v>
      </c>
      <c r="T8" s="7"/>
      <c r="U8" s="22" t="s">
        <v>106</v>
      </c>
      <c r="V8" s="41" t="s">
        <v>128</v>
      </c>
      <c r="W8" s="38" t="s">
        <v>129</v>
      </c>
      <c r="X8" s="39" t="s">
        <v>109</v>
      </c>
      <c r="Y8" s="36" t="s">
        <v>130</v>
      </c>
    </row>
    <row r="9" spans="1:25" ht="33.7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6" t="s">
        <v>41</v>
      </c>
      <c r="P9" s="50" t="s">
        <v>237</v>
      </c>
      <c r="Q9" s="22">
        <f>2013-1992</f>
        <v>21</v>
      </c>
      <c r="R9" s="9" t="str">
        <f t="shared" si="0"/>
        <v>21 - 30</v>
      </c>
      <c r="S9" s="10" t="s">
        <v>238</v>
      </c>
      <c r="T9" s="7"/>
      <c r="U9" s="22" t="s">
        <v>106</v>
      </c>
      <c r="V9" s="37" t="s">
        <v>131</v>
      </c>
      <c r="W9" s="38" t="s">
        <v>132</v>
      </c>
      <c r="X9" s="39" t="s">
        <v>109</v>
      </c>
      <c r="Y9" s="36" t="s">
        <v>133</v>
      </c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6" t="s">
        <v>43</v>
      </c>
      <c r="P10" s="50" t="s">
        <v>237</v>
      </c>
      <c r="Q10" s="22">
        <f>2013-1986</f>
        <v>27</v>
      </c>
      <c r="R10" s="9" t="str">
        <f t="shared" si="0"/>
        <v>21 - 30</v>
      </c>
      <c r="S10" s="10" t="s">
        <v>240</v>
      </c>
      <c r="T10" s="7"/>
      <c r="U10" s="22" t="s">
        <v>134</v>
      </c>
      <c r="V10" s="37" t="s">
        <v>135</v>
      </c>
      <c r="W10" s="38" t="s">
        <v>136</v>
      </c>
      <c r="X10" s="39" t="s">
        <v>109</v>
      </c>
      <c r="Y10" s="36" t="s">
        <v>137</v>
      </c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7" t="s">
        <v>45</v>
      </c>
      <c r="P11" s="50" t="s">
        <v>237</v>
      </c>
      <c r="Q11" s="22">
        <f>2013-1991</f>
        <v>22</v>
      </c>
      <c r="R11" s="9" t="str">
        <f t="shared" si="0"/>
        <v>21 - 30</v>
      </c>
      <c r="S11" s="10" t="s">
        <v>238</v>
      </c>
      <c r="T11" s="7"/>
      <c r="U11" s="22" t="s">
        <v>138</v>
      </c>
      <c r="V11" s="37" t="s">
        <v>139</v>
      </c>
      <c r="W11" s="42" t="s">
        <v>140</v>
      </c>
      <c r="X11" s="43" t="s">
        <v>109</v>
      </c>
      <c r="Y11" s="36" t="s">
        <v>141</v>
      </c>
    </row>
    <row r="12" spans="1:25" ht="4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50" t="s">
        <v>237</v>
      </c>
      <c r="Q12" s="22">
        <f>2013-1990</f>
        <v>23</v>
      </c>
      <c r="R12" s="9" t="str">
        <f t="shared" si="0"/>
        <v>21 - 30</v>
      </c>
      <c r="S12" s="10" t="s">
        <v>238</v>
      </c>
      <c r="T12" s="7"/>
      <c r="U12" s="22" t="s">
        <v>106</v>
      </c>
      <c r="V12" s="37" t="s">
        <v>142</v>
      </c>
      <c r="W12" s="44" t="s">
        <v>143</v>
      </c>
      <c r="X12" s="45" t="s">
        <v>109</v>
      </c>
      <c r="Y12" s="36" t="s">
        <v>144</v>
      </c>
    </row>
    <row r="13" spans="1:25" ht="33.7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6" t="s">
        <v>49</v>
      </c>
      <c r="P13" s="50" t="s">
        <v>237</v>
      </c>
      <c r="Q13" s="22">
        <f>2013-1990</f>
        <v>23</v>
      </c>
      <c r="R13" s="9" t="str">
        <f t="shared" si="0"/>
        <v>21 - 30</v>
      </c>
      <c r="S13" s="15" t="s">
        <v>238</v>
      </c>
      <c r="T13" s="7"/>
      <c r="U13" s="22" t="s">
        <v>106</v>
      </c>
      <c r="V13" s="37" t="s">
        <v>145</v>
      </c>
      <c r="W13" s="38" t="s">
        <v>146</v>
      </c>
      <c r="X13" s="39" t="s">
        <v>109</v>
      </c>
      <c r="Y13" s="36" t="s">
        <v>147</v>
      </c>
    </row>
    <row r="14" spans="1:25" ht="4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6" t="s">
        <v>51</v>
      </c>
      <c r="P14" s="50" t="s">
        <v>237</v>
      </c>
      <c r="Q14" s="22">
        <f>2013-1991</f>
        <v>22</v>
      </c>
      <c r="R14" s="9" t="str">
        <f t="shared" si="0"/>
        <v>21 - 30</v>
      </c>
      <c r="S14" s="10" t="s">
        <v>238</v>
      </c>
      <c r="T14" s="7"/>
      <c r="U14" s="22" t="s">
        <v>106</v>
      </c>
      <c r="V14" s="37" t="s">
        <v>148</v>
      </c>
      <c r="W14" s="38" t="s">
        <v>149</v>
      </c>
      <c r="Y14" s="46" t="s">
        <v>150</v>
      </c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50" t="s">
        <v>237</v>
      </c>
      <c r="Q15" s="22">
        <f>2013-1984</f>
        <v>29</v>
      </c>
      <c r="R15" s="9" t="str">
        <f t="shared" si="0"/>
        <v>21 - 30</v>
      </c>
      <c r="S15" s="10" t="s">
        <v>238</v>
      </c>
      <c r="T15" s="7"/>
      <c r="U15" s="22"/>
      <c r="V15" s="37" t="s">
        <v>151</v>
      </c>
      <c r="W15" s="38" t="s">
        <v>152</v>
      </c>
      <c r="X15" s="39" t="s">
        <v>109</v>
      </c>
      <c r="Y15" s="36" t="s">
        <v>153</v>
      </c>
    </row>
    <row r="16" spans="1:25" ht="22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6" t="s">
        <v>55</v>
      </c>
      <c r="P16" s="50" t="s">
        <v>237</v>
      </c>
      <c r="Q16" s="22">
        <f>2013-1994</f>
        <v>19</v>
      </c>
      <c r="R16" s="9" t="str">
        <f t="shared" si="0"/>
        <v>&lt; 21</v>
      </c>
      <c r="S16" s="10" t="s">
        <v>239</v>
      </c>
      <c r="T16" s="7"/>
      <c r="U16" s="22"/>
      <c r="V16" s="37" t="s">
        <v>128</v>
      </c>
      <c r="W16" s="38" t="s">
        <v>154</v>
      </c>
      <c r="X16" s="46"/>
      <c r="Y16" s="36"/>
    </row>
    <row r="17" spans="1:25" ht="4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6" t="s">
        <v>57</v>
      </c>
      <c r="P17" s="50" t="s">
        <v>236</v>
      </c>
      <c r="Q17" s="22">
        <f>2013-1991</f>
        <v>22</v>
      </c>
      <c r="R17" s="9" t="str">
        <f t="shared" si="0"/>
        <v>21 - 30</v>
      </c>
      <c r="S17" s="10" t="s">
        <v>239</v>
      </c>
      <c r="T17" s="7"/>
      <c r="U17" s="22" t="s">
        <v>155</v>
      </c>
      <c r="V17" s="47" t="s">
        <v>156</v>
      </c>
      <c r="W17" s="38" t="s">
        <v>157</v>
      </c>
      <c r="Y17" s="46" t="s">
        <v>158</v>
      </c>
    </row>
    <row r="18" spans="1:25" ht="33.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6" t="s">
        <v>59</v>
      </c>
      <c r="P18" s="50" t="s">
        <v>237</v>
      </c>
      <c r="Q18" s="28">
        <f>2013-1990</f>
        <v>23</v>
      </c>
      <c r="R18" s="9" t="str">
        <f t="shared" si="0"/>
        <v>21 - 30</v>
      </c>
      <c r="S18" s="10" t="s">
        <v>238</v>
      </c>
      <c r="T18" s="7"/>
      <c r="U18" s="22" t="s">
        <v>106</v>
      </c>
      <c r="V18" s="37" t="s">
        <v>159</v>
      </c>
      <c r="W18" s="38" t="s">
        <v>160</v>
      </c>
      <c r="Y18" s="46" t="s">
        <v>161</v>
      </c>
    </row>
    <row r="19" spans="1:25" ht="4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60</v>
      </c>
      <c r="O19" s="26" t="s">
        <v>61</v>
      </c>
      <c r="P19" s="50" t="s">
        <v>237</v>
      </c>
      <c r="Q19" s="22">
        <f>2013-1990</f>
        <v>23</v>
      </c>
      <c r="R19" s="9" t="str">
        <f t="shared" si="0"/>
        <v>21 - 30</v>
      </c>
      <c r="S19" s="10" t="s">
        <v>238</v>
      </c>
      <c r="T19" s="7"/>
      <c r="U19" s="22" t="s">
        <v>106</v>
      </c>
      <c r="V19" s="37" t="s">
        <v>162</v>
      </c>
      <c r="W19" s="38" t="s">
        <v>163</v>
      </c>
      <c r="Y19" s="46" t="s">
        <v>164</v>
      </c>
    </row>
    <row r="20" spans="1:25" ht="4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9" t="s">
        <v>62</v>
      </c>
      <c r="O20" s="26" t="s">
        <v>63</v>
      </c>
      <c r="P20" s="50" t="s">
        <v>236</v>
      </c>
      <c r="Q20" s="22">
        <f>2013-1991</f>
        <v>22</v>
      </c>
      <c r="R20" s="9" t="str">
        <f t="shared" si="0"/>
        <v>21 - 30</v>
      </c>
      <c r="S20" s="10" t="s">
        <v>238</v>
      </c>
      <c r="T20" s="7"/>
      <c r="U20" s="22" t="s">
        <v>106</v>
      </c>
      <c r="V20" s="30" t="s">
        <v>165</v>
      </c>
      <c r="W20" s="38" t="s">
        <v>166</v>
      </c>
      <c r="Y20" s="46" t="s">
        <v>167</v>
      </c>
    </row>
    <row r="21" spans="1:25" ht="33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9" t="s">
        <v>64</v>
      </c>
      <c r="O21" s="26" t="s">
        <v>65</v>
      </c>
      <c r="P21" s="50" t="s">
        <v>236</v>
      </c>
      <c r="Q21" s="22">
        <f>2013-1992</f>
        <v>21</v>
      </c>
      <c r="R21" s="9" t="str">
        <f t="shared" si="0"/>
        <v>21 - 30</v>
      </c>
      <c r="S21" s="10" t="s">
        <v>240</v>
      </c>
      <c r="T21" s="7"/>
      <c r="U21" s="22" t="s">
        <v>168</v>
      </c>
      <c r="V21" s="30" t="s">
        <v>169</v>
      </c>
      <c r="W21" s="38" t="s">
        <v>170</v>
      </c>
      <c r="X21" s="39" t="s">
        <v>109</v>
      </c>
      <c r="Y21" s="36" t="s">
        <v>171</v>
      </c>
    </row>
    <row r="22" spans="1:25" ht="33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9" t="s">
        <v>66</v>
      </c>
      <c r="O22" s="26" t="s">
        <v>67</v>
      </c>
      <c r="P22" s="50" t="s">
        <v>237</v>
      </c>
      <c r="Q22" s="22">
        <f>2013-1990</f>
        <v>23</v>
      </c>
      <c r="R22" s="9" t="str">
        <f t="shared" si="0"/>
        <v>21 - 30</v>
      </c>
      <c r="S22" s="10" t="s">
        <v>238</v>
      </c>
      <c r="T22" s="7"/>
      <c r="U22" s="22" t="s">
        <v>106</v>
      </c>
      <c r="V22" s="30" t="s">
        <v>172</v>
      </c>
      <c r="W22" s="38" t="s">
        <v>173</v>
      </c>
      <c r="Y22" s="46" t="s">
        <v>174</v>
      </c>
    </row>
    <row r="23" spans="1:25" ht="33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9" t="s">
        <v>68</v>
      </c>
      <c r="O23" s="26" t="s">
        <v>69</v>
      </c>
      <c r="P23" s="50" t="s">
        <v>237</v>
      </c>
      <c r="Q23" s="22">
        <f>2013-1991</f>
        <v>22</v>
      </c>
      <c r="R23" s="9" t="str">
        <f t="shared" si="0"/>
        <v>21 - 30</v>
      </c>
      <c r="S23" s="10" t="s">
        <v>238</v>
      </c>
      <c r="T23" s="7"/>
      <c r="U23" s="22" t="s">
        <v>106</v>
      </c>
      <c r="V23" s="30" t="s">
        <v>175</v>
      </c>
      <c r="W23" s="38" t="s">
        <v>176</v>
      </c>
      <c r="Y23" s="46" t="s">
        <v>177</v>
      </c>
    </row>
    <row r="24" spans="1:25" ht="33.7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9" t="s">
        <v>70</v>
      </c>
      <c r="O24" s="26" t="s">
        <v>71</v>
      </c>
      <c r="P24" s="50" t="s">
        <v>237</v>
      </c>
      <c r="Q24" s="22">
        <f>2013-1989</f>
        <v>24</v>
      </c>
      <c r="R24" s="9" t="str">
        <f t="shared" si="0"/>
        <v>21 - 30</v>
      </c>
      <c r="S24" s="10" t="s">
        <v>238</v>
      </c>
      <c r="T24" s="7"/>
      <c r="U24" s="22" t="s">
        <v>168</v>
      </c>
      <c r="V24" s="30" t="s">
        <v>178</v>
      </c>
      <c r="W24" s="38" t="s">
        <v>179</v>
      </c>
      <c r="Y24" s="46" t="s">
        <v>180</v>
      </c>
    </row>
    <row r="25" spans="1:25" ht="33.7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9" t="s">
        <v>72</v>
      </c>
      <c r="O25" s="26" t="s">
        <v>73</v>
      </c>
      <c r="P25" s="50" t="s">
        <v>237</v>
      </c>
      <c r="Q25" s="22">
        <f>2013-1988</f>
        <v>25</v>
      </c>
      <c r="R25" s="9" t="str">
        <f t="shared" si="0"/>
        <v>21 - 30</v>
      </c>
      <c r="S25" s="10" t="s">
        <v>238</v>
      </c>
      <c r="T25" s="7"/>
      <c r="U25" s="22" t="s">
        <v>106</v>
      </c>
      <c r="V25" s="30" t="s">
        <v>181</v>
      </c>
      <c r="W25" s="38" t="s">
        <v>182</v>
      </c>
      <c r="Y25" s="46" t="s">
        <v>183</v>
      </c>
    </row>
    <row r="26" spans="1:25" ht="33.7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9" t="s">
        <v>74</v>
      </c>
      <c r="O26" s="26" t="s">
        <v>75</v>
      </c>
      <c r="P26" s="50" t="s">
        <v>237</v>
      </c>
      <c r="Q26" s="22">
        <f>2013-1993</f>
        <v>20</v>
      </c>
      <c r="R26" s="9" t="str">
        <f t="shared" si="0"/>
        <v>&lt; 21</v>
      </c>
      <c r="S26" s="10" t="s">
        <v>238</v>
      </c>
      <c r="T26" s="7"/>
      <c r="U26" s="22" t="s">
        <v>106</v>
      </c>
      <c r="V26" s="30" t="s">
        <v>184</v>
      </c>
      <c r="W26" s="38" t="s">
        <v>185</v>
      </c>
      <c r="Y26" s="46" t="s">
        <v>186</v>
      </c>
    </row>
    <row r="27" spans="1:25" ht="4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9" t="s">
        <v>76</v>
      </c>
      <c r="O27" s="26" t="s">
        <v>77</v>
      </c>
      <c r="P27" s="50" t="s">
        <v>236</v>
      </c>
      <c r="Q27" s="22">
        <f>2013-1985</f>
        <v>28</v>
      </c>
      <c r="R27" s="9" t="str">
        <f t="shared" si="0"/>
        <v>21 - 30</v>
      </c>
      <c r="S27" s="10" t="s">
        <v>238</v>
      </c>
      <c r="T27" s="7"/>
      <c r="U27" s="22" t="s">
        <v>106</v>
      </c>
      <c r="V27" s="30" t="s">
        <v>187</v>
      </c>
      <c r="W27" s="38" t="s">
        <v>188</v>
      </c>
      <c r="Y27" s="46" t="s">
        <v>189</v>
      </c>
    </row>
    <row r="28" spans="1:25" ht="4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0" t="s">
        <v>78</v>
      </c>
      <c r="O28" s="26" t="s">
        <v>79</v>
      </c>
      <c r="P28" s="50" t="s">
        <v>237</v>
      </c>
      <c r="Q28" s="22">
        <f>2013-1988</f>
        <v>25</v>
      </c>
      <c r="R28" s="9" t="str">
        <f t="shared" si="0"/>
        <v>21 - 30</v>
      </c>
      <c r="S28" s="10" t="s">
        <v>238</v>
      </c>
      <c r="T28" s="7"/>
      <c r="U28" s="22" t="s">
        <v>106</v>
      </c>
      <c r="V28" s="30" t="s">
        <v>190</v>
      </c>
      <c r="W28" s="38" t="s">
        <v>191</v>
      </c>
      <c r="Y28" s="46" t="s">
        <v>192</v>
      </c>
    </row>
    <row r="29" spans="1:25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0" t="s">
        <v>80</v>
      </c>
      <c r="O29" s="26" t="s">
        <v>81</v>
      </c>
      <c r="P29" s="50" t="s">
        <v>236</v>
      </c>
      <c r="Q29" s="22">
        <f>2013-1992</f>
        <v>21</v>
      </c>
      <c r="R29" s="9" t="str">
        <f t="shared" si="0"/>
        <v>21 - 30</v>
      </c>
      <c r="S29" s="15" t="s">
        <v>240</v>
      </c>
      <c r="T29" s="7"/>
      <c r="U29" s="22" t="s">
        <v>168</v>
      </c>
      <c r="V29" s="30" t="s">
        <v>193</v>
      </c>
      <c r="W29" s="38" t="s">
        <v>194</v>
      </c>
      <c r="Y29" s="46" t="s">
        <v>195</v>
      </c>
    </row>
    <row r="30" spans="1:25" ht="33.7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9" t="s">
        <v>82</v>
      </c>
      <c r="O30" s="26" t="s">
        <v>83</v>
      </c>
      <c r="P30" s="50" t="s">
        <v>236</v>
      </c>
      <c r="Q30" s="22">
        <f>2013-1992</f>
        <v>21</v>
      </c>
      <c r="R30" s="9" t="str">
        <f t="shared" si="0"/>
        <v>21 - 30</v>
      </c>
      <c r="S30" s="10" t="s">
        <v>240</v>
      </c>
      <c r="T30" s="7"/>
      <c r="U30" s="22" t="s">
        <v>168</v>
      </c>
      <c r="V30" s="30" t="s">
        <v>196</v>
      </c>
      <c r="W30" s="38" t="s">
        <v>197</v>
      </c>
      <c r="Y30" s="46" t="s">
        <v>198</v>
      </c>
    </row>
    <row r="31" spans="1:25" ht="33.7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0" t="s">
        <v>84</v>
      </c>
      <c r="O31" s="26" t="s">
        <v>85</v>
      </c>
      <c r="P31" s="50" t="s">
        <v>236</v>
      </c>
      <c r="Q31" s="22">
        <f>2013-1987</f>
        <v>26</v>
      </c>
      <c r="R31" s="9" t="str">
        <f t="shared" si="0"/>
        <v>21 - 30</v>
      </c>
      <c r="S31" s="15" t="s">
        <v>238</v>
      </c>
      <c r="T31" s="7"/>
      <c r="U31" s="22" t="s">
        <v>106</v>
      </c>
      <c r="V31" s="48" t="s">
        <v>199</v>
      </c>
      <c r="W31" s="38" t="s">
        <v>200</v>
      </c>
      <c r="Y31" s="46" t="s">
        <v>201</v>
      </c>
    </row>
    <row r="32" spans="1:25" ht="4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9" t="s">
        <v>86</v>
      </c>
      <c r="O32" s="26" t="s">
        <v>87</v>
      </c>
      <c r="P32" s="50" t="s">
        <v>236</v>
      </c>
      <c r="Q32" s="22">
        <f>2013-1989</f>
        <v>24</v>
      </c>
      <c r="R32" s="9" t="str">
        <f t="shared" si="0"/>
        <v>21 - 30</v>
      </c>
      <c r="S32" s="15" t="s">
        <v>238</v>
      </c>
      <c r="T32" s="7"/>
      <c r="U32" s="22" t="s">
        <v>202</v>
      </c>
      <c r="V32" s="30" t="s">
        <v>203</v>
      </c>
      <c r="W32" s="38" t="s">
        <v>204</v>
      </c>
      <c r="Y32" s="46" t="s">
        <v>205</v>
      </c>
    </row>
    <row r="33" spans="1:25" ht="4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9" t="s">
        <v>88</v>
      </c>
      <c r="O33" s="24" t="s">
        <v>89</v>
      </c>
      <c r="P33" s="50" t="s">
        <v>237</v>
      </c>
      <c r="Q33" s="22">
        <f>2013-1991</f>
        <v>22</v>
      </c>
      <c r="R33" s="9" t="str">
        <f t="shared" si="0"/>
        <v>21 - 30</v>
      </c>
      <c r="S33" s="15" t="s">
        <v>239</v>
      </c>
      <c r="T33" s="7"/>
      <c r="U33" s="22" t="s">
        <v>206</v>
      </c>
      <c r="V33" s="30" t="s">
        <v>207</v>
      </c>
      <c r="W33" s="38" t="s">
        <v>208</v>
      </c>
      <c r="Y33" s="46" t="s">
        <v>209</v>
      </c>
    </row>
    <row r="34" spans="1:25" ht="4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9" t="s">
        <v>90</v>
      </c>
      <c r="O34" s="26" t="s">
        <v>91</v>
      </c>
      <c r="P34" s="50" t="s">
        <v>237</v>
      </c>
      <c r="Q34" s="22">
        <f>2013-1991</f>
        <v>22</v>
      </c>
      <c r="R34" s="9" t="str">
        <f t="shared" si="0"/>
        <v>21 - 30</v>
      </c>
      <c r="S34" s="15" t="s">
        <v>238</v>
      </c>
      <c r="T34" s="7"/>
      <c r="U34" s="22" t="s">
        <v>168</v>
      </c>
      <c r="V34" s="30" t="s">
        <v>210</v>
      </c>
      <c r="W34" s="38" t="s">
        <v>211</v>
      </c>
      <c r="Y34" s="46" t="s">
        <v>212</v>
      </c>
    </row>
    <row r="35" spans="1:25" ht="33.7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9" t="s">
        <v>92</v>
      </c>
      <c r="O35" s="26" t="s">
        <v>93</v>
      </c>
      <c r="P35" s="50" t="s">
        <v>237</v>
      </c>
      <c r="Q35" s="22">
        <f>2013-1988</f>
        <v>25</v>
      </c>
      <c r="R35" s="9" t="str">
        <f t="shared" si="0"/>
        <v>21 - 30</v>
      </c>
      <c r="S35" s="15" t="s">
        <v>238</v>
      </c>
      <c r="T35" s="7"/>
      <c r="U35" s="22" t="s">
        <v>168</v>
      </c>
      <c r="V35" s="30" t="s">
        <v>213</v>
      </c>
      <c r="W35" s="38" t="s">
        <v>214</v>
      </c>
      <c r="Y35" s="46" t="s">
        <v>215</v>
      </c>
    </row>
    <row r="36" spans="1:25" ht="33.7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9" t="s">
        <v>94</v>
      </c>
      <c r="O36" s="26" t="s">
        <v>95</v>
      </c>
      <c r="P36" s="50" t="s">
        <v>237</v>
      </c>
      <c r="Q36" s="22">
        <f>2013-1991</f>
        <v>22</v>
      </c>
      <c r="R36" s="9" t="str">
        <f t="shared" si="0"/>
        <v>21 - 30</v>
      </c>
      <c r="S36" s="15" t="s">
        <v>240</v>
      </c>
      <c r="T36" s="7"/>
      <c r="U36" s="22" t="s">
        <v>168</v>
      </c>
      <c r="V36" s="30" t="s">
        <v>216</v>
      </c>
      <c r="W36" s="38" t="s">
        <v>217</v>
      </c>
      <c r="Y36" s="46" t="s">
        <v>218</v>
      </c>
    </row>
    <row r="37" spans="1:25" ht="33.7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9" t="s">
        <v>96</v>
      </c>
      <c r="O37" s="26" t="s">
        <v>97</v>
      </c>
      <c r="P37" s="50" t="s">
        <v>236</v>
      </c>
      <c r="Q37" s="22">
        <f>2013-1991</f>
        <v>22</v>
      </c>
      <c r="R37" s="9" t="str">
        <f t="shared" si="0"/>
        <v>21 - 30</v>
      </c>
      <c r="S37" s="15" t="s">
        <v>240</v>
      </c>
      <c r="T37" s="7"/>
      <c r="U37" s="22" t="s">
        <v>168</v>
      </c>
      <c r="V37" s="30" t="s">
        <v>219</v>
      </c>
      <c r="W37" s="38" t="s">
        <v>220</v>
      </c>
      <c r="Y37" s="46" t="s">
        <v>221</v>
      </c>
    </row>
    <row r="38" spans="1:25" ht="22.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9" t="s">
        <v>98</v>
      </c>
      <c r="O38" s="26" t="s">
        <v>99</v>
      </c>
      <c r="P38" s="50" t="s">
        <v>237</v>
      </c>
      <c r="Q38" s="22">
        <f>2013-1992</f>
        <v>21</v>
      </c>
      <c r="R38" s="9" t="str">
        <f t="shared" si="0"/>
        <v>21 - 30</v>
      </c>
      <c r="S38" s="15" t="s">
        <v>239</v>
      </c>
      <c r="T38" s="7"/>
      <c r="U38" s="22" t="s">
        <v>222</v>
      </c>
      <c r="V38" s="30" t="s">
        <v>223</v>
      </c>
      <c r="W38" s="38" t="s">
        <v>224</v>
      </c>
      <c r="Y38" s="46" t="s">
        <v>225</v>
      </c>
    </row>
    <row r="39" spans="1:25" ht="33.7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30" t="s">
        <v>100</v>
      </c>
      <c r="O39" s="24" t="s">
        <v>101</v>
      </c>
      <c r="P39" s="50" t="s">
        <v>237</v>
      </c>
      <c r="Q39" s="22">
        <f>2013-1990</f>
        <v>23</v>
      </c>
      <c r="R39" s="9" t="str">
        <f t="shared" si="0"/>
        <v>21 - 30</v>
      </c>
      <c r="S39" s="15" t="s">
        <v>239</v>
      </c>
      <c r="T39" s="7"/>
      <c r="U39" s="22" t="s">
        <v>226</v>
      </c>
      <c r="V39" s="30" t="s">
        <v>227</v>
      </c>
      <c r="W39" s="38" t="s">
        <v>228</v>
      </c>
      <c r="X39" s="39" t="s">
        <v>109</v>
      </c>
      <c r="Y39" s="36" t="s">
        <v>229</v>
      </c>
    </row>
    <row r="40" spans="1:25" ht="4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30" t="s">
        <v>102</v>
      </c>
      <c r="O40" s="26" t="s">
        <v>103</v>
      </c>
      <c r="P40" s="50" t="s">
        <v>236</v>
      </c>
      <c r="Q40" s="22">
        <f>2013-1992</f>
        <v>21</v>
      </c>
      <c r="R40" s="9" t="str">
        <f t="shared" si="0"/>
        <v>21 - 30</v>
      </c>
      <c r="S40" s="15" t="s">
        <v>238</v>
      </c>
      <c r="T40" s="7"/>
      <c r="U40" s="22" t="s">
        <v>106</v>
      </c>
      <c r="V40" s="30" t="s">
        <v>230</v>
      </c>
      <c r="W40" s="38" t="s">
        <v>231</v>
      </c>
      <c r="X40" s="39" t="s">
        <v>109</v>
      </c>
      <c r="Y40" s="36" t="s">
        <v>232</v>
      </c>
    </row>
    <row r="41" spans="1:25" ht="34.5" thickBot="1" x14ac:dyDescent="0.3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31" t="s">
        <v>104</v>
      </c>
      <c r="O41" s="24" t="s">
        <v>105</v>
      </c>
      <c r="P41" s="50" t="s">
        <v>237</v>
      </c>
      <c r="Q41" s="22">
        <f>2013-1992</f>
        <v>21</v>
      </c>
      <c r="R41" s="9" t="str">
        <f t="shared" si="0"/>
        <v>21 - 30</v>
      </c>
      <c r="S41" s="15" t="s">
        <v>238</v>
      </c>
      <c r="T41" s="7"/>
      <c r="U41" s="22" t="s">
        <v>106</v>
      </c>
      <c r="V41" s="49" t="s">
        <v>233</v>
      </c>
      <c r="W41" s="38" t="s">
        <v>234</v>
      </c>
      <c r="Y41" s="46" t="s">
        <v>235</v>
      </c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2016-10-05T13:33:52Z</dcterms:modified>
  <dc:language>en-US</dc:language>
</cp:coreProperties>
</file>