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2" i="1"/>
  <c r="Q31" i="1"/>
  <c r="Q29" i="1"/>
  <c r="Q28" i="1"/>
  <c r="Q26" i="1"/>
  <c r="Q23" i="1"/>
  <c r="Q21" i="1"/>
  <c r="Q17" i="1"/>
  <c r="Q14" i="1"/>
  <c r="Q13" i="1"/>
  <c r="Q11" i="1"/>
  <c r="Q10" i="1"/>
  <c r="Q9" i="1"/>
  <c r="Q8" i="1"/>
  <c r="Q7" i="1"/>
  <c r="Q4" i="1"/>
  <c r="Q3" i="1"/>
  <c r="Q2" i="1"/>
</calcChain>
</file>

<file path=xl/sharedStrings.xml><?xml version="1.0" encoding="utf-8"?>
<sst xmlns="http://schemas.openxmlformats.org/spreadsheetml/2006/main" count="266" uniqueCount="150">
  <si>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</si>
  <si>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</si>
  <si>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</si>
  <si>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</si>
  <si>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</si>
  <si>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</si>
  <si>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</si>
  <si>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</si>
  <si>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</si>
  <si>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</si>
  <si>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</si>
  <si>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</si>
  <si>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</si>
  <si>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</si>
  <si>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</si>
  <si>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</si>
  <si>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</si>
  <si>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</si>
  <si>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</si>
  <si>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</si>
  <si>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</si>
  <si>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</si>
  <si>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</si>
  <si>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</si>
  <si>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</si>
  <si>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</si>
  <si>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Johanah</t>
  </si>
  <si>
    <t>Serang, 25 Oktober 1959</t>
  </si>
  <si>
    <t>Sobri</t>
  </si>
  <si>
    <t>Serang, 13 Juni 1975</t>
  </si>
  <si>
    <t>H. Rafiudin, SH. M.Si</t>
  </si>
  <si>
    <t>Serang, 9 November 1967</t>
  </si>
  <si>
    <t>Muhadiyah</t>
  </si>
  <si>
    <t>Serang, 11 Februari 1982</t>
  </si>
  <si>
    <t>Novita Riwayati</t>
  </si>
  <si>
    <t>Serang, 26 November 1983</t>
  </si>
  <si>
    <t>Drs. Subagyo, M.Si</t>
  </si>
  <si>
    <t>Cilacap, 10 September 1974</t>
  </si>
  <si>
    <t>Dedi Mulyawan</t>
  </si>
  <si>
    <t>Lebak, 4 Desember 1985</t>
  </si>
  <si>
    <t>Handi Irwadi</t>
  </si>
  <si>
    <t>Serang, 12 September 1975</t>
  </si>
  <si>
    <t>Sukanta, S.Sos, M.Si</t>
  </si>
  <si>
    <t>Serang, 21 April 1965</t>
  </si>
  <si>
    <t>Rohmani</t>
  </si>
  <si>
    <t>Serang, 26 Juni 1988</t>
  </si>
  <si>
    <t>Rini Deni Yunita</t>
  </si>
  <si>
    <t>Jambi, 1 Juni 1982</t>
  </si>
  <si>
    <t>Sodri</t>
  </si>
  <si>
    <t>Serang, 3 Mei 1962</t>
  </si>
  <si>
    <t>Zaki Mubarok</t>
  </si>
  <si>
    <t>Bumiayu, 18 Juni 1981</t>
  </si>
  <si>
    <t>Mulyanah</t>
  </si>
  <si>
    <t>Serang, 31 Maret 1982</t>
  </si>
  <si>
    <t>Dudi Ramdan, S.sos, M.Si</t>
  </si>
  <si>
    <t>Pandeglang, 25 Juli 1980</t>
  </si>
  <si>
    <t>Encob Sobriah</t>
  </si>
  <si>
    <t>Serang, 28 September 1972</t>
  </si>
  <si>
    <t>Muhammad Khusen, S.Pd</t>
  </si>
  <si>
    <t>Serang, 11 September 1982</t>
  </si>
  <si>
    <t>Abdul Muid</t>
  </si>
  <si>
    <t>Serang, 13 April 1982</t>
  </si>
  <si>
    <t>N. Faojah</t>
  </si>
  <si>
    <t>Serang, 25 Februari 1970</t>
  </si>
  <si>
    <t>Mariam</t>
  </si>
  <si>
    <t>Serang, 26 Juli 1984</t>
  </si>
  <si>
    <t>Juniawati Prihartanty</t>
  </si>
  <si>
    <t>Jakarta, 10 Juni 1975</t>
  </si>
  <si>
    <t>Rokhmawati, S.Sos</t>
  </si>
  <si>
    <t>Serang, 16 April 1972</t>
  </si>
  <si>
    <t>Nany Yuningsih</t>
  </si>
  <si>
    <t>Serang, 2 Januari 1980</t>
  </si>
  <si>
    <t>Maesaroh</t>
  </si>
  <si>
    <t>Serang, 1 Agustus 1992</t>
  </si>
  <si>
    <t>Idah Mahyati</t>
  </si>
  <si>
    <t>Serang, 28 Mei 1972</t>
  </si>
  <si>
    <t>Nasihin</t>
  </si>
  <si>
    <t>Serang, 15 April 1977</t>
  </si>
  <si>
    <t>Hani Nurmala</t>
  </si>
  <si>
    <t>Serang, 17 April 1983</t>
  </si>
  <si>
    <t>Kasman Maruli</t>
  </si>
  <si>
    <t>Jakarta, 7 Juni 1984</t>
  </si>
  <si>
    <t>Widi</t>
  </si>
  <si>
    <t>Serang, 30 Maret 1977</t>
  </si>
  <si>
    <t>Ahmad Fakih</t>
  </si>
  <si>
    <t>Serang, 11 April 1960</t>
  </si>
  <si>
    <t>Komp. Mandala Citra Indah</t>
  </si>
  <si>
    <t>087871371634</t>
  </si>
  <si>
    <t>Jl. Raya Kesemen No. 5</t>
  </si>
  <si>
    <t>Komp. Pemda Blok. A3/17</t>
  </si>
  <si>
    <t>081310799837</t>
  </si>
  <si>
    <t>Komp. RSS Pemda Blok B2 No.7</t>
  </si>
  <si>
    <t>087774849199</t>
  </si>
  <si>
    <t>Kp. Citereup Rt.03/04</t>
  </si>
  <si>
    <t>087808847547</t>
  </si>
  <si>
    <t>Komp. Permata Bantar Asri</t>
  </si>
  <si>
    <t>087878467341</t>
  </si>
  <si>
    <t>Kp. Maja PasarRt.05/02</t>
  </si>
  <si>
    <t>087888328048</t>
  </si>
  <si>
    <t>Komp. Citra Gading Blok. I-2</t>
  </si>
  <si>
    <t>087871490386</t>
  </si>
  <si>
    <t>Lebak Gempol Rt.03/10</t>
  </si>
  <si>
    <t>081906425311</t>
  </si>
  <si>
    <t xml:space="preserve">Komp. Ciputat Indah </t>
  </si>
  <si>
    <t>087808007340</t>
  </si>
  <si>
    <t>Kebaharan Dukuh Rt.04/04</t>
  </si>
  <si>
    <t>081911264311</t>
  </si>
  <si>
    <t xml:space="preserve">Perum Citra Gading </t>
  </si>
  <si>
    <t>087774462196</t>
  </si>
  <si>
    <t>Bukit Permai</t>
  </si>
  <si>
    <t>087772286731</t>
  </si>
  <si>
    <t>Jl. Raya Labuan Km.3</t>
  </si>
  <si>
    <t>081384508218</t>
  </si>
  <si>
    <t>Jl. Kh. Sokhari No.34</t>
  </si>
  <si>
    <t>087773111428</t>
  </si>
  <si>
    <t>Jl. Palka pancur Rt.02/02</t>
  </si>
  <si>
    <t>087871566817</t>
  </si>
  <si>
    <t>Kp. Laban Puser</t>
  </si>
  <si>
    <t>081511525772</t>
  </si>
  <si>
    <t>Ling. Cilincing Masjid Rt.03/06</t>
  </si>
  <si>
    <t>087871587106</t>
  </si>
  <si>
    <t>Bumi Ageng Peermai I</t>
  </si>
  <si>
    <t>08170010982</t>
  </si>
  <si>
    <t>Griya Permata Asri A7</t>
  </si>
  <si>
    <t>087773835150</t>
  </si>
  <si>
    <t>Komp. Griya Riang Indah</t>
  </si>
  <si>
    <t>087871671657</t>
  </si>
  <si>
    <t>Komp. Serang Hijau Blok. A.1 No. 3</t>
  </si>
  <si>
    <t>08170811778</t>
  </si>
  <si>
    <t>Jl. Pandeglang Kp. Sempu</t>
  </si>
  <si>
    <t>087774615830</t>
  </si>
  <si>
    <t>Ling. Unyur Rt.04/01</t>
  </si>
  <si>
    <t>081906167919</t>
  </si>
  <si>
    <t>Perum BIP Blok. E15/15 Unyur</t>
  </si>
  <si>
    <t>081945030125</t>
  </si>
  <si>
    <t>Lontor Baru Serang</t>
  </si>
  <si>
    <t>081911189135</t>
  </si>
  <si>
    <t>Cipocok Jaya Kota Serang</t>
  </si>
  <si>
    <t>08567666765</t>
  </si>
  <si>
    <t>Komp. RSS Pemda Blok A3</t>
  </si>
  <si>
    <t>087513417111</t>
  </si>
  <si>
    <t>Cipare Tegal Rt.05/v</t>
  </si>
  <si>
    <t>0818658572</t>
  </si>
  <si>
    <t>P</t>
  </si>
  <si>
    <t>L</t>
  </si>
  <si>
    <t>SLTA</t>
  </si>
  <si>
    <t>DIII</t>
  </si>
  <si>
    <t>S2</t>
  </si>
  <si>
    <t>S1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</si>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</sst>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15" fontId="2" fillId="3" borderId="4" xfId="0" applyNumberFormat="1" applyFont="1" applyFill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left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vertical="center" wrapText="1"/>
    </xf>
    <xf numFmtId="3" fontId="5" fillId="3" borderId="5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zoomScale="75" zoomScaleNormal="75" workbookViewId="0">
      <selection activeCell="S2" sqref="S2:S3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2" style="1" bestFit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7" t="s">
        <v>143</v>
      </c>
      <c r="Q2" s="22">
        <f>2013-1959</f>
        <v>54</v>
      </c>
      <c r="R2" s="9" t="str">
        <f>IF(Q2&lt;21,"&lt; 21",IF(Q2&lt;=30,"21 - 30",IF(Q2&lt;=40,"31 - 40",IF(Q2&lt;=50,"41 - 50","&gt; 50" ))))</f>
        <v>&gt; 50</v>
      </c>
      <c r="S2" s="10" t="s">
        <v>145</v>
      </c>
      <c r="T2" s="7"/>
      <c r="U2" s="11"/>
      <c r="V2" s="29" t="s">
        <v>86</v>
      </c>
      <c r="W2" s="30" t="s">
        <v>87</v>
      </c>
      <c r="X2"/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7" t="s">
        <v>144</v>
      </c>
      <c r="Q3" s="22">
        <f>2013-1975</f>
        <v>38</v>
      </c>
      <c r="R3" s="9" t="str">
        <f t="shared" ref="R3:R32" si="0">IF(Q3&lt;21,"&lt; 21",IF(Q3&lt;=30,"21 - 30",IF(Q3&lt;=40,"31 - 40",IF(Q3&lt;=50,"41 - 50","&gt; 50" ))))</f>
        <v>31 - 40</v>
      </c>
      <c r="S3" s="10" t="s">
        <v>146</v>
      </c>
      <c r="T3" s="7"/>
      <c r="U3" s="11"/>
      <c r="V3" s="29" t="s">
        <v>88</v>
      </c>
      <c r="W3" s="31"/>
      <c r="X3"/>
      <c r="Y3" s="7"/>
    </row>
    <row r="4" spans="1:25" ht="22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30</v>
      </c>
      <c r="O4" s="24" t="s">
        <v>31</v>
      </c>
      <c r="P4" s="7" t="s">
        <v>144</v>
      </c>
      <c r="Q4" s="22">
        <f>2013-1967</f>
        <v>46</v>
      </c>
      <c r="R4" s="9" t="str">
        <f t="shared" si="0"/>
        <v>41 - 50</v>
      </c>
      <c r="S4" s="15" t="s">
        <v>147</v>
      </c>
      <c r="T4" s="7"/>
      <c r="U4" s="11"/>
      <c r="V4" s="32" t="s">
        <v>89</v>
      </c>
      <c r="W4" s="31" t="s">
        <v>90</v>
      </c>
      <c r="X4"/>
      <c r="Y4" s="7"/>
    </row>
    <row r="5" spans="1:25" ht="22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1" t="s">
        <v>33</v>
      </c>
      <c r="P5" s="7" t="s">
        <v>143</v>
      </c>
      <c r="Q5" s="22">
        <v>31</v>
      </c>
      <c r="R5" s="9" t="str">
        <f t="shared" si="0"/>
        <v>31 - 40</v>
      </c>
      <c r="S5" s="10" t="s">
        <v>148</v>
      </c>
      <c r="T5" s="7"/>
      <c r="U5" s="11"/>
      <c r="V5" s="29" t="s">
        <v>91</v>
      </c>
      <c r="W5" s="31" t="s">
        <v>92</v>
      </c>
      <c r="X5"/>
      <c r="Y5" s="7"/>
    </row>
    <row r="6" spans="1:25" ht="22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4" t="s">
        <v>35</v>
      </c>
      <c r="P6" s="7" t="s">
        <v>143</v>
      </c>
      <c r="Q6" s="22">
        <v>30</v>
      </c>
      <c r="R6" s="9" t="str">
        <f t="shared" si="0"/>
        <v>21 - 30</v>
      </c>
      <c r="S6" s="15" t="s">
        <v>148</v>
      </c>
      <c r="T6" s="7"/>
      <c r="U6" s="11"/>
      <c r="V6" s="29" t="s">
        <v>93</v>
      </c>
      <c r="W6" s="31" t="s">
        <v>94</v>
      </c>
      <c r="X6"/>
      <c r="Y6" s="7"/>
    </row>
    <row r="7" spans="1:25" ht="22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4" t="s">
        <v>37</v>
      </c>
      <c r="P7" s="7" t="s">
        <v>144</v>
      </c>
      <c r="Q7" s="22">
        <f>2013-1974</f>
        <v>39</v>
      </c>
      <c r="R7" s="9" t="str">
        <f t="shared" si="0"/>
        <v>31 - 40</v>
      </c>
      <c r="S7" s="10" t="s">
        <v>147</v>
      </c>
      <c r="T7" s="7"/>
      <c r="U7" s="11"/>
      <c r="V7" s="29" t="s">
        <v>95</v>
      </c>
      <c r="W7" s="31" t="s">
        <v>96</v>
      </c>
      <c r="X7"/>
      <c r="Y7" s="7"/>
    </row>
    <row r="8" spans="1:25" ht="22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1" t="s">
        <v>39</v>
      </c>
      <c r="P8" s="7" t="s">
        <v>144</v>
      </c>
      <c r="Q8" s="22">
        <f>2013-1985</f>
        <v>28</v>
      </c>
      <c r="R8" s="9" t="str">
        <f t="shared" si="0"/>
        <v>21 - 30</v>
      </c>
      <c r="S8" s="10" t="s">
        <v>145</v>
      </c>
      <c r="T8" s="7"/>
      <c r="U8" s="11"/>
      <c r="V8" s="33" t="s">
        <v>97</v>
      </c>
      <c r="W8" s="31" t="s">
        <v>98</v>
      </c>
      <c r="X8"/>
      <c r="Y8" s="7"/>
    </row>
    <row r="9" spans="1:25" ht="22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1" t="s">
        <v>41</v>
      </c>
      <c r="P9" s="7" t="s">
        <v>144</v>
      </c>
      <c r="Q9" s="22">
        <f>2013-1975</f>
        <v>38</v>
      </c>
      <c r="R9" s="9" t="str">
        <f t="shared" si="0"/>
        <v>31 - 40</v>
      </c>
      <c r="S9" s="10" t="s">
        <v>146</v>
      </c>
      <c r="T9" s="7"/>
      <c r="U9" s="11"/>
      <c r="V9" s="29" t="s">
        <v>99</v>
      </c>
      <c r="W9" s="31" t="s">
        <v>100</v>
      </c>
      <c r="X9"/>
      <c r="Y9" s="7"/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1" t="s">
        <v>43</v>
      </c>
      <c r="P10" s="7" t="s">
        <v>144</v>
      </c>
      <c r="Q10" s="22">
        <f>2013-1965</f>
        <v>48</v>
      </c>
      <c r="R10" s="9" t="str">
        <f t="shared" si="0"/>
        <v>41 - 50</v>
      </c>
      <c r="S10" s="10" t="s">
        <v>147</v>
      </c>
      <c r="T10" s="7"/>
      <c r="U10" s="11"/>
      <c r="V10" s="29" t="s">
        <v>101</v>
      </c>
      <c r="W10" s="31" t="s">
        <v>102</v>
      </c>
      <c r="X10"/>
      <c r="Y10" s="7"/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1" t="s">
        <v>45</v>
      </c>
      <c r="P11" s="7" t="s">
        <v>144</v>
      </c>
      <c r="Q11" s="22">
        <f>2013-1988</f>
        <v>25</v>
      </c>
      <c r="R11" s="9" t="str">
        <f t="shared" si="0"/>
        <v>21 - 30</v>
      </c>
      <c r="S11" s="10" t="s">
        <v>145</v>
      </c>
      <c r="T11" s="7"/>
      <c r="U11" s="11"/>
      <c r="V11" s="29" t="s">
        <v>103</v>
      </c>
      <c r="W11" s="34" t="s">
        <v>104</v>
      </c>
      <c r="X11"/>
      <c r="Y11" s="7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7" t="s">
        <v>143</v>
      </c>
      <c r="Q12" s="22">
        <v>31</v>
      </c>
      <c r="R12" s="9" t="str">
        <f t="shared" si="0"/>
        <v>31 - 40</v>
      </c>
      <c r="S12" s="10" t="s">
        <v>148</v>
      </c>
      <c r="T12" s="7"/>
      <c r="U12" s="11"/>
      <c r="V12" s="29" t="s">
        <v>103</v>
      </c>
      <c r="W12" s="35"/>
      <c r="X12"/>
      <c r="Y12" s="7"/>
    </row>
    <row r="13" spans="1:25" ht="22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1" t="s">
        <v>49</v>
      </c>
      <c r="P13" s="7" t="s">
        <v>144</v>
      </c>
      <c r="Q13" s="22">
        <f>2013-1962</f>
        <v>51</v>
      </c>
      <c r="R13" s="9" t="str">
        <f t="shared" si="0"/>
        <v>&gt; 50</v>
      </c>
      <c r="S13" s="15" t="s">
        <v>145</v>
      </c>
      <c r="T13" s="7"/>
      <c r="U13" s="11"/>
      <c r="V13" s="29" t="s">
        <v>105</v>
      </c>
      <c r="W13" s="31" t="s">
        <v>106</v>
      </c>
      <c r="X13"/>
      <c r="Y13" s="7"/>
    </row>
    <row r="14" spans="1:25" ht="22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1" t="s">
        <v>51</v>
      </c>
      <c r="P14" s="7" t="s">
        <v>144</v>
      </c>
      <c r="Q14" s="22">
        <f>2013-1981</f>
        <v>32</v>
      </c>
      <c r="R14" s="9" t="str">
        <f t="shared" si="0"/>
        <v>31 - 40</v>
      </c>
      <c r="S14" s="10" t="s">
        <v>148</v>
      </c>
      <c r="T14" s="7"/>
      <c r="U14" s="11"/>
      <c r="V14" s="29" t="s">
        <v>107</v>
      </c>
      <c r="W14" s="31" t="s">
        <v>108</v>
      </c>
      <c r="X14"/>
      <c r="Y14" s="7"/>
    </row>
    <row r="15" spans="1:25" ht="22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7" t="s">
        <v>143</v>
      </c>
      <c r="Q15" s="22">
        <v>31</v>
      </c>
      <c r="R15" s="9" t="str">
        <f t="shared" si="0"/>
        <v>31 - 40</v>
      </c>
      <c r="S15" s="10" t="s">
        <v>145</v>
      </c>
      <c r="T15" s="7"/>
      <c r="U15" s="11"/>
      <c r="V15" s="29" t="s">
        <v>109</v>
      </c>
      <c r="W15" s="31" t="s">
        <v>110</v>
      </c>
      <c r="X15"/>
      <c r="Y15" s="7"/>
    </row>
    <row r="16" spans="1:25" ht="22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1" t="s">
        <v>55</v>
      </c>
      <c r="P16" s="7" t="s">
        <v>144</v>
      </c>
      <c r="Q16" s="22">
        <v>33</v>
      </c>
      <c r="R16" s="9" t="str">
        <f t="shared" si="0"/>
        <v>31 - 40</v>
      </c>
      <c r="S16" s="10" t="s">
        <v>147</v>
      </c>
      <c r="T16" s="7"/>
      <c r="U16" s="11"/>
      <c r="V16" s="29" t="s">
        <v>111</v>
      </c>
      <c r="W16" s="31" t="s">
        <v>112</v>
      </c>
      <c r="X16"/>
      <c r="Y16" s="7"/>
    </row>
    <row r="17" spans="1:25" ht="22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1" t="s">
        <v>57</v>
      </c>
      <c r="P17" s="7" t="s">
        <v>143</v>
      </c>
      <c r="Q17" s="22">
        <f>2013-1972</f>
        <v>41</v>
      </c>
      <c r="R17" s="9" t="str">
        <f t="shared" si="0"/>
        <v>41 - 50</v>
      </c>
      <c r="S17" s="10" t="s">
        <v>145</v>
      </c>
      <c r="T17" s="7"/>
      <c r="U17" s="11"/>
      <c r="V17" s="36" t="s">
        <v>113</v>
      </c>
      <c r="W17" s="31" t="s">
        <v>114</v>
      </c>
      <c r="X17"/>
      <c r="Y17" s="7"/>
    </row>
    <row r="18" spans="1:25" ht="22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1" t="s">
        <v>59</v>
      </c>
      <c r="P18" s="7" t="s">
        <v>144</v>
      </c>
      <c r="Q18" s="26">
        <v>31</v>
      </c>
      <c r="R18" s="9" t="str">
        <f t="shared" si="0"/>
        <v>31 - 40</v>
      </c>
      <c r="S18" s="10" t="s">
        <v>148</v>
      </c>
      <c r="T18" s="7"/>
      <c r="U18" s="11"/>
      <c r="V18" s="29" t="s">
        <v>115</v>
      </c>
      <c r="W18" s="31" t="s">
        <v>116</v>
      </c>
      <c r="X18"/>
      <c r="Y18" s="7"/>
    </row>
    <row r="19" spans="1:25" ht="22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7" t="s">
        <v>60</v>
      </c>
      <c r="O19" s="21" t="s">
        <v>61</v>
      </c>
      <c r="P19" s="7" t="s">
        <v>144</v>
      </c>
      <c r="Q19" s="22">
        <v>31</v>
      </c>
      <c r="R19" s="9" t="str">
        <f t="shared" si="0"/>
        <v>31 - 40</v>
      </c>
      <c r="S19" s="10" t="s">
        <v>146</v>
      </c>
      <c r="T19" s="7"/>
      <c r="U19" s="6"/>
      <c r="V19" s="37" t="s">
        <v>117</v>
      </c>
      <c r="W19" s="31" t="s">
        <v>118</v>
      </c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/>
      <c r="O20" s="21"/>
      <c r="P20" s="7" t="b">
        <v>0</v>
      </c>
      <c r="Q20" s="22"/>
      <c r="R20" s="9" t="str">
        <f t="shared" si="0"/>
        <v>&lt; 21</v>
      </c>
      <c r="S20" s="10" t="s">
        <v>149</v>
      </c>
      <c r="T20" s="7"/>
      <c r="U20" s="11"/>
      <c r="V20" s="29"/>
      <c r="W20" s="31"/>
      <c r="X20"/>
      <c r="Y20" s="7"/>
    </row>
    <row r="21" spans="1:25" ht="22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7" t="s">
        <v>62</v>
      </c>
      <c r="O21" s="21" t="s">
        <v>63</v>
      </c>
      <c r="P21" s="7" t="s">
        <v>143</v>
      </c>
      <c r="Q21" s="22">
        <f>2013-1970</f>
        <v>43</v>
      </c>
      <c r="R21" s="9" t="str">
        <f t="shared" si="0"/>
        <v>41 - 50</v>
      </c>
      <c r="S21" s="10" t="s">
        <v>145</v>
      </c>
      <c r="T21" s="7"/>
      <c r="U21" s="6"/>
      <c r="V21" s="37" t="s">
        <v>119</v>
      </c>
      <c r="W21" s="31" t="s">
        <v>120</v>
      </c>
      <c r="X21"/>
      <c r="Y21" s="7"/>
    </row>
    <row r="22" spans="1:25" ht="22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7" t="s">
        <v>64</v>
      </c>
      <c r="O22" s="21" t="s">
        <v>65</v>
      </c>
      <c r="P22" s="7" t="s">
        <v>143</v>
      </c>
      <c r="Q22" s="22">
        <v>29</v>
      </c>
      <c r="R22" s="9" t="str">
        <f t="shared" si="0"/>
        <v>21 - 30</v>
      </c>
      <c r="S22" s="10" t="s">
        <v>145</v>
      </c>
      <c r="T22" s="7"/>
      <c r="U22" s="11"/>
      <c r="V22" s="37" t="s">
        <v>121</v>
      </c>
      <c r="W22" s="31" t="s">
        <v>122</v>
      </c>
      <c r="X22"/>
      <c r="Y22" s="7"/>
    </row>
    <row r="23" spans="1:25" ht="22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7" t="s">
        <v>66</v>
      </c>
      <c r="O23" s="21" t="s">
        <v>67</v>
      </c>
      <c r="P23" s="7" t="s">
        <v>143</v>
      </c>
      <c r="Q23" s="22">
        <f>2013-1975</f>
        <v>38</v>
      </c>
      <c r="R23" s="9" t="str">
        <f t="shared" si="0"/>
        <v>31 - 40</v>
      </c>
      <c r="S23" s="10" t="s">
        <v>147</v>
      </c>
      <c r="T23" s="7"/>
      <c r="U23" s="11"/>
      <c r="V23" s="37" t="s">
        <v>123</v>
      </c>
      <c r="W23" s="31" t="s">
        <v>124</v>
      </c>
      <c r="X23"/>
      <c r="Y23" s="7"/>
    </row>
    <row r="24" spans="1:25" ht="22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7" t="s">
        <v>68</v>
      </c>
      <c r="O24" s="21" t="s">
        <v>69</v>
      </c>
      <c r="P24" s="7" t="s">
        <v>143</v>
      </c>
      <c r="Q24" s="22">
        <v>41</v>
      </c>
      <c r="R24" s="9" t="str">
        <f t="shared" si="0"/>
        <v>41 - 50</v>
      </c>
      <c r="S24" s="10" t="s">
        <v>148</v>
      </c>
      <c r="T24" s="7"/>
      <c r="U24" s="11"/>
      <c r="V24" s="37" t="s">
        <v>125</v>
      </c>
      <c r="W24" s="31" t="s">
        <v>126</v>
      </c>
      <c r="X24"/>
      <c r="Y24" s="7"/>
    </row>
    <row r="25" spans="1:25" ht="22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7" t="s">
        <v>70</v>
      </c>
      <c r="O25" s="21" t="s">
        <v>71</v>
      </c>
      <c r="P25" s="7" t="s">
        <v>143</v>
      </c>
      <c r="Q25" s="22">
        <v>33</v>
      </c>
      <c r="R25" s="9" t="str">
        <f t="shared" si="0"/>
        <v>31 - 40</v>
      </c>
      <c r="S25" s="10" t="s">
        <v>148</v>
      </c>
      <c r="T25" s="7"/>
      <c r="U25" s="6"/>
      <c r="V25" s="37" t="s">
        <v>127</v>
      </c>
      <c r="W25" s="31" t="s">
        <v>128</v>
      </c>
      <c r="X25"/>
      <c r="Y25" s="7"/>
    </row>
    <row r="26" spans="1:25" ht="22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7" t="s">
        <v>72</v>
      </c>
      <c r="O26" s="21" t="s">
        <v>73</v>
      </c>
      <c r="P26" s="7" t="s">
        <v>143</v>
      </c>
      <c r="Q26" s="22">
        <f>2013-1992</f>
        <v>21</v>
      </c>
      <c r="R26" s="9" t="str">
        <f t="shared" si="0"/>
        <v>21 - 30</v>
      </c>
      <c r="S26" s="10" t="s">
        <v>145</v>
      </c>
      <c r="T26" s="7"/>
      <c r="U26" s="11"/>
      <c r="V26" s="37" t="s">
        <v>129</v>
      </c>
      <c r="W26" s="31" t="s">
        <v>130</v>
      </c>
      <c r="X26"/>
      <c r="Y26" s="7"/>
    </row>
    <row r="27" spans="1:25" ht="22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7" t="s">
        <v>74</v>
      </c>
      <c r="O27" s="21" t="s">
        <v>75</v>
      </c>
      <c r="P27" s="7" t="s">
        <v>143</v>
      </c>
      <c r="Q27" s="22">
        <v>41</v>
      </c>
      <c r="R27" s="9" t="str">
        <f t="shared" si="0"/>
        <v>41 - 50</v>
      </c>
      <c r="S27" s="10" t="s">
        <v>148</v>
      </c>
      <c r="T27" s="7"/>
      <c r="U27" s="11"/>
      <c r="V27" s="37" t="s">
        <v>131</v>
      </c>
      <c r="W27" s="31" t="s">
        <v>132</v>
      </c>
      <c r="X27"/>
      <c r="Y27" s="7"/>
    </row>
    <row r="28" spans="1:25" ht="22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7" t="s">
        <v>76</v>
      </c>
      <c r="O28" s="21" t="s">
        <v>77</v>
      </c>
      <c r="P28" s="7" t="s">
        <v>144</v>
      </c>
      <c r="Q28" s="22">
        <f>2013-1977</f>
        <v>36</v>
      </c>
      <c r="R28" s="9" t="str">
        <f t="shared" si="0"/>
        <v>31 - 40</v>
      </c>
      <c r="S28" s="10" t="s">
        <v>148</v>
      </c>
      <c r="T28" s="7"/>
      <c r="U28" s="11"/>
      <c r="V28" s="37" t="s">
        <v>133</v>
      </c>
      <c r="W28" s="31" t="s">
        <v>134</v>
      </c>
      <c r="X28"/>
      <c r="Y28" s="7"/>
    </row>
    <row r="29" spans="1:25" ht="22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8" t="s">
        <v>78</v>
      </c>
      <c r="O29" s="21" t="s">
        <v>79</v>
      </c>
      <c r="P29" s="7" t="s">
        <v>143</v>
      </c>
      <c r="Q29" s="22">
        <f>2013-1983</f>
        <v>30</v>
      </c>
      <c r="R29" s="9" t="str">
        <f t="shared" si="0"/>
        <v>21 - 30</v>
      </c>
      <c r="S29" s="15" t="s">
        <v>145</v>
      </c>
      <c r="T29" s="7"/>
      <c r="U29" s="11"/>
      <c r="V29" s="37" t="s">
        <v>135</v>
      </c>
      <c r="W29" s="31" t="s">
        <v>136</v>
      </c>
      <c r="X29"/>
      <c r="Y29" s="7"/>
    </row>
    <row r="30" spans="1:25" ht="22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8" t="s">
        <v>80</v>
      </c>
      <c r="O30" s="21" t="s">
        <v>81</v>
      </c>
      <c r="P30" s="7" t="s">
        <v>144</v>
      </c>
      <c r="Q30" s="22">
        <v>29</v>
      </c>
      <c r="R30" s="9" t="str">
        <f t="shared" si="0"/>
        <v>21 - 30</v>
      </c>
      <c r="S30" s="10" t="s">
        <v>146</v>
      </c>
      <c r="T30" s="7"/>
      <c r="U30" s="11"/>
      <c r="V30" s="37" t="s">
        <v>137</v>
      </c>
      <c r="W30" s="31" t="s">
        <v>138</v>
      </c>
      <c r="X30"/>
      <c r="Y30" s="7"/>
    </row>
    <row r="31" spans="1:25" ht="22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82</v>
      </c>
      <c r="O31" s="21" t="s">
        <v>83</v>
      </c>
      <c r="P31" s="7" t="s">
        <v>143</v>
      </c>
      <c r="Q31" s="22">
        <f>2013-1977</f>
        <v>36</v>
      </c>
      <c r="R31" s="9" t="str">
        <f t="shared" si="0"/>
        <v>31 - 40</v>
      </c>
      <c r="S31" s="15" t="s">
        <v>147</v>
      </c>
      <c r="T31" s="7"/>
      <c r="U31" s="11"/>
      <c r="V31" s="37" t="s">
        <v>139</v>
      </c>
      <c r="W31" s="31" t="s">
        <v>140</v>
      </c>
      <c r="X31"/>
      <c r="Y31" s="7"/>
    </row>
    <row r="32" spans="1:25" ht="22.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7" t="s">
        <v>84</v>
      </c>
      <c r="O32" s="21" t="s">
        <v>85</v>
      </c>
      <c r="P32" s="7" t="s">
        <v>144</v>
      </c>
      <c r="Q32" s="22">
        <f>2013-1960</f>
        <v>53</v>
      </c>
      <c r="R32" s="9" t="str">
        <f t="shared" si="0"/>
        <v>&gt; 50</v>
      </c>
      <c r="S32" s="15" t="s">
        <v>148</v>
      </c>
      <c r="T32" s="7"/>
      <c r="U32" s="11"/>
      <c r="V32" s="37" t="s">
        <v>141</v>
      </c>
      <c r="W32" s="31" t="s">
        <v>142</v>
      </c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18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18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18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18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18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18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18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18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18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2016-10-07T19:39:59Z</dcterms:modified>
  <dc:language>en-US</dc:language>
</cp:coreProperties>
</file>