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capstone project\"/>
    </mc:Choice>
  </mc:AlternateContent>
  <xr:revisionPtr revIDLastSave="0" documentId="13_ncr:1_{94181440-132A-44A7-A9CE-0C1919DBE6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4" l="1"/>
  <c r="K24" i="2"/>
  <c r="J6" i="2" l="1"/>
  <c r="L6" i="2"/>
  <c r="J7" i="2"/>
  <c r="L7" i="2" s="1"/>
  <c r="J8" i="2"/>
  <c r="L8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9" i="2"/>
  <c r="L9" i="2" s="1"/>
  <c r="J10" i="2"/>
  <c r="L10" i="2" s="1"/>
  <c r="L29" i="2" l="1"/>
</calcChain>
</file>

<file path=xl/sharedStrings.xml><?xml version="1.0" encoding="utf-8"?>
<sst xmlns="http://schemas.openxmlformats.org/spreadsheetml/2006/main" count="114" uniqueCount="83">
  <si>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</si>
  <si>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</si>
  <si>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</si>
  <si>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</si>
  <si>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</si>
  <si>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</si>
  <si>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</si>
  <si>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</si>
  <si>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</si>
  <si>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</si>
  <si>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</si>
  <si>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</si>
  <si>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</si>
  <si>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</si>
  <si>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</si>
  <si>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</si>
  <si>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</si>
  <si>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</si>
  <si>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</si>
  <si>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</si>
  <si>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</si>
  <si>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</si>
  <si>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</si>
  <si>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</si>
  <si>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</si>
  <si>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</si>
  <si>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</si>
  <si>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</si>
  <si>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</si>
  <si>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</si>
  <si>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</si>
  <si>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</si>
  <si>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</si>
  <si>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</si>
  <si>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</si>
  <si>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</si>
  <si>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</si>
  <si>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</si>
  <si>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</si>
  <si>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</si>
  <si>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</si>
  <si>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</si>
  <si>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</si>
  <si>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</si>
  <si>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</si>
  <si>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</si>
  <si>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</si>
  <si>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</si>
  <si>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</si>
  <si>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>ABC126</t>
  </si>
  <si>
    <t>ABC127</t>
  </si>
  <si>
    <t>ABC128</t>
  </si>
  <si>
    <t>ABC129</t>
  </si>
  <si>
    <t>ABC130</t>
  </si>
  <si>
    <t>ABC131</t>
  </si>
  <si>
    <t>2017/02/202</t>
  </si>
  <si>
    <t>2017/02/203</t>
  </si>
  <si>
    <t>2017/02/204</t>
  </si>
  <si>
    <t>2017/02/205</t>
  </si>
  <si>
    <t>2017/02/206</t>
  </si>
  <si>
    <t>2017/02/207</t>
  </si>
  <si>
    <t>bats</t>
  </si>
  <si>
    <t>cars</t>
  </si>
  <si>
    <t>toy train</t>
  </si>
  <si>
    <t>2017/02/208</t>
  </si>
  <si>
    <t>2017/02/209</t>
  </si>
  <si>
    <t>2017/02/210</t>
  </si>
  <si>
    <t>2017/02/211</t>
  </si>
  <si>
    <t>2017/02/212</t>
  </si>
  <si>
    <t>2017/02/213</t>
  </si>
  <si>
    <t>2017/02/214</t>
  </si>
  <si>
    <t>2017/02/215</t>
  </si>
  <si>
    <t>2017/02/216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</si>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</sst>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rgb="FF002060"/>
      <name val="Times New Roman"/>
      <family val="1"/>
    </font>
    <font>
      <b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0" fontId="0" fillId="6" borderId="0" xfId="0" applyFill="1"/>
    <xf numFmtId="0" fontId="11" fillId="6" borderId="0" xfId="0" applyFont="1" applyFill="1"/>
    <xf numFmtId="165" fontId="3" fillId="3" borderId="4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vertical="center"/>
    </xf>
    <xf numFmtId="165" fontId="1" fillId="2" borderId="12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4" fillId="7" borderId="11" xfId="0" applyNumberFormat="1" applyFont="1" applyFill="1" applyBorder="1" applyAlignment="1">
      <alignment horizontal="center" vertical="center"/>
    </xf>
    <xf numFmtId="165" fontId="8" fillId="3" borderId="12" xfId="0" applyNumberFormat="1" applyFont="1" applyFill="1" applyBorder="1" applyAlignment="1">
      <alignment vertical="center"/>
    </xf>
    <xf numFmtId="165" fontId="7" fillId="8" borderId="10" xfId="0" applyNumberFormat="1" applyFont="1" applyFill="1" applyBorder="1" applyAlignment="1">
      <alignment horizontal="center" vertical="center"/>
    </xf>
    <xf numFmtId="0" fontId="15" fillId="7" borderId="0" xfId="0" applyFont="1" applyFill="1"/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7" fillId="3" borderId="4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9816272965873E-2"/>
          <c:y val="0.43706073199183443"/>
          <c:w val="0.87197462817147853"/>
          <c:h val="0.46413495188101489"/>
        </c:manualLayout>
      </c:layout>
      <c:lineChart>
        <c:grouping val="standar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'AdvancePurchase Return Book'!$G$6:$G$23</c:f>
              <c:numCache>
                <c:formatCode>General</c:formatCode>
                <c:ptCount val="18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85</c:v>
                </c:pt>
                <c:pt idx="4">
                  <c:v>62.5</c:v>
                </c:pt>
                <c:pt idx="5">
                  <c:v>44.5</c:v>
                </c:pt>
                <c:pt idx="6">
                  <c:v>26.5</c:v>
                </c:pt>
                <c:pt idx="7">
                  <c:v>8.5</c:v>
                </c:pt>
                <c:pt idx="8">
                  <c:v>85.6</c:v>
                </c:pt>
                <c:pt idx="9">
                  <c:v>48</c:v>
                </c:pt>
                <c:pt idx="10">
                  <c:v>45.6</c:v>
                </c:pt>
                <c:pt idx="11">
                  <c:v>54.3</c:v>
                </c:pt>
                <c:pt idx="12">
                  <c:v>45.3</c:v>
                </c:pt>
                <c:pt idx="13">
                  <c:v>78.900000000000006</c:v>
                </c:pt>
                <c:pt idx="14">
                  <c:v>150</c:v>
                </c:pt>
                <c:pt idx="15">
                  <c:v>180</c:v>
                </c:pt>
                <c:pt idx="16">
                  <c:v>97</c:v>
                </c:pt>
                <c:pt idx="1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4DAD-889C-A91EF17720BC}"/>
            </c:ext>
          </c:extLst>
        </c:ser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'AdvancePurchase Return Book'!$H$6:$H$23</c:f>
              <c:numCache>
                <c:formatCode>_-[$$-409]* #,##0_ ;_-[$$-409]* \-#,##0\ ;_-[$$-409]* "-"_ ;_-@_ </c:formatCode>
                <c:ptCount val="18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  <c:pt idx="3">
                  <c:v>956</c:v>
                </c:pt>
                <c:pt idx="4">
                  <c:v>1193.5</c:v>
                </c:pt>
                <c:pt idx="5">
                  <c:v>1352.8</c:v>
                </c:pt>
                <c:pt idx="6">
                  <c:v>1512.1</c:v>
                </c:pt>
                <c:pt idx="7">
                  <c:v>1671.4</c:v>
                </c:pt>
                <c:pt idx="8">
                  <c:v>1830.7</c:v>
                </c:pt>
                <c:pt idx="9">
                  <c:v>1990</c:v>
                </c:pt>
                <c:pt idx="10">
                  <c:v>2149.3000000000002</c:v>
                </c:pt>
                <c:pt idx="11">
                  <c:v>2308.6</c:v>
                </c:pt>
                <c:pt idx="12">
                  <c:v>2467.9</c:v>
                </c:pt>
                <c:pt idx="13">
                  <c:v>2627.2</c:v>
                </c:pt>
                <c:pt idx="14">
                  <c:v>2786.5</c:v>
                </c:pt>
                <c:pt idx="15">
                  <c:v>2945.8</c:v>
                </c:pt>
                <c:pt idx="16">
                  <c:v>3105.1</c:v>
                </c:pt>
                <c:pt idx="17">
                  <c:v>3264.4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4DAD-889C-A91EF177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399184"/>
        <c:axId val="657384624"/>
      </c:lineChart>
      <c:catAx>
        <c:axId val="6573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84624"/>
        <c:crosses val="autoZero"/>
        <c:auto val="1"/>
        <c:lblAlgn val="ctr"/>
        <c:lblOffset val="100"/>
        <c:noMultiLvlLbl val="0"/>
      </c:catAx>
      <c:valAx>
        <c:axId val="65738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62503258307358"/>
          <c:y val="1.0526315789473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1487490587413"/>
          <c:y val="0.16363157894736843"/>
          <c:w val="0.84606533833722819"/>
          <c:h val="0.4016373808537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'AdvancePurchase Return Book'!$E$6:$E$23</c:f>
              <c:strCache>
                <c:ptCount val="18"/>
                <c:pt idx="0">
                  <c:v>Al Sultan Traders</c:v>
                </c:pt>
                <c:pt idx="1">
                  <c:v>A A General Trading</c:v>
                </c:pt>
                <c:pt idx="2">
                  <c:v>Infosys IT Sales</c:v>
                </c:pt>
                <c:pt idx="3">
                  <c:v>Bushra Gen. Trading LLC</c:v>
                </c:pt>
                <c:pt idx="4">
                  <c:v>Ramzi Furnitures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J</c:v>
                </c:pt>
                <c:pt idx="15">
                  <c:v>K</c:v>
                </c:pt>
                <c:pt idx="16">
                  <c:v>L</c:v>
                </c:pt>
                <c:pt idx="17">
                  <c:v>M</c:v>
                </c:pt>
              </c:strCache>
            </c:strRef>
          </c:cat>
          <c:val>
            <c:numRef>
              <c:f>'AdvancePurchase Return Book'!$G$6:$G$23</c:f>
              <c:numCache>
                <c:formatCode>General</c:formatCode>
                <c:ptCount val="18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85</c:v>
                </c:pt>
                <c:pt idx="4">
                  <c:v>62.5</c:v>
                </c:pt>
                <c:pt idx="5">
                  <c:v>44.5</c:v>
                </c:pt>
                <c:pt idx="6">
                  <c:v>26.5</c:v>
                </c:pt>
                <c:pt idx="7">
                  <c:v>8.5</c:v>
                </c:pt>
                <c:pt idx="8">
                  <c:v>85.6</c:v>
                </c:pt>
                <c:pt idx="9">
                  <c:v>48</c:v>
                </c:pt>
                <c:pt idx="10">
                  <c:v>45.6</c:v>
                </c:pt>
                <c:pt idx="11">
                  <c:v>54.3</c:v>
                </c:pt>
                <c:pt idx="12">
                  <c:v>45.3</c:v>
                </c:pt>
                <c:pt idx="13">
                  <c:v>78.900000000000006</c:v>
                </c:pt>
                <c:pt idx="14">
                  <c:v>150</c:v>
                </c:pt>
                <c:pt idx="15">
                  <c:v>180</c:v>
                </c:pt>
                <c:pt idx="16">
                  <c:v>97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4F67-9DA5-B7C172F6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013255952"/>
        <c:axId val="1013256368"/>
      </c:barChart>
      <c:catAx>
        <c:axId val="10132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56368"/>
        <c:crosses val="autoZero"/>
        <c:auto val="1"/>
        <c:lblAlgn val="ctr"/>
        <c:lblOffset val="100"/>
        <c:noMultiLvlLbl val="0"/>
      </c:catAx>
      <c:valAx>
        <c:axId val="101325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'AdvancePurchase Return Book'!$G$6:$G$23</c:f>
              <c:numCache>
                <c:formatCode>General</c:formatCode>
                <c:ptCount val="18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85</c:v>
                </c:pt>
                <c:pt idx="4">
                  <c:v>62.5</c:v>
                </c:pt>
                <c:pt idx="5">
                  <c:v>44.5</c:v>
                </c:pt>
                <c:pt idx="6">
                  <c:v>26.5</c:v>
                </c:pt>
                <c:pt idx="7">
                  <c:v>8.5</c:v>
                </c:pt>
                <c:pt idx="8">
                  <c:v>85.6</c:v>
                </c:pt>
                <c:pt idx="9">
                  <c:v>48</c:v>
                </c:pt>
                <c:pt idx="10">
                  <c:v>45.6</c:v>
                </c:pt>
                <c:pt idx="11">
                  <c:v>54.3</c:v>
                </c:pt>
                <c:pt idx="12">
                  <c:v>45.3</c:v>
                </c:pt>
                <c:pt idx="13">
                  <c:v>78.900000000000006</c:v>
                </c:pt>
                <c:pt idx="14">
                  <c:v>150</c:v>
                </c:pt>
                <c:pt idx="15">
                  <c:v>180</c:v>
                </c:pt>
                <c:pt idx="16">
                  <c:v>97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6-44B2-A500-CB849BFEB508}"/>
            </c:ext>
          </c:extLst>
        </c:ser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'AdvancePurchase Return Book'!$H$6:$H$23</c:f>
              <c:numCache>
                <c:formatCode>_-[$$-409]* #,##0_ ;_-[$$-409]* \-#,##0\ ;_-[$$-409]* "-"_ ;_-@_ </c:formatCode>
                <c:ptCount val="18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  <c:pt idx="3">
                  <c:v>956</c:v>
                </c:pt>
                <c:pt idx="4">
                  <c:v>1193.5</c:v>
                </c:pt>
                <c:pt idx="5">
                  <c:v>1352.8</c:v>
                </c:pt>
                <c:pt idx="6">
                  <c:v>1512.1</c:v>
                </c:pt>
                <c:pt idx="7">
                  <c:v>1671.4</c:v>
                </c:pt>
                <c:pt idx="8">
                  <c:v>1830.7</c:v>
                </c:pt>
                <c:pt idx="9">
                  <c:v>1990</c:v>
                </c:pt>
                <c:pt idx="10">
                  <c:v>2149.3000000000002</c:v>
                </c:pt>
                <c:pt idx="11">
                  <c:v>2308.6</c:v>
                </c:pt>
                <c:pt idx="12">
                  <c:v>2467.9</c:v>
                </c:pt>
                <c:pt idx="13">
                  <c:v>2627.2</c:v>
                </c:pt>
                <c:pt idx="14">
                  <c:v>2786.5</c:v>
                </c:pt>
                <c:pt idx="15">
                  <c:v>2945.8</c:v>
                </c:pt>
                <c:pt idx="16">
                  <c:v>3105.1</c:v>
                </c:pt>
                <c:pt idx="17">
                  <c:v>3264.4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6-44B2-A500-CB849BFE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8292463"/>
        <c:axId val="1818292879"/>
      </c:barChart>
      <c:lineChart>
        <c:grouping val="standard"/>
        <c:varyColors val="0"/>
        <c:ser>
          <c:idx val="2"/>
          <c:order val="2"/>
          <c:tx>
            <c:strRef>
              <c:f>'AdvancePurchase Return Book'!$J$5</c:f>
              <c:strCache>
                <c:ptCount val="1"/>
                <c:pt idx="0">
                  <c:v>Tax Paid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'AdvancePurchase Return Book'!$J$6:$J$23</c:f>
              <c:numCache>
                <c:formatCode>_-[$$-409]* #,##0_ ;_-[$$-409]* \-#,##0\ ;_-[$$-409]* "-"_ ;_-@_ </c:formatCode>
                <c:ptCount val="18"/>
                <c:pt idx="0">
                  <c:v>3000</c:v>
                </c:pt>
                <c:pt idx="1">
                  <c:v>8437.5</c:v>
                </c:pt>
                <c:pt idx="2">
                  <c:v>13162.5</c:v>
                </c:pt>
                <c:pt idx="3">
                  <c:v>7313.4</c:v>
                </c:pt>
                <c:pt idx="4">
                  <c:v>11562.03125</c:v>
                </c:pt>
                <c:pt idx="5">
                  <c:v>10685.429</c:v>
                </c:pt>
                <c:pt idx="6">
                  <c:v>8014.1299999999992</c:v>
                </c:pt>
                <c:pt idx="7">
                  <c:v>3161.0352500000004</c:v>
                </c:pt>
                <c:pt idx="8">
                  <c:v>38393.440399999992</c:v>
                </c:pt>
                <c:pt idx="9">
                  <c:v>25551.600000000002</c:v>
                </c:pt>
                <c:pt idx="10">
                  <c:v>28422.343200000003</c:v>
                </c:pt>
                <c:pt idx="11">
                  <c:v>39174.056249999994</c:v>
                </c:pt>
                <c:pt idx="12">
                  <c:v>37451.616450000001</c:v>
                </c:pt>
                <c:pt idx="13">
                  <c:v>74104.773599999986</c:v>
                </c:pt>
                <c:pt idx="14">
                  <c:v>158830.5</c:v>
                </c:pt>
                <c:pt idx="15">
                  <c:v>213423.21000000002</c:v>
                </c:pt>
                <c:pt idx="16">
                  <c:v>128007.7475</c:v>
                </c:pt>
                <c:pt idx="17">
                  <c:v>115404.701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6-44B2-A500-CB849BFE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57023"/>
        <c:axId val="1821251199"/>
      </c:lineChart>
      <c:catAx>
        <c:axId val="181829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92879"/>
        <c:crosses val="autoZero"/>
        <c:auto val="1"/>
        <c:lblAlgn val="ctr"/>
        <c:lblOffset val="100"/>
        <c:noMultiLvlLbl val="0"/>
      </c:catAx>
      <c:valAx>
        <c:axId val="18182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92463"/>
        <c:crosses val="autoZero"/>
        <c:crossBetween val="between"/>
      </c:valAx>
      <c:valAx>
        <c:axId val="1821251199"/>
        <c:scaling>
          <c:orientation val="minMax"/>
        </c:scaling>
        <c:delete val="0"/>
        <c:axPos val="r"/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7023"/>
        <c:crosses val="max"/>
        <c:crossBetween val="between"/>
      </c:valAx>
      <c:catAx>
        <c:axId val="1821257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1251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D89242B-71F5-4315-A7C0-6CC10926108A}" type="doc">
      <dgm:prSet loTypeId="urn:microsoft.com/office/officeart/2005/8/layout/gear1" loCatId="relationship" qsTypeId="urn:microsoft.com/office/officeart/2005/8/quickstyle/simple5" qsCatId="simple" csTypeId="urn:microsoft.com/office/officeart/2005/8/colors/accent1_2" csCatId="accent1" phldr="1"/>
      <dgm:spPr/>
    </dgm:pt>
    <dgm:pt modelId="{8583F120-0755-468D-AAFB-876D791DDDAE}">
      <dgm:prSet phldrT="[Text]"/>
      <dgm:spPr/>
      <dgm:t>
        <a:bodyPr/>
        <a:lstStyle/>
        <a:p>
          <a:r>
            <a:rPr lang="en-IN"/>
            <a:t>Quantity</a:t>
          </a:r>
        </a:p>
      </dgm:t>
    </dgm:pt>
    <dgm:pt modelId="{C690160C-4DED-4C96-ADD5-F67C137C11A4}" type="parTrans" cxnId="{1F8D1155-D791-45AA-8220-B13AD469C744}">
      <dgm:prSet/>
      <dgm:spPr/>
      <dgm:t>
        <a:bodyPr/>
        <a:lstStyle/>
        <a:p>
          <a:endParaRPr lang="en-IN"/>
        </a:p>
      </dgm:t>
    </dgm:pt>
    <dgm:pt modelId="{E236AB17-62EC-4E64-9D73-762D0FEF8A88}" type="sibTrans" cxnId="{1F8D1155-D791-45AA-8220-B13AD469C744}">
      <dgm:prSet/>
      <dgm:spPr/>
      <dgm:t>
        <a:bodyPr/>
        <a:lstStyle/>
        <a:p>
          <a:endParaRPr lang="en-IN"/>
        </a:p>
      </dgm:t>
    </dgm:pt>
    <dgm:pt modelId="{72D51056-4F86-4BFC-A767-763CCB7E6264}">
      <dgm:prSet phldrT="[Text]"/>
      <dgm:spPr/>
      <dgm:t>
        <a:bodyPr/>
        <a:lstStyle/>
        <a:p>
          <a:r>
            <a:rPr lang="en-IN"/>
            <a:t>Rate</a:t>
          </a:r>
        </a:p>
      </dgm:t>
    </dgm:pt>
    <dgm:pt modelId="{CAB4AD8A-A23B-4845-B174-973A6E923B46}" type="parTrans" cxnId="{272F3797-8D02-4920-AC10-E211F388614A}">
      <dgm:prSet/>
      <dgm:spPr/>
      <dgm:t>
        <a:bodyPr/>
        <a:lstStyle/>
        <a:p>
          <a:endParaRPr lang="en-IN"/>
        </a:p>
      </dgm:t>
    </dgm:pt>
    <dgm:pt modelId="{DAC4246F-BFD2-4D79-B07B-2BFC8B48CA3F}" type="sibTrans" cxnId="{272F3797-8D02-4920-AC10-E211F388614A}">
      <dgm:prSet/>
      <dgm:spPr/>
      <dgm:t>
        <a:bodyPr/>
        <a:lstStyle/>
        <a:p>
          <a:endParaRPr lang="en-IN"/>
        </a:p>
      </dgm:t>
    </dgm:pt>
    <dgm:pt modelId="{52EE70F8-50F8-44DD-9C14-B6C1960F51F0}">
      <dgm:prSet phldrT="[Text]"/>
      <dgm:spPr/>
      <dgm:t>
        <a:bodyPr/>
        <a:lstStyle/>
        <a:p>
          <a:r>
            <a:rPr lang="en-IN"/>
            <a:t>Tax Paid</a:t>
          </a:r>
        </a:p>
      </dgm:t>
    </dgm:pt>
    <dgm:pt modelId="{0300AB46-5BA3-49DF-B46C-2580293EE652}" type="parTrans" cxnId="{6E076AA5-1226-4F9B-A3C4-E2DB2745CEEF}">
      <dgm:prSet/>
      <dgm:spPr/>
      <dgm:t>
        <a:bodyPr/>
        <a:lstStyle/>
        <a:p>
          <a:endParaRPr lang="en-IN"/>
        </a:p>
      </dgm:t>
    </dgm:pt>
    <dgm:pt modelId="{3FAF0B2F-689B-47DB-88D5-079CD06B0548}" type="sibTrans" cxnId="{6E076AA5-1226-4F9B-A3C4-E2DB2745CEEF}">
      <dgm:prSet/>
      <dgm:spPr/>
      <dgm:t>
        <a:bodyPr/>
        <a:lstStyle/>
        <a:p>
          <a:endParaRPr lang="en-IN"/>
        </a:p>
      </dgm:t>
    </dgm:pt>
    <dgm:pt modelId="{792934A7-B1D4-4522-A887-BC3B0A5850C7}">
      <dgm:prSet phldrT="[Text]"/>
      <dgm:spPr/>
      <dgm:t>
        <a:bodyPr/>
        <a:lstStyle/>
        <a:p>
          <a:endParaRPr lang="en-IN"/>
        </a:p>
      </dgm:t>
    </dgm:pt>
    <dgm:pt modelId="{F2487238-A49E-45A3-A3C3-8EB085B20D4E}" type="parTrans" cxnId="{0949B46F-C577-4C18-9A5A-AA2E4B924B94}">
      <dgm:prSet/>
      <dgm:spPr/>
      <dgm:t>
        <a:bodyPr/>
        <a:lstStyle/>
        <a:p>
          <a:endParaRPr lang="en-IN"/>
        </a:p>
      </dgm:t>
    </dgm:pt>
    <dgm:pt modelId="{AB71D5CE-9A3D-4730-96A6-53E162D65E0F}" type="sibTrans" cxnId="{0949B46F-C577-4C18-9A5A-AA2E4B924B94}">
      <dgm:prSet/>
      <dgm:spPr/>
      <dgm:t>
        <a:bodyPr/>
        <a:lstStyle/>
        <a:p>
          <a:endParaRPr lang="en-IN"/>
        </a:p>
      </dgm:t>
    </dgm:pt>
    <dgm:pt modelId="{028774D1-DBFB-4C96-92FE-BD30BA29C04C}" type="pres">
      <dgm:prSet presAssocID="{ED89242B-71F5-4315-A7C0-6CC10926108A}" presName="composite" presStyleCnt="0">
        <dgm:presLayoutVars>
          <dgm:chMax val="3"/>
          <dgm:animLvl val="lvl"/>
          <dgm:resizeHandles val="exact"/>
        </dgm:presLayoutVars>
      </dgm:prSet>
      <dgm:spPr/>
    </dgm:pt>
    <dgm:pt modelId="{8B394625-A78B-4187-BF16-84C9DCBF90BE}" type="pres">
      <dgm:prSet presAssocID="{8583F120-0755-468D-AAFB-876D791DDDAE}" presName="gear1" presStyleLbl="node1" presStyleIdx="0" presStyleCnt="3">
        <dgm:presLayoutVars>
          <dgm:chMax val="1"/>
          <dgm:bulletEnabled val="1"/>
        </dgm:presLayoutVars>
      </dgm:prSet>
      <dgm:spPr/>
    </dgm:pt>
    <dgm:pt modelId="{070EAC24-332E-4735-9211-80B9E54652F9}" type="pres">
      <dgm:prSet presAssocID="{8583F120-0755-468D-AAFB-876D791DDDAE}" presName="gear1srcNode" presStyleLbl="node1" presStyleIdx="0" presStyleCnt="3"/>
      <dgm:spPr/>
    </dgm:pt>
    <dgm:pt modelId="{CDC77B18-066E-4ACC-BCE9-12D8B0DC9B1A}" type="pres">
      <dgm:prSet presAssocID="{8583F120-0755-468D-AAFB-876D791DDDAE}" presName="gear1dstNode" presStyleLbl="node1" presStyleIdx="0" presStyleCnt="3"/>
      <dgm:spPr/>
    </dgm:pt>
    <dgm:pt modelId="{005C9307-14C9-4311-8CCE-A8C621ED52CD}" type="pres">
      <dgm:prSet presAssocID="{72D51056-4F86-4BFC-A767-763CCB7E6264}" presName="gear2" presStyleLbl="node1" presStyleIdx="1" presStyleCnt="3">
        <dgm:presLayoutVars>
          <dgm:chMax val="1"/>
          <dgm:bulletEnabled val="1"/>
        </dgm:presLayoutVars>
      </dgm:prSet>
      <dgm:spPr/>
    </dgm:pt>
    <dgm:pt modelId="{D14DC8A1-BB92-4BF8-AC0E-EC2C694DED5E}" type="pres">
      <dgm:prSet presAssocID="{72D51056-4F86-4BFC-A767-763CCB7E6264}" presName="gear2srcNode" presStyleLbl="node1" presStyleIdx="1" presStyleCnt="3"/>
      <dgm:spPr/>
    </dgm:pt>
    <dgm:pt modelId="{63B2F9D0-8F56-4325-874D-9095AF26D994}" type="pres">
      <dgm:prSet presAssocID="{72D51056-4F86-4BFC-A767-763CCB7E6264}" presName="gear2dstNode" presStyleLbl="node1" presStyleIdx="1" presStyleCnt="3"/>
      <dgm:spPr/>
    </dgm:pt>
    <dgm:pt modelId="{FB1FC217-0B77-4DC9-9A64-D628ADDCB684}" type="pres">
      <dgm:prSet presAssocID="{52EE70F8-50F8-44DD-9C14-B6C1960F51F0}" presName="gear3" presStyleLbl="node1" presStyleIdx="2" presStyleCnt="3"/>
      <dgm:spPr/>
    </dgm:pt>
    <dgm:pt modelId="{1C74836B-6786-4FE3-916A-1F16AFE7FF82}" type="pres">
      <dgm:prSet presAssocID="{52EE70F8-50F8-44DD-9C14-B6C1960F51F0}" presName="gear3tx" presStyleLbl="node1" presStyleIdx="2" presStyleCnt="3">
        <dgm:presLayoutVars>
          <dgm:chMax val="1"/>
          <dgm:bulletEnabled val="1"/>
        </dgm:presLayoutVars>
      </dgm:prSet>
      <dgm:spPr/>
    </dgm:pt>
    <dgm:pt modelId="{1CC479F0-E3D2-4E06-B6F6-97550292432D}" type="pres">
      <dgm:prSet presAssocID="{52EE70F8-50F8-44DD-9C14-B6C1960F51F0}" presName="gear3srcNode" presStyleLbl="node1" presStyleIdx="2" presStyleCnt="3"/>
      <dgm:spPr/>
    </dgm:pt>
    <dgm:pt modelId="{A9160D8A-9E59-4547-9228-CAC3C070D3F0}" type="pres">
      <dgm:prSet presAssocID="{52EE70F8-50F8-44DD-9C14-B6C1960F51F0}" presName="gear3dstNode" presStyleLbl="node1" presStyleIdx="2" presStyleCnt="3"/>
      <dgm:spPr/>
    </dgm:pt>
    <dgm:pt modelId="{CA2442A7-3F46-406D-A244-95DD93E2CDEA}" type="pres">
      <dgm:prSet presAssocID="{E236AB17-62EC-4E64-9D73-762D0FEF8A88}" presName="connector1" presStyleLbl="sibTrans2D1" presStyleIdx="0" presStyleCnt="3"/>
      <dgm:spPr/>
    </dgm:pt>
    <dgm:pt modelId="{74EFE707-4D2E-42E8-B576-C6D80DDC4945}" type="pres">
      <dgm:prSet presAssocID="{DAC4246F-BFD2-4D79-B07B-2BFC8B48CA3F}" presName="connector2" presStyleLbl="sibTrans2D1" presStyleIdx="1" presStyleCnt="3"/>
      <dgm:spPr/>
    </dgm:pt>
    <dgm:pt modelId="{BC86D123-91B3-480D-9DC4-5A4841467568}" type="pres">
      <dgm:prSet presAssocID="{3FAF0B2F-689B-47DB-88D5-079CD06B0548}" presName="connector3" presStyleLbl="sibTrans2D1" presStyleIdx="2" presStyleCnt="3"/>
      <dgm:spPr/>
    </dgm:pt>
  </dgm:ptLst>
  <dgm:cxnLst>
    <dgm:cxn modelId="{8AD80733-31CC-4860-B9F6-D6ECD8BCD34A}" type="presOf" srcId="{8583F120-0755-468D-AAFB-876D791DDDAE}" destId="{070EAC24-332E-4735-9211-80B9E54652F9}" srcOrd="1" destOrd="0" presId="urn:microsoft.com/office/officeart/2005/8/layout/gear1"/>
    <dgm:cxn modelId="{1BCC0B35-FF18-46EC-8DC5-8DE4C0E13B31}" type="presOf" srcId="{52EE70F8-50F8-44DD-9C14-B6C1960F51F0}" destId="{1CC479F0-E3D2-4E06-B6F6-97550292432D}" srcOrd="2" destOrd="0" presId="urn:microsoft.com/office/officeart/2005/8/layout/gear1"/>
    <dgm:cxn modelId="{0949B46F-C577-4C18-9A5A-AA2E4B924B94}" srcId="{ED89242B-71F5-4315-A7C0-6CC10926108A}" destId="{792934A7-B1D4-4522-A887-BC3B0A5850C7}" srcOrd="3" destOrd="0" parTransId="{F2487238-A49E-45A3-A3C3-8EB085B20D4E}" sibTransId="{AB71D5CE-9A3D-4730-96A6-53E162D65E0F}"/>
    <dgm:cxn modelId="{91C7F152-BA0D-4942-9B95-91A47D42A0D9}" type="presOf" srcId="{8583F120-0755-468D-AAFB-876D791DDDAE}" destId="{8B394625-A78B-4187-BF16-84C9DCBF90BE}" srcOrd="0" destOrd="0" presId="urn:microsoft.com/office/officeart/2005/8/layout/gear1"/>
    <dgm:cxn modelId="{1F8D1155-D791-45AA-8220-B13AD469C744}" srcId="{ED89242B-71F5-4315-A7C0-6CC10926108A}" destId="{8583F120-0755-468D-AAFB-876D791DDDAE}" srcOrd="0" destOrd="0" parTransId="{C690160C-4DED-4C96-ADD5-F67C137C11A4}" sibTransId="{E236AB17-62EC-4E64-9D73-762D0FEF8A88}"/>
    <dgm:cxn modelId="{4255705A-16D2-4B8E-B097-1F11BAD0D806}" type="presOf" srcId="{72D51056-4F86-4BFC-A767-763CCB7E6264}" destId="{005C9307-14C9-4311-8CCE-A8C621ED52CD}" srcOrd="0" destOrd="0" presId="urn:microsoft.com/office/officeart/2005/8/layout/gear1"/>
    <dgm:cxn modelId="{99D3AE5A-9D3B-4C40-9077-C734E5345EF2}" type="presOf" srcId="{52EE70F8-50F8-44DD-9C14-B6C1960F51F0}" destId="{A9160D8A-9E59-4547-9228-CAC3C070D3F0}" srcOrd="3" destOrd="0" presId="urn:microsoft.com/office/officeart/2005/8/layout/gear1"/>
    <dgm:cxn modelId="{5C4A7584-BAE9-48C3-860B-EE459E92F202}" type="presOf" srcId="{DAC4246F-BFD2-4D79-B07B-2BFC8B48CA3F}" destId="{74EFE707-4D2E-42E8-B576-C6D80DDC4945}" srcOrd="0" destOrd="0" presId="urn:microsoft.com/office/officeart/2005/8/layout/gear1"/>
    <dgm:cxn modelId="{272F3797-8D02-4920-AC10-E211F388614A}" srcId="{ED89242B-71F5-4315-A7C0-6CC10926108A}" destId="{72D51056-4F86-4BFC-A767-763CCB7E6264}" srcOrd="1" destOrd="0" parTransId="{CAB4AD8A-A23B-4845-B174-973A6E923B46}" sibTransId="{DAC4246F-BFD2-4D79-B07B-2BFC8B48CA3F}"/>
    <dgm:cxn modelId="{6E076AA5-1226-4F9B-A3C4-E2DB2745CEEF}" srcId="{ED89242B-71F5-4315-A7C0-6CC10926108A}" destId="{52EE70F8-50F8-44DD-9C14-B6C1960F51F0}" srcOrd="2" destOrd="0" parTransId="{0300AB46-5BA3-49DF-B46C-2580293EE652}" sibTransId="{3FAF0B2F-689B-47DB-88D5-079CD06B0548}"/>
    <dgm:cxn modelId="{BDEFBAB7-E8B3-4183-975D-C7C487D04EE6}" type="presOf" srcId="{52EE70F8-50F8-44DD-9C14-B6C1960F51F0}" destId="{FB1FC217-0B77-4DC9-9A64-D628ADDCB684}" srcOrd="0" destOrd="0" presId="urn:microsoft.com/office/officeart/2005/8/layout/gear1"/>
    <dgm:cxn modelId="{1DADC5C1-E77B-4319-8552-57DF00713797}" type="presOf" srcId="{8583F120-0755-468D-AAFB-876D791DDDAE}" destId="{CDC77B18-066E-4ACC-BCE9-12D8B0DC9B1A}" srcOrd="2" destOrd="0" presId="urn:microsoft.com/office/officeart/2005/8/layout/gear1"/>
    <dgm:cxn modelId="{2456E0C2-A89E-44E7-B0C0-B36289C0C2A0}" type="presOf" srcId="{72D51056-4F86-4BFC-A767-763CCB7E6264}" destId="{D14DC8A1-BB92-4BF8-AC0E-EC2C694DED5E}" srcOrd="1" destOrd="0" presId="urn:microsoft.com/office/officeart/2005/8/layout/gear1"/>
    <dgm:cxn modelId="{A8888FDB-F996-4739-A9B8-CA09BDD8D8AE}" type="presOf" srcId="{52EE70F8-50F8-44DD-9C14-B6C1960F51F0}" destId="{1C74836B-6786-4FE3-916A-1F16AFE7FF82}" srcOrd="1" destOrd="0" presId="urn:microsoft.com/office/officeart/2005/8/layout/gear1"/>
    <dgm:cxn modelId="{D5F4B8DD-00BC-44E5-9235-DE97186823BE}" type="presOf" srcId="{72D51056-4F86-4BFC-A767-763CCB7E6264}" destId="{63B2F9D0-8F56-4325-874D-9095AF26D994}" srcOrd="2" destOrd="0" presId="urn:microsoft.com/office/officeart/2005/8/layout/gear1"/>
    <dgm:cxn modelId="{2C069CE7-9252-4A25-A903-A120D969B4A5}" type="presOf" srcId="{ED89242B-71F5-4315-A7C0-6CC10926108A}" destId="{028774D1-DBFB-4C96-92FE-BD30BA29C04C}" srcOrd="0" destOrd="0" presId="urn:microsoft.com/office/officeart/2005/8/layout/gear1"/>
    <dgm:cxn modelId="{AECB17F3-2488-46B8-8899-C434799189D5}" type="presOf" srcId="{3FAF0B2F-689B-47DB-88D5-079CD06B0548}" destId="{BC86D123-91B3-480D-9DC4-5A4841467568}" srcOrd="0" destOrd="0" presId="urn:microsoft.com/office/officeart/2005/8/layout/gear1"/>
    <dgm:cxn modelId="{A06340FA-4770-4B57-B4D5-4664475544C8}" type="presOf" srcId="{E236AB17-62EC-4E64-9D73-762D0FEF8A88}" destId="{CA2442A7-3F46-406D-A244-95DD93E2CDEA}" srcOrd="0" destOrd="0" presId="urn:microsoft.com/office/officeart/2005/8/layout/gear1"/>
    <dgm:cxn modelId="{BBF23CC8-B5AE-471C-B31C-5D3D74AE4C80}" type="presParOf" srcId="{028774D1-DBFB-4C96-92FE-BD30BA29C04C}" destId="{8B394625-A78B-4187-BF16-84C9DCBF90BE}" srcOrd="0" destOrd="0" presId="urn:microsoft.com/office/officeart/2005/8/layout/gear1"/>
    <dgm:cxn modelId="{ACE47929-A3B9-4761-B64C-2BD595A1EC72}" type="presParOf" srcId="{028774D1-DBFB-4C96-92FE-BD30BA29C04C}" destId="{070EAC24-332E-4735-9211-80B9E54652F9}" srcOrd="1" destOrd="0" presId="urn:microsoft.com/office/officeart/2005/8/layout/gear1"/>
    <dgm:cxn modelId="{E114596A-C6F0-406E-A53B-7CC421DA32CA}" type="presParOf" srcId="{028774D1-DBFB-4C96-92FE-BD30BA29C04C}" destId="{CDC77B18-066E-4ACC-BCE9-12D8B0DC9B1A}" srcOrd="2" destOrd="0" presId="urn:microsoft.com/office/officeart/2005/8/layout/gear1"/>
    <dgm:cxn modelId="{E4D82985-D3F7-47C7-8386-C81B82A2ED00}" type="presParOf" srcId="{028774D1-DBFB-4C96-92FE-BD30BA29C04C}" destId="{005C9307-14C9-4311-8CCE-A8C621ED52CD}" srcOrd="3" destOrd="0" presId="urn:microsoft.com/office/officeart/2005/8/layout/gear1"/>
    <dgm:cxn modelId="{96511F11-E97F-4D57-90E3-4EFC7B1DE9DF}" type="presParOf" srcId="{028774D1-DBFB-4C96-92FE-BD30BA29C04C}" destId="{D14DC8A1-BB92-4BF8-AC0E-EC2C694DED5E}" srcOrd="4" destOrd="0" presId="urn:microsoft.com/office/officeart/2005/8/layout/gear1"/>
    <dgm:cxn modelId="{73D62B3E-0D5A-44E6-8AA1-71B6A7D05E2F}" type="presParOf" srcId="{028774D1-DBFB-4C96-92FE-BD30BA29C04C}" destId="{63B2F9D0-8F56-4325-874D-9095AF26D994}" srcOrd="5" destOrd="0" presId="urn:microsoft.com/office/officeart/2005/8/layout/gear1"/>
    <dgm:cxn modelId="{3F0B3375-94E2-4DA1-9AFC-820421D655A7}" type="presParOf" srcId="{028774D1-DBFB-4C96-92FE-BD30BA29C04C}" destId="{FB1FC217-0B77-4DC9-9A64-D628ADDCB684}" srcOrd="6" destOrd="0" presId="urn:microsoft.com/office/officeart/2005/8/layout/gear1"/>
    <dgm:cxn modelId="{6EADF2C6-638E-4829-AD15-34EB93B3485B}" type="presParOf" srcId="{028774D1-DBFB-4C96-92FE-BD30BA29C04C}" destId="{1C74836B-6786-4FE3-916A-1F16AFE7FF82}" srcOrd="7" destOrd="0" presId="urn:microsoft.com/office/officeart/2005/8/layout/gear1"/>
    <dgm:cxn modelId="{B2FE4729-117B-460E-ABAB-EBEB5B6403F0}" type="presParOf" srcId="{028774D1-DBFB-4C96-92FE-BD30BA29C04C}" destId="{1CC479F0-E3D2-4E06-B6F6-97550292432D}" srcOrd="8" destOrd="0" presId="urn:microsoft.com/office/officeart/2005/8/layout/gear1"/>
    <dgm:cxn modelId="{CA775A8E-F78C-466E-8CBD-AF65A5C25957}" type="presParOf" srcId="{028774D1-DBFB-4C96-92FE-BD30BA29C04C}" destId="{A9160D8A-9E59-4547-9228-CAC3C070D3F0}" srcOrd="9" destOrd="0" presId="urn:microsoft.com/office/officeart/2005/8/layout/gear1"/>
    <dgm:cxn modelId="{E9885F68-C2EE-467F-8D05-B029AECDAB09}" type="presParOf" srcId="{028774D1-DBFB-4C96-92FE-BD30BA29C04C}" destId="{CA2442A7-3F46-406D-A244-95DD93E2CDEA}" srcOrd="10" destOrd="0" presId="urn:microsoft.com/office/officeart/2005/8/layout/gear1"/>
    <dgm:cxn modelId="{65375E5F-5FB3-4968-8141-1440CD5D035C}" type="presParOf" srcId="{028774D1-DBFB-4C96-92FE-BD30BA29C04C}" destId="{74EFE707-4D2E-42E8-B576-C6D80DDC4945}" srcOrd="11" destOrd="0" presId="urn:microsoft.com/office/officeart/2005/8/layout/gear1"/>
    <dgm:cxn modelId="{09116337-950F-4700-A85E-9B6BE24C9877}" type="presParOf" srcId="{028774D1-DBFB-4C96-92FE-BD30BA29C04C}" destId="{BC86D123-91B3-480D-9DC4-5A4841467568}" srcOrd="12" destOrd="0" presId="urn:microsoft.com/office/officeart/2005/8/layout/gear1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B394625-A78B-4187-BF16-84C9DCBF90BE}">
      <dsp:nvSpPr>
        <dsp:cNvPr id="0" name=""/>
        <dsp:cNvSpPr/>
      </dsp:nvSpPr>
      <dsp:spPr>
        <a:xfrm>
          <a:off x="708660" y="752686"/>
          <a:ext cx="866140" cy="866140"/>
        </a:xfrm>
        <a:prstGeom prst="gear9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Quantity</a:t>
          </a:r>
        </a:p>
      </dsp:txBody>
      <dsp:txXfrm>
        <a:off x="882793" y="955575"/>
        <a:ext cx="517874" cy="445214"/>
      </dsp:txXfrm>
    </dsp:sp>
    <dsp:sp modelId="{005C9307-14C9-4311-8CCE-A8C621ED52CD}">
      <dsp:nvSpPr>
        <dsp:cNvPr id="0" name=""/>
        <dsp:cNvSpPr/>
      </dsp:nvSpPr>
      <dsp:spPr>
        <a:xfrm>
          <a:off x="204723" y="547963"/>
          <a:ext cx="629920" cy="629920"/>
        </a:xfrm>
        <a:prstGeom prst="gear6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Rate</a:t>
          </a:r>
        </a:p>
      </dsp:txBody>
      <dsp:txXfrm>
        <a:off x="363307" y="707506"/>
        <a:ext cx="312752" cy="310834"/>
      </dsp:txXfrm>
    </dsp:sp>
    <dsp:sp modelId="{FB1FC217-0B77-4DC9-9A64-D628ADDCB684}">
      <dsp:nvSpPr>
        <dsp:cNvPr id="0" name=""/>
        <dsp:cNvSpPr/>
      </dsp:nvSpPr>
      <dsp:spPr>
        <a:xfrm rot="20700000">
          <a:off x="557543" y="113382"/>
          <a:ext cx="617193" cy="617193"/>
        </a:xfrm>
        <a:prstGeom prst="gear6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Tax Paid</a:t>
          </a:r>
        </a:p>
      </dsp:txBody>
      <dsp:txXfrm rot="-20700000">
        <a:off x="692912" y="248750"/>
        <a:ext cx="346456" cy="346456"/>
      </dsp:txXfrm>
    </dsp:sp>
    <dsp:sp modelId="{CA2442A7-3F46-406D-A244-95DD93E2CDEA}">
      <dsp:nvSpPr>
        <dsp:cNvPr id="0" name=""/>
        <dsp:cNvSpPr/>
      </dsp:nvSpPr>
      <dsp:spPr>
        <a:xfrm>
          <a:off x="616775" y="635646"/>
          <a:ext cx="1108659" cy="1108659"/>
        </a:xfrm>
        <a:prstGeom prst="circularArrow">
          <a:avLst>
            <a:gd name="adj1" fmla="val 4688"/>
            <a:gd name="adj2" fmla="val 299029"/>
            <a:gd name="adj3" fmla="val 2381020"/>
            <a:gd name="adj4" fmla="val 16191375"/>
            <a:gd name="adj5" fmla="val 5469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74EFE707-4D2E-42E8-B576-C6D80DDC4945}">
      <dsp:nvSpPr>
        <dsp:cNvPr id="0" name=""/>
        <dsp:cNvSpPr/>
      </dsp:nvSpPr>
      <dsp:spPr>
        <a:xfrm>
          <a:off x="93166" y="419827"/>
          <a:ext cx="805510" cy="805510"/>
        </a:xfrm>
        <a:prstGeom prst="leftCircularArrow">
          <a:avLst>
            <a:gd name="adj1" fmla="val 6452"/>
            <a:gd name="adj2" fmla="val 429999"/>
            <a:gd name="adj3" fmla="val 10489124"/>
            <a:gd name="adj4" fmla="val 14837806"/>
            <a:gd name="adj5" fmla="val 7527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BC86D123-91B3-480D-9DC4-5A4841467568}">
      <dsp:nvSpPr>
        <dsp:cNvPr id="0" name=""/>
        <dsp:cNvSpPr/>
      </dsp:nvSpPr>
      <dsp:spPr>
        <a:xfrm>
          <a:off x="414780" y="-10564"/>
          <a:ext cx="868502" cy="868502"/>
        </a:xfrm>
        <a:prstGeom prst="circularArrow">
          <a:avLst>
            <a:gd name="adj1" fmla="val 5984"/>
            <a:gd name="adj2" fmla="val 394124"/>
            <a:gd name="adj3" fmla="val 13313824"/>
            <a:gd name="adj4" fmla="val 10508221"/>
            <a:gd name="adj5" fmla="val 6981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gear1">
  <dgm:title val=""/>
  <dgm:desc val=""/>
  <dgm:catLst>
    <dgm:cat type="relationship" pri="3000"/>
    <dgm:cat type="process" pri="28000"/>
    <dgm:cat type="cycle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 useDef="1">
    <dgm:dataModel>
      <dgm:ptLst/>
      <dgm:bg/>
      <dgm:whole/>
    </dgm:dataModel>
  </dgm:clrData>
  <dgm:layoutNode name="composite">
    <dgm:varLst>
      <dgm:chMax val="3"/>
      <dgm:animLvl val="lvl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lte" val="1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05"/>
          <dgm:constr type="t" for="ch" forName="gear1" refType="w" fact="0.05"/>
          <dgm:constr type="w" for="ch" forName="gear1srcNode" val="1"/>
          <dgm:constr type="h" for="ch" forName="gear1srcNode" val="1"/>
          <dgm:constr type="l" for="ch" forName="gear1srcNode" refType="w" fact="0.32"/>
          <dgm:constr type="t" for="ch" forName="gear1srcNode"/>
          <dgm:constr type="w" for="ch" forName="gear1dstNode" val="1"/>
          <dgm:constr type="h" for="ch" forName="gear1dstNode" val="1"/>
          <dgm:constr type="r" for="ch" forName="gear1dstNode" refType="w" fact="0.58"/>
          <dgm:constr type="t" for="ch" forName="gear1dstNode" refType="h" fact="0.5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/>
          <dgm:constr type="b" for="ch" forName="gear1ch" refType="h" fact="0.6"/>
        </dgm:constrLst>
      </dgm:if>
      <dgm:if name="Name2" axis="ch" ptType="node" func="cnt" op="equ" val="2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2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2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7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w" fact="0.8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1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0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3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 refType="w" fact="0.34"/>
          <dgm:constr type="t" for="ch" forName="gear2ch" refType="w" fact="0.04"/>
        </dgm:constrLst>
      </dgm:if>
      <dgm:else name="Name3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4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4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95"/>
          <dgm:constr type="diam" for="des" forName="connector1" refType="w" refFor="ch" refForName="gear1" op="equ" fact="1.15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h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3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2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5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/>
          <dgm:constr type="t" for="ch" forName="gear2ch" refType="w" fact="0.58"/>
          <dgm:constr type="w" for="ch" forName="gear3" refType="w" fact="0.48"/>
          <dgm:constr type="h" for="ch" forName="gear3" refType="w" fact="0.48"/>
          <dgm:constr type="l" for="ch" forName="gear3" refType="w" fact="0.31"/>
          <dgm:constr type="t" for="ch" forName="gear3"/>
          <dgm:constr type="w" for="ch" forName="gear3tx" refType="w" fact="0.22"/>
          <dgm:constr type="h" for="ch" forName="gear3tx" refType="w" fact="0.22"/>
          <dgm:constr type="ctrX" for="ch" forName="gear3tx" refType="ctrX" refFor="ch" refForName="gear3"/>
          <dgm:constr type="ctrY" for="ch" forName="gear3tx" refType="ctrY" refFor="ch" refForName="gear3"/>
          <dgm:constr type="w" for="ch" forName="gear3srcNode" val="1"/>
          <dgm:constr type="h" for="ch" forName="gear3srcNode" val="1"/>
          <dgm:constr type="l" for="ch" forName="gear3srcNode" refType="w" fact="0.3"/>
          <dgm:constr type="t" for="ch" forName="gear3srcNode" refType="w" fact="0.25"/>
          <dgm:constr type="w" for="ch" forName="gear3dstNode" val="1"/>
          <dgm:constr type="h" for="ch" forName="gear3dstNode" val="1"/>
          <dgm:constr type="l" for="ch" forName="gear3dstNode" refType="w" fact="0.38"/>
          <dgm:constr type="t" for="ch" forName="gear3dstNode" refType="h" fact="0.05"/>
          <dgm:constr type="diam" for="des" forName="connector3" refType="w" refFor="ch" refForName="gear3" op="equ"/>
          <dgm:constr type="h" for="des" forName="connector3" refType="w" refFor="ch" refForName="gear1" op="equ" fact="0.1"/>
          <dgm:constr type="w" for="ch" forName="gear3ch" refType="w" fact="0.35"/>
          <dgm:constr type="h" for="ch" forName="gear3ch" refType="w" refFor="ch" refForName="gear3ch" fact="0.6"/>
          <dgm:constr type="l" for="ch" forName="gear3ch" refType="w" fact="0.65"/>
          <dgm:constr type="t" for="ch" forName="gear3ch" refType="h" fact="0.13"/>
        </dgm:constrLst>
      </dgm:else>
    </dgm:choose>
    <dgm:ruleLst/>
    <dgm:forEach name="Name4" axis="ch" ptType="node" cnt="1">
      <dgm:layoutNode name="gear1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9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1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1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5">
        <dgm:if name="Name6" axis="ch" ptType="node" func="cnt" op="gte" val="1">
          <dgm:layoutNode name="gear1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7"/>
      </dgm:choose>
    </dgm:forEach>
    <dgm:forEach name="Name8" axis="ch" ptType="node" st="2" cnt="1">
      <dgm:layoutNode name="gear2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6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2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2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9">
        <dgm:if name="Name10" axis="ch" ptType="node" func="cnt" op="gte" val="1">
          <dgm:layoutNode name="gear2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1"/>
      </dgm:choose>
    </dgm:forEach>
    <dgm:forEach name="Name12" axis="ch" ptType="node" st="3" cnt="1">
      <dgm:layoutNode name="gear3" styleLbl="node1">
        <dgm:alg type="sp"/>
        <dgm:shape xmlns:r="http://schemas.openxmlformats.org/officeDocument/2006/relationships" rot="-15" type="gear6" r:blip="">
          <dgm:adjLst/>
        </dgm:shape>
        <dgm:presOf axis="self"/>
        <dgm:constrLst/>
        <dgm:ruleLst/>
      </dgm:layoutNode>
      <dgm:layoutNode name="gear3tx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3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3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13">
        <dgm:if name="Name14" axis="ch" ptType="node" func="cnt" op="gte" val="1">
          <dgm:layoutNode name="gear3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5"/>
      </dgm:choose>
    </dgm:forEach>
    <dgm:forEach name="Name16" axis="ch" ptType="sibTrans" hideLastTrans="0" cnt="1">
      <dgm:layoutNode name="connector1" styleLbl="sibTrans2D1">
        <dgm:alg type="conn">
          <dgm:param type="connRout" val="curve"/>
          <dgm:param type="srcNode" val="gear1srcNode"/>
          <dgm:param type="dstNode" val="gear1dstNode"/>
          <dgm:param type="begPts" val="midR"/>
          <dgm:param type="endPts" val="tCtr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7" axis="ch" ptType="sibTrans" hideLastTrans="0" st="2" cnt="1">
      <dgm:layoutNode name="connector2" styleLbl="sibTrans2D1">
        <dgm:alg type="conn">
          <dgm:param type="connRout" val="curve"/>
          <dgm:param type="srcNode" val="gear2srcNode"/>
          <dgm:param type="dstNode" val="gear2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8" axis="ch" ptType="sibTrans" hideLastTrans="0" st="3" cnt="1">
      <dgm:layoutNode name="connector3" styleLbl="sibTrans2D1">
        <dgm:alg type="conn">
          <dgm:param type="connRout" val="curve"/>
          <dgm:param type="srcNode" val="gear3srcNode"/>
          <dgm:param type="dstNode" val="gear3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3" Type="http://schemas.openxmlformats.org/officeDocument/2006/relationships/chart" Target="../charts/chart3.xml"/><Relationship Id="rId7" Type="http://schemas.openxmlformats.org/officeDocument/2006/relationships/diagramColors" Target="../diagrams/colors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diagramQuickStyle" Target="../diagrams/quickStyle1.xml"/><Relationship Id="rId5" Type="http://schemas.openxmlformats.org/officeDocument/2006/relationships/diagramLayout" Target="../diagrams/layout1.xml"/><Relationship Id="rId4" Type="http://schemas.openxmlformats.org/officeDocument/2006/relationships/diagramData" Target="../diagrams/data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1345022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4</xdr:row>
      <xdr:rowOff>160020</xdr:rowOff>
    </xdr:from>
    <xdr:to>
      <xdr:col>8</xdr:col>
      <xdr:colOff>563880</xdr:colOff>
      <xdr:row>18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F32E1C3-803B-49EB-B9A4-D7083FFE195A}"/>
            </a:ext>
          </a:extLst>
        </xdr:cNvPr>
        <xdr:cNvSpPr/>
      </xdr:nvSpPr>
      <xdr:spPr>
        <a:xfrm>
          <a:off x="373380" y="891540"/>
          <a:ext cx="5067300" cy="2491740"/>
        </a:xfrm>
        <a:prstGeom prst="roundRect">
          <a:avLst/>
        </a:prstGeom>
        <a:solidFill>
          <a:schemeClr val="bg1">
            <a:lumMod val="9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5</xdr:row>
      <xdr:rowOff>114300</xdr:rowOff>
    </xdr:from>
    <xdr:to>
      <xdr:col>8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CFE28-3BAE-40F2-AD02-ACED23A15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5</xdr:row>
      <xdr:rowOff>38100</xdr:rowOff>
    </xdr:from>
    <xdr:to>
      <xdr:col>12</xdr:col>
      <xdr:colOff>160867</xdr:colOff>
      <xdr:row>18</xdr:row>
      <xdr:rowOff>152400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677D4F7-5209-456E-A620-4EBFED75AFDB}"/>
            </a:ext>
          </a:extLst>
        </xdr:cNvPr>
        <xdr:cNvSpPr/>
      </xdr:nvSpPr>
      <xdr:spPr>
        <a:xfrm>
          <a:off x="5646420" y="969433"/>
          <a:ext cx="1829647" cy="2535767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320039</xdr:colOff>
      <xdr:row>20</xdr:row>
      <xdr:rowOff>38100</xdr:rowOff>
    </xdr:from>
    <xdr:to>
      <xdr:col>10</xdr:col>
      <xdr:colOff>414867</xdr:colOff>
      <xdr:row>39</xdr:row>
      <xdr:rowOff>101600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1E61BFD-7747-4F02-A527-EEDD3BB4D52C}"/>
            </a:ext>
          </a:extLst>
        </xdr:cNvPr>
        <xdr:cNvSpPr/>
      </xdr:nvSpPr>
      <xdr:spPr>
        <a:xfrm>
          <a:off x="320039" y="3763433"/>
          <a:ext cx="6190828" cy="3602567"/>
        </a:xfrm>
        <a:prstGeom prst="roundRect">
          <a:avLst/>
        </a:prstGeom>
        <a:solidFill>
          <a:schemeClr val="bg1">
            <a:lumMod val="9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563881</xdr:colOff>
      <xdr:row>5</xdr:row>
      <xdr:rowOff>91440</xdr:rowOff>
    </xdr:from>
    <xdr:to>
      <xdr:col>21</xdr:col>
      <xdr:colOff>144781</xdr:colOff>
      <xdr:row>19</xdr:row>
      <xdr:rowOff>22859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BACD583-BDB2-42B5-A14E-A8E8A0B27C4A}"/>
            </a:ext>
          </a:extLst>
        </xdr:cNvPr>
        <xdr:cNvSpPr/>
      </xdr:nvSpPr>
      <xdr:spPr>
        <a:xfrm>
          <a:off x="7879081" y="1022773"/>
          <a:ext cx="5067300" cy="2539153"/>
        </a:xfrm>
        <a:prstGeom prst="roundRect">
          <a:avLst/>
        </a:prstGeom>
        <a:solidFill>
          <a:schemeClr val="bg1">
            <a:lumMod val="9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84668</xdr:colOff>
      <xdr:row>6</xdr:row>
      <xdr:rowOff>8466</xdr:rowOff>
    </xdr:from>
    <xdr:to>
      <xdr:col>20</xdr:col>
      <xdr:colOff>440267</xdr:colOff>
      <xdr:row>18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B63237-DAF3-4F75-9847-6038CEA4A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6773</xdr:colOff>
      <xdr:row>20</xdr:row>
      <xdr:rowOff>148166</xdr:rowOff>
    </xdr:from>
    <xdr:to>
      <xdr:col>10</xdr:col>
      <xdr:colOff>59266</xdr:colOff>
      <xdr:row>38</xdr:row>
      <xdr:rowOff>169333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A7A360-6E2C-4650-A142-9520AFA8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237067</xdr:colOff>
      <xdr:row>7</xdr:row>
      <xdr:rowOff>16933</xdr:rowOff>
    </xdr:from>
    <xdr:to>
      <xdr:col>11</xdr:col>
      <xdr:colOff>592667</xdr:colOff>
      <xdr:row>16</xdr:row>
      <xdr:rowOff>33867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33FB5CAB-7DCA-40FD-AFAF-3C618322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16</xdr:col>
      <xdr:colOff>389465</xdr:colOff>
      <xdr:row>25</xdr:row>
      <xdr:rowOff>8466</xdr:rowOff>
    </xdr:from>
    <xdr:to>
      <xdr:col>17</xdr:col>
      <xdr:colOff>524932</xdr:colOff>
      <xdr:row>29</xdr:row>
      <xdr:rowOff>177800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DCB58FE5-A5B9-4B92-BDD4-9CBF10DE15CD}"/>
            </a:ext>
          </a:extLst>
        </xdr:cNvPr>
        <xdr:cNvSpPr/>
      </xdr:nvSpPr>
      <xdr:spPr>
        <a:xfrm>
          <a:off x="10143065" y="4665133"/>
          <a:ext cx="745067" cy="914400"/>
        </a:xfrm>
        <a:custGeom>
          <a:avLst/>
          <a:gdLst>
            <a:gd name="connsiteX0" fmla="*/ 0 w 745067"/>
            <a:gd name="connsiteY0" fmla="*/ 541867 h 914400"/>
            <a:gd name="connsiteX1" fmla="*/ 186267 w 745067"/>
            <a:gd name="connsiteY1" fmla="*/ 541867 h 914400"/>
            <a:gd name="connsiteX2" fmla="*/ 186267 w 745067"/>
            <a:gd name="connsiteY2" fmla="*/ 0 h 914400"/>
            <a:gd name="connsiteX3" fmla="*/ 558800 w 745067"/>
            <a:gd name="connsiteY3" fmla="*/ 0 h 914400"/>
            <a:gd name="connsiteX4" fmla="*/ 558800 w 745067"/>
            <a:gd name="connsiteY4" fmla="*/ 541867 h 914400"/>
            <a:gd name="connsiteX5" fmla="*/ 745067 w 745067"/>
            <a:gd name="connsiteY5" fmla="*/ 541867 h 914400"/>
            <a:gd name="connsiteX6" fmla="*/ 372534 w 745067"/>
            <a:gd name="connsiteY6" fmla="*/ 914400 h 914400"/>
            <a:gd name="connsiteX7" fmla="*/ 0 w 745067"/>
            <a:gd name="connsiteY7" fmla="*/ 541867 h 914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45067" h="914400" fill="none" extrusionOk="0">
              <a:moveTo>
                <a:pt x="0" y="541867"/>
              </a:moveTo>
              <a:cubicBezTo>
                <a:pt x="53464" y="534511"/>
                <a:pt x="111856" y="545396"/>
                <a:pt x="186267" y="541867"/>
              </a:cubicBezTo>
              <a:cubicBezTo>
                <a:pt x="168302" y="388158"/>
                <a:pt x="242708" y="247804"/>
                <a:pt x="186267" y="0"/>
              </a:cubicBezTo>
              <a:cubicBezTo>
                <a:pt x="279083" y="-21370"/>
                <a:pt x="383027" y="13738"/>
                <a:pt x="558800" y="0"/>
              </a:cubicBezTo>
              <a:cubicBezTo>
                <a:pt x="576802" y="207400"/>
                <a:pt x="494779" y="432874"/>
                <a:pt x="558800" y="541867"/>
              </a:cubicBezTo>
              <a:cubicBezTo>
                <a:pt x="629635" y="540604"/>
                <a:pt x="678469" y="546960"/>
                <a:pt x="745067" y="541867"/>
              </a:cubicBezTo>
              <a:cubicBezTo>
                <a:pt x="637919" y="654013"/>
                <a:pt x="493594" y="776252"/>
                <a:pt x="372534" y="914400"/>
              </a:cubicBezTo>
              <a:cubicBezTo>
                <a:pt x="268401" y="854536"/>
                <a:pt x="176923" y="660304"/>
                <a:pt x="0" y="541867"/>
              </a:cubicBezTo>
              <a:close/>
            </a:path>
            <a:path w="745067" h="914400" stroke="0" extrusionOk="0">
              <a:moveTo>
                <a:pt x="0" y="541867"/>
              </a:moveTo>
              <a:cubicBezTo>
                <a:pt x="48496" y="521814"/>
                <a:pt x="120435" y="556343"/>
                <a:pt x="186267" y="541867"/>
              </a:cubicBezTo>
              <a:cubicBezTo>
                <a:pt x="148874" y="420008"/>
                <a:pt x="224727" y="220805"/>
                <a:pt x="186267" y="0"/>
              </a:cubicBezTo>
              <a:cubicBezTo>
                <a:pt x="263620" y="-14147"/>
                <a:pt x="414967" y="43271"/>
                <a:pt x="558800" y="0"/>
              </a:cubicBezTo>
              <a:cubicBezTo>
                <a:pt x="600996" y="134768"/>
                <a:pt x="513822" y="364794"/>
                <a:pt x="558800" y="541867"/>
              </a:cubicBezTo>
              <a:cubicBezTo>
                <a:pt x="609996" y="529592"/>
                <a:pt x="692695" y="545532"/>
                <a:pt x="745067" y="541867"/>
              </a:cubicBezTo>
              <a:cubicBezTo>
                <a:pt x="567462" y="721217"/>
                <a:pt x="477197" y="796454"/>
                <a:pt x="372534" y="914400"/>
              </a:cubicBezTo>
              <a:cubicBezTo>
                <a:pt x="218105" y="772220"/>
                <a:pt x="201668" y="671739"/>
                <a:pt x="0" y="541867"/>
              </a:cubicBezTo>
              <a:close/>
            </a:path>
          </a:pathLst>
        </a:custGeom>
        <a:ln>
          <a:extLst>
            <a:ext uri="{C807C97D-BFC1-408E-A445-0C87EB9F89A2}">
              <ask:lineSketchStyleProps xmlns:ask="http://schemas.microsoft.com/office/drawing/2018/sketchyshapes" sd="2597887091">
                <a:prstGeom prst="downArrow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B10" zoomScale="80" zoomScaleNormal="80" workbookViewId="0">
      <selection activeCell="R22" sqref="R22"/>
    </sheetView>
  </sheetViews>
  <sheetFormatPr defaultColWidth="9.109375" defaultRowHeight="13.8" x14ac:dyDescent="0.25"/>
  <cols>
    <col min="1" max="1" width="3" style="1" customWidth="1"/>
    <col min="2" max="2" width="12.88671875" style="1" bestFit="1" customWidth="1"/>
    <col min="3" max="3" width="16" style="1" customWidth="1"/>
    <col min="4" max="4" width="16.33203125" style="1" bestFit="1" customWidth="1"/>
    <col min="5" max="5" width="26.88671875" style="1" customWidth="1"/>
    <col min="6" max="6" width="33" style="1" customWidth="1"/>
    <col min="7" max="7" width="19.109375" style="1" bestFit="1" customWidth="1"/>
    <col min="8" max="8" width="11.6640625" style="1" customWidth="1"/>
    <col min="9" max="9" width="11.33203125" style="1" customWidth="1"/>
    <col min="10" max="10" width="24.88671875" style="1" customWidth="1"/>
    <col min="11" max="11" width="16.88671875" style="1" customWidth="1"/>
    <col min="12" max="12" width="20.44140625" style="1" customWidth="1"/>
    <col min="13" max="13" width="3" style="1" customWidth="1"/>
    <col min="14" max="16384" width="9.109375" style="1"/>
  </cols>
  <sheetData>
    <row r="1" spans="1:16" ht="14.4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1" t="s">
        <v>47</v>
      </c>
    </row>
    <row r="2" spans="1:16" ht="61.2" thickBot="1" x14ac:dyDescent="1.35">
      <c r="A2" s="7"/>
      <c r="B2" s="35" t="s">
        <v>48</v>
      </c>
      <c r="C2" s="36"/>
      <c r="D2" s="36"/>
      <c r="E2" s="36"/>
      <c r="F2" s="36"/>
      <c r="G2" s="36"/>
      <c r="H2" s="36"/>
      <c r="I2" s="36"/>
      <c r="J2" s="36"/>
      <c r="K2" s="29"/>
      <c r="L2" s="30"/>
      <c r="M2" s="7"/>
    </row>
    <row r="3" spans="1:16" ht="40.799999999999997" thickBot="1" x14ac:dyDescent="0.95">
      <c r="A3" s="7"/>
      <c r="B3" s="37" t="s">
        <v>46</v>
      </c>
      <c r="C3" s="38"/>
      <c r="D3" s="38"/>
      <c r="E3" s="38"/>
      <c r="F3" s="38"/>
      <c r="G3" s="38"/>
      <c r="H3" s="38"/>
      <c r="I3" s="38"/>
      <c r="J3" s="38"/>
      <c r="K3" s="31"/>
      <c r="L3" s="32"/>
      <c r="M3" s="7"/>
    </row>
    <row r="4" spans="1:16" ht="40.799999999999997" thickBot="1" x14ac:dyDescent="0.95">
      <c r="A4" s="7"/>
      <c r="B4" s="39" t="s">
        <v>18</v>
      </c>
      <c r="C4" s="40"/>
      <c r="D4" s="13" t="s">
        <v>20</v>
      </c>
      <c r="E4" s="41"/>
      <c r="F4" s="41"/>
      <c r="G4" s="41"/>
      <c r="H4" s="41"/>
      <c r="I4" s="41"/>
      <c r="J4" s="42"/>
      <c r="K4" s="9" t="s">
        <v>19</v>
      </c>
      <c r="L4" s="14">
        <v>2023</v>
      </c>
      <c r="M4" s="7"/>
    </row>
    <row r="5" spans="1:16" ht="41.4" thickBot="1" x14ac:dyDescent="0.3">
      <c r="A5" s="7"/>
      <c r="B5" s="17" t="s">
        <v>0</v>
      </c>
      <c r="C5" s="15" t="s">
        <v>1</v>
      </c>
      <c r="D5" s="15" t="s">
        <v>4</v>
      </c>
      <c r="E5" s="15" t="s">
        <v>45</v>
      </c>
      <c r="F5" s="16" t="s">
        <v>44</v>
      </c>
      <c r="G5" s="16" t="s">
        <v>3</v>
      </c>
      <c r="H5" s="16" t="s">
        <v>2</v>
      </c>
      <c r="I5" s="15" t="s">
        <v>8</v>
      </c>
      <c r="J5" s="15" t="s">
        <v>5</v>
      </c>
      <c r="K5" s="15" t="s">
        <v>6</v>
      </c>
      <c r="L5" s="15" t="s">
        <v>7</v>
      </c>
      <c r="M5" s="7"/>
    </row>
    <row r="6" spans="1:16" ht="16.2" thickBot="1" x14ac:dyDescent="0.3">
      <c r="A6" s="7"/>
      <c r="B6" s="2">
        <v>43256</v>
      </c>
      <c r="C6" s="2" t="s">
        <v>9</v>
      </c>
      <c r="D6" s="5">
        <v>4501</v>
      </c>
      <c r="E6" s="5" t="s">
        <v>23</v>
      </c>
      <c r="F6" s="3" t="s">
        <v>10</v>
      </c>
      <c r="G6" s="3">
        <v>120</v>
      </c>
      <c r="H6" s="4">
        <v>500</v>
      </c>
      <c r="I6" s="6">
        <v>0.05</v>
      </c>
      <c r="J6" s="8">
        <f>(G6*H6)*I6</f>
        <v>3000</v>
      </c>
      <c r="K6" s="4">
        <v>1000</v>
      </c>
      <c r="L6" s="18">
        <f>Table3[[#This Row],[Quantity]]*Table3[[#This Row],[Rate]]+Table3[[#This Row],[Tax %]]+Table3[[#This Row],[Tax Paid]]</f>
        <v>63000.05</v>
      </c>
      <c r="M6" s="7"/>
    </row>
    <row r="7" spans="1:16" ht="16.2" thickBot="1" x14ac:dyDescent="0.3">
      <c r="A7" s="7"/>
      <c r="B7" s="2">
        <v>43258</v>
      </c>
      <c r="C7" s="2" t="s">
        <v>11</v>
      </c>
      <c r="D7" s="5" t="s">
        <v>13</v>
      </c>
      <c r="E7" s="5" t="s">
        <v>25</v>
      </c>
      <c r="F7" s="3" t="s">
        <v>15</v>
      </c>
      <c r="G7" s="3">
        <v>150</v>
      </c>
      <c r="H7" s="4">
        <v>750</v>
      </c>
      <c r="I7" s="6">
        <v>7.4999999999999997E-2</v>
      </c>
      <c r="J7" s="8">
        <f>(Table3[[#This Row],[Quantity]]*Table3[[#This Row],[Rate]])*Table3[[#This Row],[Tax %]]</f>
        <v>8437.5</v>
      </c>
      <c r="K7" s="4">
        <v>800</v>
      </c>
      <c r="L7" s="18">
        <f>Table3[[#This Row],[Quantity]]*Table3[[#This Row],[Rate]]+Table3[[#This Row],[Tax %]]+Table3[[#This Row],[Tax Paid]]</f>
        <v>120937.575</v>
      </c>
      <c r="M7" s="7"/>
    </row>
    <row r="8" spans="1:16" ht="16.2" thickBot="1" x14ac:dyDescent="0.3">
      <c r="A8" s="7"/>
      <c r="B8" s="2">
        <v>43262</v>
      </c>
      <c r="C8" s="2" t="s">
        <v>12</v>
      </c>
      <c r="D8" s="5" t="s">
        <v>14</v>
      </c>
      <c r="E8" s="5" t="s">
        <v>27</v>
      </c>
      <c r="F8" s="3" t="s">
        <v>16</v>
      </c>
      <c r="G8" s="3">
        <v>75</v>
      </c>
      <c r="H8" s="4">
        <v>975</v>
      </c>
      <c r="I8" s="6">
        <v>0.18</v>
      </c>
      <c r="J8" s="8">
        <f>(Table3[[#This Row],[Quantity]]*Table3[[#This Row],[Rate]])*Table3[[#This Row],[Tax %]]</f>
        <v>13162.5</v>
      </c>
      <c r="K8" s="4">
        <v>2500</v>
      </c>
      <c r="L8" s="18">
        <f>Table3[[#This Row],[Quantity]]*Table3[[#This Row],[Rate]]+Table3[[#This Row],[Tax %]]+Table3[[#This Row],[Tax Paid]]</f>
        <v>86287.679999999993</v>
      </c>
      <c r="M8" s="7"/>
    </row>
    <row r="9" spans="1:16" ht="16.2" thickBot="1" x14ac:dyDescent="0.35">
      <c r="A9" s="7"/>
      <c r="B9" s="2">
        <v>43263</v>
      </c>
      <c r="C9" s="2" t="s">
        <v>49</v>
      </c>
      <c r="D9" s="5" t="s">
        <v>55</v>
      </c>
      <c r="E9" s="5" t="s">
        <v>29</v>
      </c>
      <c r="F9" s="3" t="s">
        <v>61</v>
      </c>
      <c r="G9" s="3">
        <v>85</v>
      </c>
      <c r="H9" s="4">
        <v>956</v>
      </c>
      <c r="I9" s="6">
        <v>0.09</v>
      </c>
      <c r="J9" s="8">
        <f t="shared" ref="J9:J28" si="0">(G9*H9)*I9</f>
        <v>7313.4</v>
      </c>
      <c r="K9" s="4">
        <v>2933.3333333333298</v>
      </c>
      <c r="L9" s="18">
        <f>(G9*H9)+J9+K9</f>
        <v>91506.733333333323</v>
      </c>
      <c r="M9" s="7"/>
      <c r="O9"/>
      <c r="P9"/>
    </row>
    <row r="10" spans="1:16" ht="16.2" thickBot="1" x14ac:dyDescent="0.35">
      <c r="A10" s="7"/>
      <c r="B10" s="2">
        <v>43264</v>
      </c>
      <c r="C10" s="2" t="s">
        <v>50</v>
      </c>
      <c r="D10" s="5" t="s">
        <v>56</v>
      </c>
      <c r="E10" s="5" t="s">
        <v>30</v>
      </c>
      <c r="F10" s="3" t="s">
        <v>62</v>
      </c>
      <c r="G10" s="3">
        <v>62.5</v>
      </c>
      <c r="H10" s="4">
        <v>1193.5</v>
      </c>
      <c r="I10" s="6">
        <v>0.155</v>
      </c>
      <c r="J10" s="8">
        <f t="shared" si="0"/>
        <v>11562.03125</v>
      </c>
      <c r="K10" s="4">
        <v>3683.3333333333298</v>
      </c>
      <c r="L10" s="18">
        <f>(G10*H10)+J10+K10</f>
        <v>89839.114583333328</v>
      </c>
      <c r="M10" s="7"/>
      <c r="O10"/>
      <c r="P10"/>
    </row>
    <row r="11" spans="1:16" ht="16.2" thickBot="1" x14ac:dyDescent="0.35">
      <c r="A11" s="7"/>
      <c r="B11" s="2">
        <v>43265</v>
      </c>
      <c r="C11" s="2" t="s">
        <v>51</v>
      </c>
      <c r="D11" s="5" t="s">
        <v>57</v>
      </c>
      <c r="E11" s="5" t="s">
        <v>31</v>
      </c>
      <c r="F11" s="3" t="s">
        <v>63</v>
      </c>
      <c r="G11" s="3">
        <v>44.5</v>
      </c>
      <c r="H11" s="4">
        <v>1352.8</v>
      </c>
      <c r="I11" s="6">
        <v>0.17749999999999999</v>
      </c>
      <c r="J11" s="8">
        <f t="shared" si="0"/>
        <v>10685.429</v>
      </c>
      <c r="K11" s="4">
        <v>4433.3333333333303</v>
      </c>
      <c r="L11" s="18">
        <f>(G11*H11)+J11+K11</f>
        <v>75318.362333333323</v>
      </c>
      <c r="M11" s="7"/>
      <c r="O11"/>
      <c r="P11"/>
    </row>
    <row r="12" spans="1:16" ht="16.2" thickBot="1" x14ac:dyDescent="0.35">
      <c r="A12" s="7"/>
      <c r="B12" s="2">
        <v>43266</v>
      </c>
      <c r="C12" s="2" t="s">
        <v>52</v>
      </c>
      <c r="D12" s="5" t="s">
        <v>58</v>
      </c>
      <c r="E12" s="5" t="s">
        <v>32</v>
      </c>
      <c r="F12" s="3" t="s">
        <v>10</v>
      </c>
      <c r="G12" s="3">
        <v>26.5</v>
      </c>
      <c r="H12" s="4">
        <v>1512.1</v>
      </c>
      <c r="I12" s="6">
        <v>0.2</v>
      </c>
      <c r="J12" s="8">
        <f t="shared" si="0"/>
        <v>8014.1299999999992</v>
      </c>
      <c r="K12" s="4">
        <v>5183.3333333333303</v>
      </c>
      <c r="L12" s="18">
        <f t="shared" ref="L12:L28" si="1">(G12*H12)+J12+K12</f>
        <v>53268.11333333332</v>
      </c>
      <c r="M12" s="7"/>
      <c r="O12"/>
      <c r="P12"/>
    </row>
    <row r="13" spans="1:16" ht="16.2" thickBot="1" x14ac:dyDescent="0.3">
      <c r="A13" s="7"/>
      <c r="B13" s="2">
        <v>43267</v>
      </c>
      <c r="C13" s="2" t="s">
        <v>53</v>
      </c>
      <c r="D13" s="5" t="s">
        <v>59</v>
      </c>
      <c r="E13" s="5" t="s">
        <v>33</v>
      </c>
      <c r="F13" s="3" t="s">
        <v>15</v>
      </c>
      <c r="G13" s="3">
        <v>8.5</v>
      </c>
      <c r="H13" s="4">
        <v>1671.4</v>
      </c>
      <c r="I13" s="6">
        <v>0.2225</v>
      </c>
      <c r="J13" s="8">
        <f t="shared" si="0"/>
        <v>3161.0352500000004</v>
      </c>
      <c r="K13" s="4">
        <v>5933.3333333333303</v>
      </c>
      <c r="L13" s="18">
        <f t="shared" si="1"/>
        <v>23301.268583333331</v>
      </c>
      <c r="M13" s="7"/>
    </row>
    <row r="14" spans="1:16" ht="16.2" thickBot="1" x14ac:dyDescent="0.3">
      <c r="A14" s="7"/>
      <c r="B14" s="2">
        <v>43268</v>
      </c>
      <c r="C14" s="2" t="s">
        <v>54</v>
      </c>
      <c r="D14" s="5" t="s">
        <v>60</v>
      </c>
      <c r="E14" s="5" t="s">
        <v>34</v>
      </c>
      <c r="F14" s="3" t="s">
        <v>16</v>
      </c>
      <c r="G14" s="3">
        <v>85.6</v>
      </c>
      <c r="H14" s="4">
        <v>1830.7</v>
      </c>
      <c r="I14" s="6">
        <v>0.245</v>
      </c>
      <c r="J14" s="8">
        <f t="shared" si="0"/>
        <v>38393.440399999992</v>
      </c>
      <c r="K14" s="4">
        <v>6683.3333333333303</v>
      </c>
      <c r="L14" s="18">
        <f t="shared" si="1"/>
        <v>201784.69373333332</v>
      </c>
      <c r="M14" s="7"/>
    </row>
    <row r="15" spans="1:16" ht="16.2" thickBot="1" x14ac:dyDescent="0.3">
      <c r="A15" s="7"/>
      <c r="B15" s="2">
        <v>43269</v>
      </c>
      <c r="C15" s="2" t="s">
        <v>73</v>
      </c>
      <c r="D15" s="5" t="s">
        <v>64</v>
      </c>
      <c r="E15" s="5" t="s">
        <v>35</v>
      </c>
      <c r="F15" s="3" t="s">
        <v>61</v>
      </c>
      <c r="G15" s="3">
        <v>48</v>
      </c>
      <c r="H15" s="4">
        <v>1990</v>
      </c>
      <c r="I15" s="6">
        <v>0.26750000000000002</v>
      </c>
      <c r="J15" s="8">
        <f t="shared" si="0"/>
        <v>25551.600000000002</v>
      </c>
      <c r="K15" s="4">
        <v>7433.3333333333303</v>
      </c>
      <c r="L15" s="18">
        <f t="shared" si="1"/>
        <v>128504.93333333333</v>
      </c>
      <c r="M15" s="7"/>
    </row>
    <row r="16" spans="1:16" ht="16.2" thickBot="1" x14ac:dyDescent="0.3">
      <c r="A16" s="7"/>
      <c r="B16" s="2">
        <v>43270</v>
      </c>
      <c r="C16" s="2" t="s">
        <v>74</v>
      </c>
      <c r="D16" s="5" t="s">
        <v>65</v>
      </c>
      <c r="E16" s="5" t="s">
        <v>36</v>
      </c>
      <c r="F16" s="3" t="s">
        <v>62</v>
      </c>
      <c r="G16" s="3">
        <v>45.6</v>
      </c>
      <c r="H16" s="4">
        <v>2149.3000000000002</v>
      </c>
      <c r="I16" s="6">
        <v>0.28999999999999998</v>
      </c>
      <c r="J16" s="8">
        <f t="shared" si="0"/>
        <v>28422.343200000003</v>
      </c>
      <c r="K16" s="4">
        <v>8183.3333333333303</v>
      </c>
      <c r="L16" s="18">
        <f t="shared" si="1"/>
        <v>134613.75653333336</v>
      </c>
      <c r="M16" s="7"/>
    </row>
    <row r="17" spans="1:13" ht="16.2" thickBot="1" x14ac:dyDescent="0.3">
      <c r="A17" s="7"/>
      <c r="B17" s="2">
        <v>43271</v>
      </c>
      <c r="C17" s="2" t="s">
        <v>75</v>
      </c>
      <c r="D17" s="5" t="s">
        <v>66</v>
      </c>
      <c r="E17" s="5" t="s">
        <v>37</v>
      </c>
      <c r="F17" s="3" t="s">
        <v>63</v>
      </c>
      <c r="G17" s="3">
        <v>54.3</v>
      </c>
      <c r="H17" s="4">
        <v>2308.6</v>
      </c>
      <c r="I17" s="6">
        <v>0.3125</v>
      </c>
      <c r="J17" s="8">
        <f t="shared" si="0"/>
        <v>39174.056249999994</v>
      </c>
      <c r="K17" s="4">
        <v>8933.3333333333303</v>
      </c>
      <c r="L17" s="18">
        <f t="shared" si="1"/>
        <v>173464.36958333332</v>
      </c>
      <c r="M17" s="7"/>
    </row>
    <row r="18" spans="1:13" ht="16.2" thickBot="1" x14ac:dyDescent="0.3">
      <c r="A18" s="7"/>
      <c r="B18" s="2">
        <v>43272</v>
      </c>
      <c r="C18" s="2" t="s">
        <v>76</v>
      </c>
      <c r="D18" s="5" t="s">
        <v>67</v>
      </c>
      <c r="E18" s="5" t="s">
        <v>38</v>
      </c>
      <c r="F18" s="3" t="s">
        <v>10</v>
      </c>
      <c r="G18" s="3">
        <v>45.3</v>
      </c>
      <c r="H18" s="4">
        <v>2467.9</v>
      </c>
      <c r="I18" s="6">
        <v>0.33500000000000002</v>
      </c>
      <c r="J18" s="8">
        <f t="shared" si="0"/>
        <v>37451.616450000001</v>
      </c>
      <c r="K18" s="4">
        <v>9683.3333333333303</v>
      </c>
      <c r="L18" s="18">
        <f t="shared" si="1"/>
        <v>158930.81978333334</v>
      </c>
      <c r="M18" s="7"/>
    </row>
    <row r="19" spans="1:13" ht="16.2" thickBot="1" x14ac:dyDescent="0.3">
      <c r="A19" s="7"/>
      <c r="B19" s="2">
        <v>43273</v>
      </c>
      <c r="C19" s="2" t="s">
        <v>77</v>
      </c>
      <c r="D19" s="5" t="s">
        <v>68</v>
      </c>
      <c r="E19" s="5" t="s">
        <v>39</v>
      </c>
      <c r="F19" s="3" t="s">
        <v>15</v>
      </c>
      <c r="G19" s="3">
        <v>78.900000000000006</v>
      </c>
      <c r="H19" s="4">
        <v>2627.2</v>
      </c>
      <c r="I19" s="6">
        <v>0.35749999999999998</v>
      </c>
      <c r="J19" s="8">
        <f t="shared" si="0"/>
        <v>74104.773599999986</v>
      </c>
      <c r="K19" s="4">
        <v>10433.333333333299</v>
      </c>
      <c r="L19" s="18">
        <f t="shared" si="1"/>
        <v>291824.18693333329</v>
      </c>
      <c r="M19" s="7"/>
    </row>
    <row r="20" spans="1:13" ht="16.2" thickBot="1" x14ac:dyDescent="0.3">
      <c r="A20" s="7"/>
      <c r="B20" s="2">
        <v>43274</v>
      </c>
      <c r="C20" s="2" t="s">
        <v>78</v>
      </c>
      <c r="D20" s="5" t="s">
        <v>69</v>
      </c>
      <c r="E20" s="5" t="s">
        <v>40</v>
      </c>
      <c r="F20" s="3" t="s">
        <v>16</v>
      </c>
      <c r="G20" s="3">
        <v>150</v>
      </c>
      <c r="H20" s="4">
        <v>2786.5</v>
      </c>
      <c r="I20" s="6">
        <v>0.38</v>
      </c>
      <c r="J20" s="8">
        <f t="shared" si="0"/>
        <v>158830.5</v>
      </c>
      <c r="K20" s="4">
        <v>11183.333333333299</v>
      </c>
      <c r="L20" s="18">
        <f t="shared" si="1"/>
        <v>587988.83333333326</v>
      </c>
      <c r="M20" s="7"/>
    </row>
    <row r="21" spans="1:13" ht="16.2" thickBot="1" x14ac:dyDescent="0.3">
      <c r="A21" s="7"/>
      <c r="B21" s="2">
        <v>43275</v>
      </c>
      <c r="C21" s="2" t="s">
        <v>79</v>
      </c>
      <c r="D21" s="5" t="s">
        <v>70</v>
      </c>
      <c r="E21" s="5" t="s">
        <v>41</v>
      </c>
      <c r="F21" s="3" t="s">
        <v>61</v>
      </c>
      <c r="G21" s="3">
        <v>180</v>
      </c>
      <c r="H21" s="4">
        <v>2945.8</v>
      </c>
      <c r="I21" s="6">
        <v>0.40250000000000002</v>
      </c>
      <c r="J21" s="8">
        <f t="shared" si="0"/>
        <v>213423.21000000002</v>
      </c>
      <c r="K21" s="4">
        <v>11933.333333333299</v>
      </c>
      <c r="L21" s="18">
        <f t="shared" si="1"/>
        <v>755600.54333333322</v>
      </c>
      <c r="M21" s="7"/>
    </row>
    <row r="22" spans="1:13" ht="16.2" thickBot="1" x14ac:dyDescent="0.3">
      <c r="A22" s="7"/>
      <c r="B22" s="2">
        <v>43276</v>
      </c>
      <c r="C22" s="2" t="s">
        <v>80</v>
      </c>
      <c r="D22" s="5" t="s">
        <v>71</v>
      </c>
      <c r="E22" s="5" t="s">
        <v>42</v>
      </c>
      <c r="F22" s="3" t="s">
        <v>62</v>
      </c>
      <c r="G22" s="3">
        <v>97</v>
      </c>
      <c r="H22" s="4">
        <v>3105.1</v>
      </c>
      <c r="I22" s="6">
        <v>0.42499999999999999</v>
      </c>
      <c r="J22" s="8">
        <f t="shared" si="0"/>
        <v>128007.7475</v>
      </c>
      <c r="K22" s="4">
        <v>12683.333333333299</v>
      </c>
      <c r="L22" s="18">
        <f t="shared" si="1"/>
        <v>441885.78083333332</v>
      </c>
      <c r="M22" s="7"/>
    </row>
    <row r="23" spans="1:13" ht="16.2" thickBot="1" x14ac:dyDescent="0.3">
      <c r="A23" s="7"/>
      <c r="B23" s="2">
        <v>43277</v>
      </c>
      <c r="C23" s="2" t="s">
        <v>81</v>
      </c>
      <c r="D23" s="5" t="s">
        <v>72</v>
      </c>
      <c r="E23" s="5" t="s">
        <v>43</v>
      </c>
      <c r="F23" s="3" t="s">
        <v>63</v>
      </c>
      <c r="G23" s="3">
        <v>79</v>
      </c>
      <c r="H23" s="4">
        <v>3264.4</v>
      </c>
      <c r="I23" s="6">
        <v>0.44750000000000001</v>
      </c>
      <c r="J23" s="8">
        <f t="shared" si="0"/>
        <v>115404.701</v>
      </c>
      <c r="K23" s="23">
        <v>13433.333333333299</v>
      </c>
      <c r="L23" s="18">
        <f t="shared" si="1"/>
        <v>386725.63433333329</v>
      </c>
      <c r="M23" s="7"/>
    </row>
    <row r="24" spans="1:13" ht="21" thickBot="1" x14ac:dyDescent="0.3">
      <c r="A24" s="7"/>
      <c r="B24" s="2"/>
      <c r="C24" s="2"/>
      <c r="D24" s="5"/>
      <c r="E24" s="5"/>
      <c r="F24" s="3"/>
      <c r="G24" s="3"/>
      <c r="H24" s="4"/>
      <c r="I24" s="6"/>
      <c r="J24" s="21">
        <f t="shared" si="0"/>
        <v>0</v>
      </c>
      <c r="K24" s="25">
        <f>SUM(K6:K23)</f>
        <v>127049.9999999998</v>
      </c>
      <c r="L24" s="22">
        <f t="shared" si="1"/>
        <v>127049.9999999998</v>
      </c>
      <c r="M24" s="7"/>
    </row>
    <row r="25" spans="1:13" ht="16.2" thickBot="1" x14ac:dyDescent="0.3">
      <c r="A25" s="7"/>
      <c r="B25" s="2"/>
      <c r="C25" s="2"/>
      <c r="D25" s="5"/>
      <c r="E25" s="5"/>
      <c r="F25" s="3"/>
      <c r="G25" s="3"/>
      <c r="H25" s="4"/>
      <c r="I25" s="6"/>
      <c r="J25" s="8">
        <f t="shared" si="0"/>
        <v>0</v>
      </c>
      <c r="K25" s="24"/>
      <c r="L25" s="18">
        <f t="shared" si="1"/>
        <v>0</v>
      </c>
      <c r="M25" s="7"/>
    </row>
    <row r="26" spans="1:13" ht="16.2" thickBot="1" x14ac:dyDescent="0.3">
      <c r="A26" s="7"/>
      <c r="B26" s="2"/>
      <c r="C26" s="2"/>
      <c r="D26" s="5"/>
      <c r="E26" s="5"/>
      <c r="F26" s="3"/>
      <c r="G26" s="3"/>
      <c r="H26" s="4"/>
      <c r="I26" s="6"/>
      <c r="J26" s="8">
        <f t="shared" si="0"/>
        <v>0</v>
      </c>
      <c r="K26" s="4"/>
      <c r="L26" s="18">
        <f t="shared" si="1"/>
        <v>0</v>
      </c>
      <c r="M26" s="7"/>
    </row>
    <row r="27" spans="1:13" ht="15.75" customHeight="1" thickBot="1" x14ac:dyDescent="0.3">
      <c r="A27" s="7"/>
      <c r="B27" s="2"/>
      <c r="C27" s="2"/>
      <c r="D27" s="5"/>
      <c r="E27" s="5"/>
      <c r="F27" s="3"/>
      <c r="G27" s="3"/>
      <c r="H27" s="4"/>
      <c r="I27" s="6"/>
      <c r="J27" s="8">
        <f t="shared" si="0"/>
        <v>0</v>
      </c>
      <c r="K27" s="4"/>
      <c r="L27" s="18">
        <f t="shared" si="1"/>
        <v>0</v>
      </c>
      <c r="M27" s="7"/>
    </row>
    <row r="28" spans="1:13" ht="16.2" thickBot="1" x14ac:dyDescent="0.3">
      <c r="A28" s="7"/>
      <c r="B28" s="2"/>
      <c r="C28" s="2"/>
      <c r="D28" s="5"/>
      <c r="E28" s="5"/>
      <c r="F28" s="3"/>
      <c r="G28" s="3"/>
      <c r="H28" s="4"/>
      <c r="I28" s="6"/>
      <c r="J28" s="8">
        <f t="shared" si="0"/>
        <v>0</v>
      </c>
      <c r="K28" s="4"/>
      <c r="L28" s="26">
        <f t="shared" si="1"/>
        <v>0</v>
      </c>
      <c r="M28" s="7"/>
    </row>
    <row r="29" spans="1:13" ht="21" thickBot="1" x14ac:dyDescent="0.3">
      <c r="A29" s="7"/>
      <c r="B29" s="33" t="s">
        <v>17</v>
      </c>
      <c r="C29" s="33"/>
      <c r="D29" s="33"/>
      <c r="E29" s="33"/>
      <c r="F29" s="33"/>
      <c r="G29" s="33"/>
      <c r="H29" s="33"/>
      <c r="I29" s="33"/>
      <c r="J29" s="33"/>
      <c r="K29" s="34"/>
      <c r="L29" s="27">
        <f>SUM(L6:L28)</f>
        <v>3991832.4489000002</v>
      </c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</sheetData>
  <mergeCells count="6">
    <mergeCell ref="K2:L3"/>
    <mergeCell ref="B29:K29"/>
    <mergeCell ref="B2:J2"/>
    <mergeCell ref="B3:J3"/>
    <mergeCell ref="B4:C4"/>
    <mergeCell ref="E4:J4"/>
  </mergeCells>
  <phoneticPr fontId="13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M25:R38"/>
  <sheetViews>
    <sheetView tabSelected="1" topLeftCell="A4" zoomScale="70" zoomScaleNormal="70" workbookViewId="0">
      <selection activeCell="AD21" sqref="AD21"/>
    </sheetView>
  </sheetViews>
  <sheetFormatPr defaultRowHeight="14.4" x14ac:dyDescent="0.3"/>
  <cols>
    <col min="1" max="16" width="8.88671875" style="19"/>
    <col min="17" max="17" width="5.109375" style="19" customWidth="1"/>
    <col min="18" max="18" width="11.77734375" style="19" customWidth="1"/>
    <col min="19" max="16384" width="8.88671875" style="19"/>
  </cols>
  <sheetData>
    <row r="25" spans="16:18" x14ac:dyDescent="0.3">
      <c r="P25" s="19" t="s">
        <v>82</v>
      </c>
    </row>
    <row r="32" spans="16:18" ht="46.2" x14ac:dyDescent="0.85">
      <c r="R32" s="28" t="str">
        <f>INDEX('AdvancePurchase Return Book'!E6:E23, MATCH(MAX('AdvancePurchase Return Book'!H6:H23), 'AdvancePurchase Return Book'!H6:H23, 0))</f>
        <v>M</v>
      </c>
    </row>
    <row r="38" spans="13:13" x14ac:dyDescent="0.3">
      <c r="M38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A10" sqref="A10"/>
    </sheetView>
  </sheetViews>
  <sheetFormatPr defaultRowHeight="14.4" x14ac:dyDescent="0.3"/>
  <cols>
    <col min="1" max="1" width="23.5546875" customWidth="1"/>
  </cols>
  <sheetData>
    <row r="1" spans="1:3" ht="21" hidden="1" x14ac:dyDescent="0.3">
      <c r="B1" s="10" t="s">
        <v>21</v>
      </c>
      <c r="C1" s="10" t="s">
        <v>22</v>
      </c>
    </row>
    <row r="2" spans="1:3" x14ac:dyDescent="0.3">
      <c r="A2" s="11" t="s">
        <v>45</v>
      </c>
    </row>
    <row r="3" spans="1:3" x14ac:dyDescent="0.3">
      <c r="A3" s="12" t="s">
        <v>23</v>
      </c>
    </row>
    <row r="4" spans="1:3" x14ac:dyDescent="0.3">
      <c r="A4" s="12" t="s">
        <v>24</v>
      </c>
    </row>
    <row r="5" spans="1:3" x14ac:dyDescent="0.3">
      <c r="A5" s="12" t="s">
        <v>25</v>
      </c>
    </row>
    <row r="6" spans="1:3" x14ac:dyDescent="0.3">
      <c r="A6" s="12" t="s">
        <v>26</v>
      </c>
    </row>
    <row r="7" spans="1:3" x14ac:dyDescent="0.3">
      <c r="A7" s="12" t="s">
        <v>27</v>
      </c>
    </row>
    <row r="8" spans="1:3" x14ac:dyDescent="0.3">
      <c r="A8" s="12" t="s">
        <v>28</v>
      </c>
    </row>
    <row r="9" spans="1:3" x14ac:dyDescent="0.3">
      <c r="A9" s="12" t="s">
        <v>29</v>
      </c>
    </row>
    <row r="10" spans="1:3" x14ac:dyDescent="0.3">
      <c r="A10" s="12" t="s">
        <v>30</v>
      </c>
    </row>
    <row r="11" spans="1:3" x14ac:dyDescent="0.3">
      <c r="A11" s="12" t="s">
        <v>31</v>
      </c>
    </row>
    <row r="12" spans="1:3" x14ac:dyDescent="0.3">
      <c r="A12" s="12" t="s">
        <v>32</v>
      </c>
    </row>
    <row r="13" spans="1:3" x14ac:dyDescent="0.3">
      <c r="A13" s="12" t="s">
        <v>33</v>
      </c>
    </row>
    <row r="14" spans="1:3" x14ac:dyDescent="0.3">
      <c r="A14" s="12" t="s">
        <v>34</v>
      </c>
    </row>
    <row r="15" spans="1:3" x14ac:dyDescent="0.3">
      <c r="A15" s="12" t="s">
        <v>35</v>
      </c>
    </row>
    <row r="16" spans="1:3" x14ac:dyDescent="0.3">
      <c r="A16" s="12" t="s">
        <v>36</v>
      </c>
    </row>
    <row r="17" spans="1:1" x14ac:dyDescent="0.3">
      <c r="A17" s="12" t="s">
        <v>37</v>
      </c>
    </row>
    <row r="18" spans="1:1" x14ac:dyDescent="0.3">
      <c r="A18" s="12" t="s">
        <v>38</v>
      </c>
    </row>
    <row r="19" spans="1:1" x14ac:dyDescent="0.3">
      <c r="A19" s="12" t="s">
        <v>39</v>
      </c>
    </row>
    <row r="20" spans="1:1" x14ac:dyDescent="0.3">
      <c r="A20" s="12" t="s">
        <v>40</v>
      </c>
    </row>
    <row r="21" spans="1:1" x14ac:dyDescent="0.3">
      <c r="A21" s="12" t="s">
        <v>41</v>
      </c>
    </row>
    <row r="22" spans="1:1" x14ac:dyDescent="0.3">
      <c r="A22" s="12" t="s">
        <v>42</v>
      </c>
    </row>
    <row r="23" spans="1:1" x14ac:dyDescent="0.3">
      <c r="A23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Mrinal Mahapatra</cp:lastModifiedBy>
  <dcterms:created xsi:type="dcterms:W3CDTF">2016-12-21T08:56:10Z</dcterms:created>
  <dcterms:modified xsi:type="dcterms:W3CDTF">2024-02-09T06:51:24Z</dcterms:modified>
</cp:coreProperties>
</file>